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271" i="371" l="1"/>
  <c r="U271" i="371"/>
  <c r="T271" i="371"/>
  <c r="S271" i="371"/>
  <c r="R271" i="371"/>
  <c r="Q271" i="371"/>
  <c r="T270" i="371"/>
  <c r="V270" i="371" s="1"/>
  <c r="S270" i="371"/>
  <c r="R270" i="371"/>
  <c r="Q270" i="371"/>
  <c r="T269" i="371"/>
  <c r="V269" i="371" s="1"/>
  <c r="S269" i="371"/>
  <c r="R269" i="371"/>
  <c r="Q269" i="371"/>
  <c r="T268" i="371"/>
  <c r="V268" i="371" s="1"/>
  <c r="S268" i="371"/>
  <c r="R268" i="371"/>
  <c r="Q268" i="371"/>
  <c r="T267" i="371"/>
  <c r="V267" i="371" s="1"/>
  <c r="S267" i="371"/>
  <c r="R267" i="371"/>
  <c r="Q267" i="371"/>
  <c r="T266" i="371"/>
  <c r="V266" i="371" s="1"/>
  <c r="S266" i="371"/>
  <c r="R266" i="371"/>
  <c r="Q266" i="371"/>
  <c r="T265" i="371"/>
  <c r="V265" i="371" s="1"/>
  <c r="S265" i="371"/>
  <c r="R265" i="371"/>
  <c r="Q265" i="371"/>
  <c r="V264" i="371"/>
  <c r="U264" i="371"/>
  <c r="T264" i="371"/>
  <c r="S264" i="371"/>
  <c r="R264" i="371"/>
  <c r="Q264" i="371"/>
  <c r="T263" i="371"/>
  <c r="V263" i="371" s="1"/>
  <c r="S263" i="371"/>
  <c r="R263" i="371"/>
  <c r="Q263" i="371"/>
  <c r="V262" i="371"/>
  <c r="T262" i="371"/>
  <c r="U262" i="371" s="1"/>
  <c r="S262" i="371"/>
  <c r="R262" i="371"/>
  <c r="Q262" i="371"/>
  <c r="V261" i="371"/>
  <c r="U261" i="371"/>
  <c r="T261" i="371"/>
  <c r="S261" i="371"/>
  <c r="R261" i="371"/>
  <c r="Q261" i="371"/>
  <c r="V260" i="371"/>
  <c r="T260" i="371"/>
  <c r="U260" i="371" s="1"/>
  <c r="S260" i="371"/>
  <c r="R260" i="371"/>
  <c r="Q260" i="371"/>
  <c r="T259" i="371"/>
  <c r="V259" i="371" s="1"/>
  <c r="S259" i="371"/>
  <c r="R259" i="371"/>
  <c r="Q259" i="371"/>
  <c r="V258" i="371"/>
  <c r="T258" i="371"/>
  <c r="U258" i="371" s="1"/>
  <c r="S258" i="371"/>
  <c r="R258" i="371"/>
  <c r="Q258" i="371"/>
  <c r="T257" i="371"/>
  <c r="V257" i="371" s="1"/>
  <c r="S257" i="371"/>
  <c r="R257" i="371"/>
  <c r="Q257" i="371"/>
  <c r="V256" i="371"/>
  <c r="T256" i="371"/>
  <c r="U256" i="371" s="1"/>
  <c r="S256" i="371"/>
  <c r="R256" i="371"/>
  <c r="Q256" i="371"/>
  <c r="V255" i="371"/>
  <c r="U255" i="371"/>
  <c r="T255" i="371"/>
  <c r="S255" i="371"/>
  <c r="R255" i="371"/>
  <c r="Q255" i="371"/>
  <c r="V254" i="371"/>
  <c r="U254" i="371"/>
  <c r="T254" i="371"/>
  <c r="S254" i="371"/>
  <c r="R254" i="371"/>
  <c r="Q254" i="371"/>
  <c r="V253" i="371"/>
  <c r="U253" i="371"/>
  <c r="T253" i="371"/>
  <c r="S253" i="371"/>
  <c r="R253" i="371"/>
  <c r="Q253" i="371"/>
  <c r="V252" i="371"/>
  <c r="U252" i="371"/>
  <c r="T252" i="371"/>
  <c r="S252" i="371"/>
  <c r="R252" i="371"/>
  <c r="Q252" i="371"/>
  <c r="V251" i="371"/>
  <c r="U251" i="371"/>
  <c r="T251" i="371"/>
  <c r="S251" i="371"/>
  <c r="R251" i="371"/>
  <c r="Q251" i="371"/>
  <c r="V250" i="371"/>
  <c r="T250" i="371"/>
  <c r="U250" i="371" s="1"/>
  <c r="S250" i="371"/>
  <c r="R250" i="371"/>
  <c r="Q250" i="371"/>
  <c r="V249" i="371"/>
  <c r="U249" i="371"/>
  <c r="T249" i="371"/>
  <c r="S249" i="371"/>
  <c r="R249" i="371"/>
  <c r="Q249" i="371"/>
  <c r="V248" i="371"/>
  <c r="T248" i="371"/>
  <c r="U248" i="371" s="1"/>
  <c r="S248" i="371"/>
  <c r="R248" i="371"/>
  <c r="Q248" i="371"/>
  <c r="V247" i="371"/>
  <c r="U247" i="371"/>
  <c r="T247" i="371"/>
  <c r="S247" i="371"/>
  <c r="R247" i="371"/>
  <c r="Q247" i="371"/>
  <c r="V246" i="371"/>
  <c r="U246" i="371"/>
  <c r="T246" i="371"/>
  <c r="S246" i="371"/>
  <c r="R246" i="371"/>
  <c r="Q246" i="371"/>
  <c r="T245" i="371"/>
  <c r="V245" i="371" s="1"/>
  <c r="S245" i="371"/>
  <c r="R245" i="371"/>
  <c r="Q245" i="371"/>
  <c r="V244" i="371"/>
  <c r="U244" i="371"/>
  <c r="T244" i="371"/>
  <c r="S244" i="371"/>
  <c r="R244" i="371"/>
  <c r="Q244" i="371"/>
  <c r="T243" i="371"/>
  <c r="V243" i="371" s="1"/>
  <c r="S243" i="371"/>
  <c r="R243" i="371"/>
  <c r="Q243" i="371"/>
  <c r="V242" i="371"/>
  <c r="T242" i="371"/>
  <c r="U242" i="371" s="1"/>
  <c r="S242" i="371"/>
  <c r="R242" i="371"/>
  <c r="Q242" i="371"/>
  <c r="T241" i="371"/>
  <c r="V241" i="371" s="1"/>
  <c r="S241" i="371"/>
  <c r="R241" i="371"/>
  <c r="Q241" i="371"/>
  <c r="V240" i="371"/>
  <c r="U240" i="371"/>
  <c r="T240" i="371"/>
  <c r="S240" i="371"/>
  <c r="R240" i="371"/>
  <c r="Q240" i="371"/>
  <c r="V239" i="371"/>
  <c r="U239" i="371"/>
  <c r="T239" i="371"/>
  <c r="S239" i="371"/>
  <c r="R239" i="371"/>
  <c r="Q239" i="371"/>
  <c r="V238" i="371"/>
  <c r="U238" i="371"/>
  <c r="T238" i="371"/>
  <c r="S238" i="371"/>
  <c r="R238" i="371"/>
  <c r="Q238" i="371"/>
  <c r="V237" i="371"/>
  <c r="U237" i="371"/>
  <c r="T237" i="371"/>
  <c r="S237" i="371"/>
  <c r="R237" i="371"/>
  <c r="Q237" i="371"/>
  <c r="V236" i="371"/>
  <c r="U236" i="371"/>
  <c r="T236" i="371"/>
  <c r="S236" i="371"/>
  <c r="R236" i="371"/>
  <c r="Q236" i="371"/>
  <c r="T235" i="371"/>
  <c r="V235" i="371" s="1"/>
  <c r="S235" i="371"/>
  <c r="R235" i="371"/>
  <c r="Q235" i="371"/>
  <c r="V234" i="371"/>
  <c r="T234" i="371"/>
  <c r="U234" i="371" s="1"/>
  <c r="S234" i="371"/>
  <c r="R234" i="371"/>
  <c r="Q234" i="371"/>
  <c r="T233" i="371"/>
  <c r="V233" i="371" s="1"/>
  <c r="S233" i="371"/>
  <c r="R233" i="371"/>
  <c r="Q233" i="371"/>
  <c r="V232" i="371"/>
  <c r="T232" i="371"/>
  <c r="U232" i="371" s="1"/>
  <c r="S232" i="371"/>
  <c r="R232" i="371"/>
  <c r="Q232" i="371"/>
  <c r="T231" i="371"/>
  <c r="V231" i="371" s="1"/>
  <c r="S231" i="371"/>
  <c r="R231" i="371"/>
  <c r="Q231" i="371"/>
  <c r="V230" i="371"/>
  <c r="U230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T227" i="371"/>
  <c r="V227" i="371" s="1"/>
  <c r="S227" i="371"/>
  <c r="R227" i="371"/>
  <c r="Q227" i="371"/>
  <c r="V226" i="371"/>
  <c r="U226" i="371"/>
  <c r="T226" i="371"/>
  <c r="S226" i="371"/>
  <c r="R226" i="371"/>
  <c r="Q226" i="371"/>
  <c r="T225" i="371"/>
  <c r="V225" i="371" s="1"/>
  <c r="S225" i="371"/>
  <c r="R225" i="371"/>
  <c r="Q225" i="371"/>
  <c r="V224" i="371"/>
  <c r="U224" i="371"/>
  <c r="T224" i="371"/>
  <c r="S224" i="371"/>
  <c r="R224" i="371"/>
  <c r="Q224" i="371"/>
  <c r="V223" i="371"/>
  <c r="U223" i="371"/>
  <c r="T223" i="371"/>
  <c r="S223" i="371"/>
  <c r="R223" i="371"/>
  <c r="Q223" i="371"/>
  <c r="V222" i="371"/>
  <c r="T222" i="371"/>
  <c r="U222" i="371" s="1"/>
  <c r="S222" i="371"/>
  <c r="R222" i="371"/>
  <c r="Q222" i="371"/>
  <c r="T221" i="371"/>
  <c r="V221" i="371" s="1"/>
  <c r="S221" i="371"/>
  <c r="R221" i="371"/>
  <c r="Q221" i="371"/>
  <c r="V220" i="371"/>
  <c r="T220" i="371"/>
  <c r="U220" i="371" s="1"/>
  <c r="S220" i="371"/>
  <c r="R220" i="371"/>
  <c r="Q220" i="371"/>
  <c r="V219" i="371"/>
  <c r="U219" i="371"/>
  <c r="T219" i="371"/>
  <c r="S219" i="371"/>
  <c r="R219" i="371"/>
  <c r="Q219" i="371"/>
  <c r="V218" i="371"/>
  <c r="U218" i="371"/>
  <c r="T218" i="371"/>
  <c r="S218" i="371"/>
  <c r="R218" i="371"/>
  <c r="Q218" i="371"/>
  <c r="T217" i="371"/>
  <c r="V217" i="371" s="1"/>
  <c r="S217" i="371"/>
  <c r="R217" i="371"/>
  <c r="Q217" i="371"/>
  <c r="V216" i="371"/>
  <c r="U216" i="371"/>
  <c r="T216" i="371"/>
  <c r="S216" i="371"/>
  <c r="R216" i="371"/>
  <c r="Q216" i="371"/>
  <c r="V215" i="371"/>
  <c r="U215" i="371"/>
  <c r="T215" i="37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T211" i="371"/>
  <c r="V211" i="371" s="1"/>
  <c r="S211" i="371"/>
  <c r="R211" i="371"/>
  <c r="Q211" i="371"/>
  <c r="V210" i="371"/>
  <c r="T210" i="371"/>
  <c r="U210" i="371" s="1"/>
  <c r="S210" i="371"/>
  <c r="R210" i="371"/>
  <c r="Q210" i="371"/>
  <c r="V209" i="371"/>
  <c r="U209" i="371"/>
  <c r="T209" i="371"/>
  <c r="S209" i="371"/>
  <c r="R209" i="371"/>
  <c r="Q209" i="371"/>
  <c r="V208" i="371"/>
  <c r="U208" i="371"/>
  <c r="T208" i="371"/>
  <c r="S208" i="371"/>
  <c r="R208" i="371"/>
  <c r="Q208" i="371"/>
  <c r="V207" i="371"/>
  <c r="U207" i="371"/>
  <c r="T207" i="371"/>
  <c r="S207" i="371"/>
  <c r="R207" i="371"/>
  <c r="Q207" i="371"/>
  <c r="V206" i="371"/>
  <c r="U206" i="371"/>
  <c r="T206" i="371"/>
  <c r="S206" i="371"/>
  <c r="R206" i="371"/>
  <c r="Q206" i="371"/>
  <c r="V205" i="371"/>
  <c r="U205" i="371"/>
  <c r="T205" i="371"/>
  <c r="S205" i="371"/>
  <c r="R205" i="371"/>
  <c r="Q205" i="371"/>
  <c r="V204" i="371"/>
  <c r="U204" i="371"/>
  <c r="T204" i="371"/>
  <c r="S204" i="371"/>
  <c r="R204" i="371"/>
  <c r="Q204" i="371"/>
  <c r="V203" i="371"/>
  <c r="U203" i="371"/>
  <c r="T203" i="371"/>
  <c r="S203" i="371"/>
  <c r="R203" i="371"/>
  <c r="Q203" i="371"/>
  <c r="V202" i="371"/>
  <c r="T202" i="371"/>
  <c r="U202" i="371" s="1"/>
  <c r="S202" i="371"/>
  <c r="R202" i="371"/>
  <c r="Q202" i="371"/>
  <c r="T201" i="371"/>
  <c r="V201" i="371" s="1"/>
  <c r="S201" i="371"/>
  <c r="R201" i="371"/>
  <c r="Q201" i="371"/>
  <c r="V200" i="37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S164" i="371"/>
  <c r="V164" i="371" s="1"/>
  <c r="R164" i="371"/>
  <c r="Q164" i="371"/>
  <c r="V163" i="371"/>
  <c r="U163" i="371"/>
  <c r="T163" i="371"/>
  <c r="S163" i="371"/>
  <c r="R163" i="371"/>
  <c r="Q163" i="371"/>
  <c r="V162" i="371"/>
  <c r="T162" i="371"/>
  <c r="S162" i="371"/>
  <c r="U162" i="371" s="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164" i="371" l="1"/>
  <c r="U266" i="371"/>
  <c r="U268" i="371"/>
  <c r="U270" i="371"/>
  <c r="U9" i="371"/>
  <c r="U17" i="371"/>
  <c r="U27" i="371"/>
  <c r="U29" i="371"/>
  <c r="U31" i="371"/>
  <c r="U33" i="371"/>
  <c r="U35" i="371"/>
  <c r="U45" i="371"/>
  <c r="U47" i="371"/>
  <c r="U57" i="371"/>
  <c r="U61" i="371"/>
  <c r="U63" i="371"/>
  <c r="U65" i="371"/>
  <c r="U67" i="371"/>
  <c r="U69" i="371"/>
  <c r="U71" i="371"/>
  <c r="U73" i="371"/>
  <c r="U75" i="371"/>
  <c r="U77" i="371"/>
  <c r="U79" i="371"/>
  <c r="U81" i="371"/>
  <c r="U83" i="371"/>
  <c r="U85" i="371"/>
  <c r="U87" i="371"/>
  <c r="U89" i="371"/>
  <c r="U91" i="371"/>
  <c r="U93" i="371"/>
  <c r="U97" i="371"/>
  <c r="U103" i="371"/>
  <c r="U105" i="371"/>
  <c r="U107" i="371"/>
  <c r="U109" i="371"/>
  <c r="U113" i="371"/>
  <c r="U115" i="371"/>
  <c r="U117" i="371"/>
  <c r="U119" i="371"/>
  <c r="U121" i="371"/>
  <c r="U123" i="371"/>
  <c r="U125" i="371"/>
  <c r="U127" i="371"/>
  <c r="U129" i="371"/>
  <c r="U131" i="371"/>
  <c r="U133" i="371"/>
  <c r="U135" i="371"/>
  <c r="U139" i="371"/>
  <c r="U145" i="371"/>
  <c r="U149" i="371"/>
  <c r="U151" i="371"/>
  <c r="U159" i="371"/>
  <c r="U179" i="371"/>
  <c r="U181" i="371"/>
  <c r="U183" i="371"/>
  <c r="U185" i="371"/>
  <c r="U191" i="371"/>
  <c r="U193" i="371"/>
  <c r="U197" i="371"/>
  <c r="U201" i="371"/>
  <c r="U211" i="371"/>
  <c r="U217" i="371"/>
  <c r="U221" i="371"/>
  <c r="U225" i="371"/>
  <c r="U227" i="371"/>
  <c r="U231" i="371"/>
  <c r="U233" i="371"/>
  <c r="U235" i="371"/>
  <c r="U241" i="371"/>
  <c r="U243" i="371"/>
  <c r="U245" i="371"/>
  <c r="U257" i="371"/>
  <c r="U259" i="371"/>
  <c r="U263" i="371"/>
  <c r="U265" i="371"/>
  <c r="U267" i="371"/>
  <c r="U269" i="371"/>
  <c r="U7" i="371"/>
  <c r="AK21" i="368"/>
  <c r="AE26" i="368"/>
  <c r="AF26" i="368" s="1"/>
  <c r="AJ26" i="368"/>
  <c r="AB26" i="368"/>
  <c r="AE21" i="368"/>
  <c r="AJ21" i="368"/>
  <c r="AE7" i="368"/>
  <c r="AJ4" i="368"/>
  <c r="AI9" i="368"/>
  <c r="A15" i="383"/>
  <c r="AG21" i="368" l="1"/>
  <c r="AF21" i="368"/>
  <c r="AJ9" i="368"/>
  <c r="AE9" i="368"/>
  <c r="AF9" i="368" s="1"/>
  <c r="AK4" i="368"/>
  <c r="AF4" i="368"/>
  <c r="AG4" i="368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E12" i="370"/>
  <c r="L12" i="370"/>
  <c r="I12" i="370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N3" i="372" l="1"/>
  <c r="J3" i="372"/>
  <c r="H3" i="390"/>
  <c r="Q3" i="347"/>
  <c r="S3" i="347"/>
  <c r="U3" i="347"/>
  <c r="K3" i="38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<sst xmlns="http://schemas.openxmlformats.org/spreadsheetml/2006/main" count="48568" uniqueCount="7707">
  <si>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</si>
  <si>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</si>
  <si>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</si>
  <si>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</si>
  <si>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</si>
  <si>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</si>
  <si>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</si>
  <si>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</si>
  <si>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</si>
  <si>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</si>
  <si>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</si>
  <si>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</si>
  <si>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</si>
  <si>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</si>
  <si>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</si>
  <si>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</si>
  <si>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</si>
  <si>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</si>
  <si>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</si>
  <si>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</si>
  <si>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</si>
  <si>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</si>
  <si>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</si>
  <si>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</si>
  <si>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</si>
  <si>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</si>
  <si>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</si>
  <si>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</si>
  <si>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</si>
  <si>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</si>
  <si>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</si>
  <si>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</si>
  <si>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</si>
  <si>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</si>
  <si>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</si>
  <si>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</si>
  <si>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</si>
  <si>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</si>
  <si>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</si>
  <si>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</si>
  <si>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</si>
  <si>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</si>
  <si>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</si>
  <si>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</si>
  <si>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</si>
  <si>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</si>
  <si>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</si>
  <si>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</si>
  <si>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</si>
  <si>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</si>
  <si>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</si>
  <si>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</si>
  <si>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</si>
  <si>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</si>
  <si>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</si>
  <si>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</si>
  <si>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</si>
  <si>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</si>
  <si>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</si>
  <si>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</si>
  <si>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</si>
  <si>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</si>
  <si>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</si>
  <si>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</si>
  <si>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</si>
  <si>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</si>
  <si>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</si>
  <si>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</si>
  <si>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</si>
  <si>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</si>
  <si>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</si>
  <si>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</si>
  <si>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</si>
  <si>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</si>
  <si>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</si>
  <si>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</si>
  <si>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</si>
  <si>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</si>
  <si>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</si>
  <si>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</si>
  <si>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</si>
  <si>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</si>
  <si>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</si>
  <si>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</si>
  <si>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</si>
  <si>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</si>
  <si>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</si>
  <si>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</si>
  <si>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</si>
  <si>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</si>
  <si>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</si>
  <si>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</si>
  <si>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</si>
  <si>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</si>
  <si>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</si>
  <si>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</si>
  <si>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</si>
  <si>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</si>
  <si>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</si>
  <si>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</si>
  <si>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</si>
  <si>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</si>
  <si>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</si>
  <si>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</si>
  <si>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</si>
  <si>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</si>
  <si>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</si>
  <si>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</si>
  <si>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</si>
  <si>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</si>
  <si>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</si>
  <si>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</si>
  <si>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</si>
  <si>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</si>
  <si>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</si>
  <si>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</si>
  <si>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</si>
  <si>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</si>
  <si>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</si>
  <si>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</si>
  <si>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</si>
  <si>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</si>
  <si>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</si>
  <si>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</si>
  <si>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</si>
  <si>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</si>
  <si>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</si>
  <si>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</si>
  <si>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</si>
  <si>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</si>
  <si>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</si>
  <si>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</si>
  <si>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</si>
  <si>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</si>
  <si>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</si>
  <si>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</si>
  <si>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</si>
  <si>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</si>
  <si>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</si>
  <si>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</si>
  <si>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</si>
  <si>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</si>
  <si>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</si>
  <si>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</si>
  <si>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</si>
  <si>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</si>
  <si>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</si>
  <si>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</si>
  <si>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</si>
  <si>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</si>
  <si>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</si>
  <si>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</si>
  <si>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</si>
  <si>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</si>
  <si>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</si>
  <si>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</si>
  <si>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</si>
  <si>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</si>
  <si>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</si>
  <si>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</si>
  <si>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</si>
  <si>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</si>
  <si>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</si>
  <si>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</si>
  <si>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</si>
  <si>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</si>
  <si>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</si>
  <si>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</si>
  <si>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</si>
  <si>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</si>
  <si>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</si>
  <si>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</si>
  <si>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</si>
  <si>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</si>
  <si>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</si>
  <si>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</si>
  <si>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</si>
  <si>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</si>
  <si>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</si>
  <si>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</si>
  <si>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</si>
  <si>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</si>
  <si>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</si>
  <si>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</si>
  <si>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</si>
  <si>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</si>
  <si>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</si>
  <si>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</si>
  <si>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</si>
  <si>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</si>
  <si>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</si>
  <si>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</si>
  <si>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</si>
  <si>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</si>
  <si>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</si>
  <si>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</si>
  <si>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</si>
  <si>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</si>
  <si>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</si>
  <si>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</si>
  <si>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</si>
  <si>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</si>
  <si>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</si>
  <si>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</si>
  <si>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</si>
  <si>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</si>
  <si>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</si>
  <si>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</si>
  <si>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</si>
  <si>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</si>
  <si>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</si>
  <si>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</si>
  <si>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</si>
  <si>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</si>
  <si>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</si>
  <si>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</si>
  <si>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</si>
  <si>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</si>
  <si>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</si>
  <si>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</si>
  <si>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</si>
  <si>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</si>
  <si>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</si>
  <si>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</si>
  <si>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</si>
  <si>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</si>
  <si>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</si>
  <si>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</si>
  <si>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</si>
  <si>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</si>
  <si>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</si>
  <si>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</si>
  <si>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</si>
  <si>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</si>
  <si>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</si>
  <si>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</si>
  <si>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</si>
  <si>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</si>
  <si>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</si>
  <si>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</si>
  <si>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</si>
  <si>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</si>
  <si>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</si>
  <si>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</si>
  <si>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</si>
  <si>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</si>
  <si>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</si>
  <si>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</si>
  <si>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</si>
  <si>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</si>
  <si>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</si>
  <si>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</si>
  <si>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</si>
  <si>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</si>
  <si>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</si>
  <si>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</si>
  <si>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</si>
  <si>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</si>
  <si>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</si>
  <si>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</si>
  <si>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</si>
  <si>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</si>
  <si>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</si>
  <si>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</si>
  <si>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</si>
  <si>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</si>
  <si>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</si>
  <si>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</si>
  <si>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</si>
  <si>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</si>
  <si>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</si>
  <si>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</si>
  <si>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</si>
  <si>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</si>
  <si>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</si>
  <si>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</si>
  <si>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</si>
  <si>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</si>
  <si>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</si>
  <si>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</si>
  <si>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</si>
  <si>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</si>
  <si>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</si>
  <si>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</si>
  <si>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</si>
  <si>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</si>
  <si>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</si>
  <si>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</si>
  <si>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</si>
  <si>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</si>
  <si>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</si>
  <si>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</si>
  <si>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</si>
  <si>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</si>
  <si>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</si>
  <si>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</si>
  <si>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</si>
  <si>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</si>
  <si>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</si>
  <si>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</si>
  <si>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</si>
  <si>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</si>
  <si>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</si>
  <si>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</si>
  <si>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</si>
  <si>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</si>
  <si>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</si>
  <si>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</si>
  <si>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</si>
  <si>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</si>
  <si>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</si>
  <si>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</si>
  <si>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</si>
  <si>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</si>
  <si>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</si>
  <si>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</si>
  <si>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</si>
  <si>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</si>
  <si>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</si>
  <si>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</si>
  <si>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</si>
  <si>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</si>
  <si>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</si>
  <si>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</si>
  <si>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</si>
  <si>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</si>
  <si>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</si>
  <si>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</si>
  <si>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</si>
  <si>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</si>
  <si>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</si>
  <si>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</si>
  <si>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</si>
  <si>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</si>
  <si>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</si>
  <si>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</si>
  <si>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</si>
  <si>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</si>
  <si>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</si>
  <si>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</si>
  <si>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</si>
  <si>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</si>
  <si>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</si>
  <si>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</si>
  <si>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</si>
  <si>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</si>
  <si>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</si>
  <si>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</si>
  <si>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</si>
  <si>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</si>
  <si>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</si>
  <si>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</si>
  <si>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</si>
  <si>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</si>
  <si>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</si>
  <si>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</si>
  <si>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</si>
  <si>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</si>
  <si>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</si>
  <si>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</si>
  <si>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</si>
  <si>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</si>
  <si>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</si>
  <si>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</si>
  <si>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</si>
  <si>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</si>
  <si>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</si>
  <si>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</si>
  <si>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</si>
  <si>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</si>
  <si>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</si>
  <si>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</si>
  <si>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</si>
  <si>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</si>
  <si>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</si>
  <si>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</si>
  <si>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</si>
  <si>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</si>
  <si>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</si>
  <si>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</si>
  <si>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</si>
  <si>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</si>
  <si>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</si>
  <si>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</si>
  <si>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</si>
  <si>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</si>
  <si>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</si>
  <si>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</si>
  <si>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</si>
  <si>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</si>
  <si>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</si>
  <si>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</si>
  <si>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51874002     služby S.O.S.</t>
  </si>
  <si>
    <t>51874003     znalecké posudky</t>
  </si>
  <si>
    <t>51874010     ostatní služby - zdravotní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</si>
  <si>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</si>
  <si>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</si>
  <si>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</si>
  <si>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</si>
  <si>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</si>
  <si>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</si>
  <si>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</si>
  <si>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</si>
  <si>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</si>
  <si>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</si>
  <si>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</si>
  <si>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</si>
  <si>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</si>
  <si>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</si>
  <si>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</si>
  <si>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</si>
  <si>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</si>
  <si>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</si>
  <si>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</si>
  <si>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</si>
  <si>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</si>
  <si>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</si>
  <si>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</si>
  <si>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</si>
  <si>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</si>
  <si>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</si>
  <si>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</si>
  <si>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</si>
  <si>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</si>
  <si>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</si>
  <si>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</si>
  <si>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</si>
  <si>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</si>
  <si>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</si>
  <si>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</si>
  <si>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</si>
  <si>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</si>
  <si>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</si>
  <si>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</si>
  <si>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</si>
  <si>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</si>
  <si>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</si>
  <si>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</si>
  <si>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</si>
  <si>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</si>
  <si>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</si>
  <si>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</si>
  <si>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</si>
  <si>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</si>
  <si>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</si>
  <si>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</si>
  <si>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</si>
  <si>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</si>
  <si>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</si>
  <si>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</si>
  <si>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</si>
  <si>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</si>
  <si>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</si>
  <si>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</si>
  <si>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</si>
  <si>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</si>
  <si>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</si>
  <si>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</si>
  <si>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</si>
  <si>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</si>
  <si>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</si>
  <si>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</si>
  <si>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</si>
  <si>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</si>
  <si>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</si>
  <si>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</si>
  <si>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</si>
  <si>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</si>
  <si>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</si>
  <si>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</si>
  <si>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</si>
  <si>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</si>
  <si>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</si>
  <si>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</si>
  <si>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</si>
  <si>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</si>
  <si>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</si>
  <si>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</si>
  <si>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</si>
  <si>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</si>
  <si>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</si>
  <si>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</si>
  <si>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</si>
  <si>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</si>
  <si>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</si>
  <si>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</si>
  <si>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</si>
  <si>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</si>
  <si>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</si>
  <si>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</si>
  <si>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</si>
  <si>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</si>
  <si>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</si>
  <si>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</si>
  <si>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</si>
  <si>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</si>
  <si>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</si>
  <si>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</si>
  <si>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</si>
  <si>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</si>
  <si>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</si>
  <si>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</si>
  <si>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</si>
  <si>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</si>
  <si>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</si>
  <si>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</si>
  <si>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</si>
  <si>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</si>
  <si>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</si>
  <si>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</si>
  <si>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</si>
  <si>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</si>
  <si>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</si>
  <si>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</si>
  <si>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</si>
  <si>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</si>
  <si>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</si>
  <si>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</si>
  <si>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</si>
  <si>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</si>
  <si>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</si>
  <si>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</si>
  <si>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</si>
  <si>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</si>
  <si>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</si>
  <si>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</si>
  <si>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</si>
  <si>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</si>
  <si>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</si>
  <si>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</si>
  <si>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</si>
  <si>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</si>
  <si>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</si>
  <si>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</si>
  <si>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</si>
  <si>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</si>
  <si>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</si>
  <si>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</si>
  <si>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/>
  </si>
  <si>
    <t>I. Chirurgická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</si>
  <si>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</si>
  <si>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</si>
  <si>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</si>
  <si>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</si>
  <si>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</si>
  <si>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</si>
  <si>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</si>
  <si>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</si>
  <si>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</si>
  <si>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0411</t>
  </si>
  <si>
    <t>I. Chirurgická klinika, lůžkové oddělení 8</t>
  </si>
  <si>
    <t>SumaNS</t>
  </si>
  <si>
    <t>mezeraNS</t>
  </si>
  <si>
    <t>0412</t>
  </si>
  <si>
    <t>I. Chirurgická klinika, lůžkové oddělení 9</t>
  </si>
  <si>
    <t>0413</t>
  </si>
  <si>
    <t>I. Chirurgická klinika, lůžkové oddělení 3</t>
  </si>
  <si>
    <t>0421</t>
  </si>
  <si>
    <t>I. Chirurgická klinika, ambulance</t>
  </si>
  <si>
    <t>0432</t>
  </si>
  <si>
    <t>I. Chirurgická klinika, JIP  6</t>
  </si>
  <si>
    <t>0464</t>
  </si>
  <si>
    <t>I. Chirurgická klinika, pracoviště COS</t>
  </si>
  <si>
    <t>0471</t>
  </si>
  <si>
    <t>1CHIR IOP - Mod.tech.vyb.v obl prev. nozokom.inf</t>
  </si>
  <si>
    <t>MILURIT</t>
  </si>
  <si>
    <t>TBL 50X100MG</t>
  </si>
  <si>
    <t>LACTULOSA BIOMEDICA</t>
  </si>
  <si>
    <t>POR SIR 500ML 50%</t>
  </si>
  <si>
    <t>BETASERC 16</t>
  </si>
  <si>
    <t>POR TBL NOB 60X16MG</t>
  </si>
  <si>
    <t>MICARDIS 80 MG</t>
  </si>
  <si>
    <t>POR TBL NOB 28X80MG</t>
  </si>
  <si>
    <t>CELLCEPT 500 MG</t>
  </si>
  <si>
    <t>POR CPSDUR50X500MG</t>
  </si>
  <si>
    <t>HELICID « 40 INF. LYOF.1X40MG</t>
  </si>
  <si>
    <t>SEROPRAM</t>
  </si>
  <si>
    <t>TBL OBD 28X20MG</t>
  </si>
  <si>
    <t>DEPREX LÉČIVA</t>
  </si>
  <si>
    <t>POR CPS DUR 30X20MG</t>
  </si>
  <si>
    <t>MIRTAZAPIN SANDOZ 30 MG</t>
  </si>
  <si>
    <t>POR TBL FLM 30X30MG</t>
  </si>
  <si>
    <t>PRESTANCE 5 MG/5 MG</t>
  </si>
  <si>
    <t>POR TBL NOB 30</t>
  </si>
  <si>
    <t>PRESTARIUM NEO COMBI 10 MG/2,5 MG</t>
  </si>
  <si>
    <t>POR TBL FLM 30</t>
  </si>
  <si>
    <t>O</t>
  </si>
  <si>
    <t>INVANZ 1 G</t>
  </si>
  <si>
    <t>INF PLV SOL 1X1GM</t>
  </si>
  <si>
    <t>GLUKÓZA 10 BRAUN</t>
  </si>
  <si>
    <t>INF SOL 10X500ML-PE</t>
  </si>
  <si>
    <t>GLUKÓZA 5 BRAUN</t>
  </si>
  <si>
    <t>INF SOL 10X250ML-PE</t>
  </si>
  <si>
    <t>CHLORID SODNÝ 0,9% BRAUN</t>
  </si>
  <si>
    <t>INF SOL 20X100MLPELAH</t>
  </si>
  <si>
    <t>INF SOL 10X250MLPELAH</t>
  </si>
  <si>
    <t>INF SOL 10X500MLPELAH</t>
  </si>
  <si>
    <t>PREDNISON 5 LECIVA</t>
  </si>
  <si>
    <t>TBL 20X5MG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</si>
  <si>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</si>
  <si>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</si>
  <si>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</si>
  <si>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</si>
  <si>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</si>
  <si>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</si>
  <si>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MESOCAIN</t>
  </si>
  <si>
    <t>INJ 10X10ML 1%</t>
  </si>
  <si>
    <t>PLEGOMAZIN</t>
  </si>
  <si>
    <t>INJ 10X5ML/25MG</t>
  </si>
  <si>
    <t>SYNTOPHYLLIN</t>
  </si>
  <si>
    <t>INJ 5X10ML/240MG</t>
  </si>
  <si>
    <t>SYNTOSTIGMIN</t>
  </si>
  <si>
    <t>INJ 10X1ML/0.5MG</t>
  </si>
  <si>
    <t>GTT 1X5ML 20MG/ML</t>
  </si>
  <si>
    <t>CALCIUM PANTHOTEN. SLOVAKOFARMA</t>
  </si>
  <si>
    <t>UNG 1X30GM</t>
  </si>
  <si>
    <t>MORPHIN BIOTIKA 1%</t>
  </si>
  <si>
    <t>INJ 10X1ML/10MG</t>
  </si>
  <si>
    <t>OXAZEPAM TBL.20X10MG</t>
  </si>
  <si>
    <t>TBL 20X10MG(BLISTR)</t>
  </si>
  <si>
    <t>FUROSEMID BIOTIKA</t>
  </si>
  <si>
    <t>INJ 5X2ML/20MG</t>
  </si>
  <si>
    <t>DIAZEPAM SLOVAKOFARMA</t>
  </si>
  <si>
    <t>TBL 20X10MG</t>
  </si>
  <si>
    <t>KALIUM CHLORATUM LECIVA 7.5%</t>
  </si>
  <si>
    <t>INJ 5X10ML 7.5%</t>
  </si>
  <si>
    <t>HALOPERIDOL</t>
  </si>
  <si>
    <t>TBL 50X1.5MG</t>
  </si>
  <si>
    <t>INJ 5X1ML/5MG</t>
  </si>
  <si>
    <t>PRESID 5 MG</t>
  </si>
  <si>
    <t>TBL RET 30X5MG</t>
  </si>
  <si>
    <t>PREDNISON 20 LECIVA</t>
  </si>
  <si>
    <t>TBL 20X20MG(BLISTR)</t>
  </si>
  <si>
    <t>HEPAROID LECIVA</t>
  </si>
  <si>
    <t>SUPPOSITORIA GLYCERINI LECIVA</t>
  </si>
  <si>
    <t>SUP 10X2.35GM</t>
  </si>
  <si>
    <t>GUTRON 5MG</t>
  </si>
  <si>
    <t>TBL 50X5MG</t>
  </si>
  <si>
    <t>DIPIDOLOR</t>
  </si>
  <si>
    <t>INJ 5X2ML 7.5MG/ML</t>
  </si>
  <si>
    <t>HYLAK FORTE</t>
  </si>
  <si>
    <t>GTT 1X100ML</t>
  </si>
  <si>
    <t>NEODOLPASSE</t>
  </si>
  <si>
    <t>INF 10X250ML</t>
  </si>
  <si>
    <t>OXYCONTIN 10 MG</t>
  </si>
  <si>
    <t>POR TBL PRO 30X10MG</t>
  </si>
  <si>
    <t>GERATAM 3G</t>
  </si>
  <si>
    <t>INJ 4X15ML/3GM</t>
  </si>
  <si>
    <t>PLASMALYTE ROZTOK</t>
  </si>
  <si>
    <t>INF SOL 10X1000ML</t>
  </si>
  <si>
    <t>URSOSAN</t>
  </si>
  <si>
    <t>POR CPSDUR100X250MG</t>
  </si>
  <si>
    <t>DETRALEX</t>
  </si>
  <si>
    <t>POR TBL FLM 60</t>
  </si>
  <si>
    <t>TARKA 180/2 MG TBL.</t>
  </si>
  <si>
    <t>POR TBL RET 28</t>
  </si>
  <si>
    <t>TARDYFERON</t>
  </si>
  <si>
    <t>TBL RET 30</t>
  </si>
  <si>
    <t>INHIBACE PLUS</t>
  </si>
  <si>
    <t>POR TBL FLM 28</t>
  </si>
  <si>
    <t>RIVOTRIL 0.5 MG</t>
  </si>
  <si>
    <t>TBL 50X0.5MG</t>
  </si>
  <si>
    <t>RIVOTRIL 2 MG</t>
  </si>
  <si>
    <t>TBL 30X2MG</t>
  </si>
  <si>
    <t>BRAUNOVIDON MAST</t>
  </si>
  <si>
    <t>UNG 1X20GM-TUBA</t>
  </si>
  <si>
    <t>UNG 1X100GM-TUBA</t>
  </si>
  <si>
    <t>IMACORT</t>
  </si>
  <si>
    <t>DRM CRM 1X20GM</t>
  </si>
  <si>
    <t>DICYNONE 250</t>
  </si>
  <si>
    <t>INJ SOL 4X2ML/250MG</t>
  </si>
  <si>
    <t>KALIUM CHLORATUM BIOMEDICA</t>
  </si>
  <si>
    <t>POR TBLFLM100X500MG</t>
  </si>
  <si>
    <t>MAGNESII LACTICI 0.5 TBL.MVM</t>
  </si>
  <si>
    <t>PORTBLNOB100X0.5GM</t>
  </si>
  <si>
    <t>VESICARE 10 MG</t>
  </si>
  <si>
    <t>POR TBL FLM 100X10MG</t>
  </si>
  <si>
    <t>AKINETON</t>
  </si>
  <si>
    <t>POR TBL NOB 50X2MG</t>
  </si>
  <si>
    <t>HYDROCORTISON VUAB 100 MG</t>
  </si>
  <si>
    <t>INJ PLV SOL 1X100MG</t>
  </si>
  <si>
    <t>HELICID 20 ZENTIVA</t>
  </si>
  <si>
    <t>POR CPS ETD 14X20MG</t>
  </si>
  <si>
    <t>POR CPS ETD 28X20MG</t>
  </si>
  <si>
    <t>POR CPS ETD 90X20MG</t>
  </si>
  <si>
    <t>AERIUS</t>
  </si>
  <si>
    <t>POR TBL FLM 30X5MG</t>
  </si>
  <si>
    <t>AERIUS 5 MG</t>
  </si>
  <si>
    <t>POR TBL DIS 30X5MG</t>
  </si>
  <si>
    <t>ADVAGRAF 1 MG</t>
  </si>
  <si>
    <t>POR CPS PRO 60X1MG</t>
  </si>
  <si>
    <t>ADVAGRAF 5 MG</t>
  </si>
  <si>
    <t>POR CPS PRO 30X5MG</t>
  </si>
  <si>
    <t>CEFTAZIDIM KABI 1 GM</t>
  </si>
  <si>
    <t>INJ PLV SOL 10X1GM</t>
  </si>
  <si>
    <t>CEFTAZIDIM KABI 2 GM</t>
  </si>
  <si>
    <t>INJ+INF PLV SOL 10X2GM</t>
  </si>
  <si>
    <t>IMODIUM</t>
  </si>
  <si>
    <t>CPS 8X2MG</t>
  </si>
  <si>
    <t>SPIRIVA</t>
  </si>
  <si>
    <t>INH PLV CPS 30X18RG</t>
  </si>
  <si>
    <t>PREDUCTAL MR</t>
  </si>
  <si>
    <t>POR TBL RET 60X35MG</t>
  </si>
  <si>
    <t>HYDROCORTISON VALEANT</t>
  </si>
  <si>
    <t>BACLOFEN</t>
  </si>
  <si>
    <t>TBL 50X10MG</t>
  </si>
  <si>
    <t>ELENIUM</t>
  </si>
  <si>
    <t>TBL OBD 20X10MG</t>
  </si>
  <si>
    <t>VITALIPID N ADULT</t>
  </si>
  <si>
    <t>INF CNC SOL 10X10ML</t>
  </si>
  <si>
    <t>EUPHYLLIN CR N 200</t>
  </si>
  <si>
    <t>CPS RET 50X200MG</t>
  </si>
  <si>
    <t>TRITTICO AC 150</t>
  </si>
  <si>
    <t>TBL RET 60X150MG</t>
  </si>
  <si>
    <t>EUTHYROX 125</t>
  </si>
  <si>
    <t>TBL 100X125RG</t>
  </si>
  <si>
    <t>CPS 20X2MG</t>
  </si>
  <si>
    <t>HUMULIN R 100 M.J./ML</t>
  </si>
  <si>
    <t>INJ 1X10ML/1KU</t>
  </si>
  <si>
    <t>TIAPRIDAL</t>
  </si>
  <si>
    <t>POR TBLNOB 50X100MG</t>
  </si>
  <si>
    <t>SOTAHEXAL 80</t>
  </si>
  <si>
    <t>POR TBL NOB 20X80MG</t>
  </si>
  <si>
    <t>ALGIFEN NEO</t>
  </si>
  <si>
    <t>POR GTT SOL 1X25ML</t>
  </si>
  <si>
    <t>CHLORID SODNÝ 0.9% BRAUN, REF. 395120</t>
  </si>
  <si>
    <t>INFSOL1X100ML-PELAH</t>
  </si>
  <si>
    <t>PLAQUENIL</t>
  </si>
  <si>
    <t>TBL OBD 60X200MG</t>
  </si>
  <si>
    <t>DOLMINA INJ.</t>
  </si>
  <si>
    <t>INJ 5X3ML/75MG</t>
  </si>
  <si>
    <t>NOVALGIN</t>
  </si>
  <si>
    <t>TBL OBD 20X500MG</t>
  </si>
  <si>
    <t>INJ 5X5ML/2500MG</t>
  </si>
  <si>
    <t>CODEIN SLOVAKOFARMA 15MG</t>
  </si>
  <si>
    <t>TBL 10X15MG-BLISTR</t>
  </si>
  <si>
    <t>CODEIN SLOVAKOFARMA 30MG</t>
  </si>
  <si>
    <t>TBL 10X30MG-BLISTR</t>
  </si>
  <si>
    <t>GUAJACURAN « 5 % INJ</t>
  </si>
  <si>
    <t>FORTRANS</t>
  </si>
  <si>
    <t>PLV 1X4(SACKY)</t>
  </si>
  <si>
    <t>DUROGESIC 25MCG/H</t>
  </si>
  <si>
    <t>EMP 5X2.5MG(10CM2)</t>
  </si>
  <si>
    <t>SMECTA</t>
  </si>
  <si>
    <t>PLV POR 1X30SACKU</t>
  </si>
  <si>
    <t>BETADINE</t>
  </si>
  <si>
    <t>UNG 1X20GM</t>
  </si>
  <si>
    <t>TENORMIN</t>
  </si>
  <si>
    <t>TBL OBD 28X50MG</t>
  </si>
  <si>
    <t>DITROPAN</t>
  </si>
  <si>
    <t>TBL 30X5MG</t>
  </si>
  <si>
    <t>ALMIRAL</t>
  </si>
  <si>
    <t>INJ 10X3ML/75MG</t>
  </si>
  <si>
    <t>EUTHYROX 50</t>
  </si>
  <si>
    <t>TBL 100X50RG</t>
  </si>
  <si>
    <t>BURONIL 25MG</t>
  </si>
  <si>
    <t>TBL OBD 50X25MG</t>
  </si>
  <si>
    <t>INJECTIO PROCAIN.CHLOR.0.2% ARD</t>
  </si>
  <si>
    <t>INJ 1X500ML 0.2%</t>
  </si>
  <si>
    <t>ARDEANUTRISOL G 40</t>
  </si>
  <si>
    <t>INF 1X80ML</t>
  </si>
  <si>
    <t>CHLORPROTHIXEN LECIVA (BLISTR)</t>
  </si>
  <si>
    <t>TBL OBD 30X15MG</t>
  </si>
  <si>
    <t>DICLOFENAC AL RETARD</t>
  </si>
  <si>
    <t>TBL OBD 20X100MG</t>
  </si>
  <si>
    <t>ACIDUM FOLICUM LECIVA</t>
  </si>
  <si>
    <t>DRG 30X10MG</t>
  </si>
  <si>
    <t>SECTRAL 400</t>
  </si>
  <si>
    <t>TBL OBD 30X400MG</t>
  </si>
  <si>
    <t>EBRANTIL 30 RETARD</t>
  </si>
  <si>
    <t>POR CPS PRO 50X30MG</t>
  </si>
  <si>
    <t>DEXAMED</t>
  </si>
  <si>
    <t>INJ 10X2ML/8MG</t>
  </si>
  <si>
    <t>TENAXUM</t>
  </si>
  <si>
    <t>TBL 30X1MG</t>
  </si>
  <si>
    <t>ERDOMED 300MG</t>
  </si>
  <si>
    <t>CPS 20X300MG</t>
  </si>
  <si>
    <t>LEXAURIN</t>
  </si>
  <si>
    <t>TBL 30X1.5MG</t>
  </si>
  <si>
    <t>TBL 30X3MG</t>
  </si>
  <si>
    <t>TBL.MAGNESII LACTICI 0.5 GLO</t>
  </si>
  <si>
    <t>TBL 100X500MG</t>
  </si>
  <si>
    <t>AQUA PRO INJECTIONE ARDEAPHARMA</t>
  </si>
  <si>
    <t>INF 1X250ML</t>
  </si>
  <si>
    <t>BETOPTIC</t>
  </si>
  <si>
    <t>GTT OPH 1X5ML</t>
  </si>
  <si>
    <t>TORECAN</t>
  </si>
  <si>
    <t>INJ 5X1ML/6.5MG</t>
  </si>
  <si>
    <t>TARDYFERON-FOL</t>
  </si>
  <si>
    <t>POR TBL RET 30</t>
  </si>
  <si>
    <t>YAL</t>
  </si>
  <si>
    <t>SOL 10X67.5ML</t>
  </si>
  <si>
    <t>CPS 10X300MG</t>
  </si>
  <si>
    <t>DEGAN</t>
  </si>
  <si>
    <t>TBL 40X10MG</t>
  </si>
  <si>
    <t>INJ 50X2ML/10MG</t>
  </si>
  <si>
    <t>FLORSALMIN</t>
  </si>
  <si>
    <t>GTT 1X50ML</t>
  </si>
  <si>
    <t>ZOLPIDEM-RATIOPHARM 10 MG</t>
  </si>
  <si>
    <t>POR TBL FLM 10X10MG</t>
  </si>
  <si>
    <t>POR TBL FLM 20X10MG</t>
  </si>
  <si>
    <t>SOLUVIT N PRO INFUS.</t>
  </si>
  <si>
    <t>INJ SIC 10</t>
  </si>
  <si>
    <t>AMBROBENE</t>
  </si>
  <si>
    <t>INJ 5X2ML/15MG</t>
  </si>
  <si>
    <t>TBL 20X30MG</t>
  </si>
  <si>
    <t>AMBROBENE 7.5MG/ML</t>
  </si>
  <si>
    <t>SOL 1X40ML</t>
  </si>
  <si>
    <t>SOL 1X100ML</t>
  </si>
  <si>
    <t>SIR 100ML 15MG/5ML</t>
  </si>
  <si>
    <t>VESSEL DUE F</t>
  </si>
  <si>
    <t>CPS 50X250LSU</t>
  </si>
  <si>
    <t>ASCORUTIN (BLISTR)</t>
  </si>
  <si>
    <t>TBL OBD 50</t>
  </si>
  <si>
    <t>APAURIN</t>
  </si>
  <si>
    <t>INJ 10X2ML/10MG</t>
  </si>
  <si>
    <t>GLUCOSE 10 BRAUN (PLASCO LAHV.)</t>
  </si>
  <si>
    <t>INF 1X500ML 10%</t>
  </si>
  <si>
    <t>EUTHYROX 100</t>
  </si>
  <si>
    <t>TBL 100X100RG</t>
  </si>
  <si>
    <t>TBL OBD 30</t>
  </si>
  <si>
    <t>CHLORID SODNY 0.9% BRAUN, REF.3500381</t>
  </si>
  <si>
    <t>INFSOL1X250ML-PELAH</t>
  </si>
  <si>
    <t>FURON</t>
  </si>
  <si>
    <t>TBL 50X40MG</t>
  </si>
  <si>
    <t>ANOPYRIN 100MG</t>
  </si>
  <si>
    <t>TBL 20X100MG</t>
  </si>
  <si>
    <t>TANTUM VERDE</t>
  </si>
  <si>
    <t>LIQ 1X240ML-PET TR</t>
  </si>
  <si>
    <t>KL TBL MAGNESII LACTAS 500mg, 100TBL</t>
  </si>
  <si>
    <t>magistraliter</t>
  </si>
  <si>
    <t>DZ DEBRIEKASAN roztok s rozpraš. 500 ml</t>
  </si>
  <si>
    <t>roztok</t>
  </si>
  <si>
    <t>DZ DEBRIECASAN AQUAGEL 500 ml</t>
  </si>
  <si>
    <t>gel</t>
  </si>
  <si>
    <t>DZ STERILIUM CLASSIC PURE 100ML</t>
  </si>
  <si>
    <t>UN 1987</t>
  </si>
  <si>
    <t>Emspoma Z 500g/proti bolesti</t>
  </si>
  <si>
    <t>Indulona  Nechtíková 100g</t>
  </si>
  <si>
    <t>MENALIND Kožní ochranný krém 200 ml</t>
  </si>
  <si>
    <t>KL SOL.HYD.PEROX.30% 20kg</t>
  </si>
  <si>
    <t>SPECIES UROLOGICAE PLANTA</t>
  </si>
  <si>
    <t>SPC 20X1.5GM(SÁČKY)</t>
  </si>
  <si>
    <t>MUCOSOLVAN PRO DOSPĚLÉ</t>
  </si>
  <si>
    <t>POR SIR 1X100ML</t>
  </si>
  <si>
    <t>KL ETHANOL.C.BENZINO 160G</t>
  </si>
  <si>
    <t>AESCIN-TEVA</t>
  </si>
  <si>
    <t>POR TBL FLM 30X20MG</t>
  </si>
  <si>
    <t>VALSACOR 160 MG</t>
  </si>
  <si>
    <t>POR TBL FLM 28X160MG</t>
  </si>
  <si>
    <t>Biopron9 tob.60</t>
  </si>
  <si>
    <t>ANALGIN</t>
  </si>
  <si>
    <t>INJ SOL 5X5ML</t>
  </si>
  <si>
    <t>Espumisan cps.100x40mg-blistr</t>
  </si>
  <si>
    <t>0057585</t>
  </si>
  <si>
    <t>ACC INJEKT</t>
  </si>
  <si>
    <t>INJ SOL 5X3ML/300MG</t>
  </si>
  <si>
    <t>Biopron9    PREMIUM tob.120</t>
  </si>
  <si>
    <t>APO-IBUPROFEN 400 MG</t>
  </si>
  <si>
    <t>POR TBL FLM 100X400MG</t>
  </si>
  <si>
    <t>VIATROMB FORTE SPRAY GEL</t>
  </si>
  <si>
    <t>DRM GEL 1X25GM/60KU</t>
  </si>
  <si>
    <t>POR TBL FLM 30X400MG</t>
  </si>
  <si>
    <t>INJ SOL 12X2ML/100MG</t>
  </si>
  <si>
    <t>KALIUMCHLORID 7.45% BRAUN</t>
  </si>
  <si>
    <t>INF CNC SOL 20X100ML</t>
  </si>
  <si>
    <t>CLEXANE</t>
  </si>
  <si>
    <t>INJ SOL 10X0.2ML/2KU</t>
  </si>
  <si>
    <t>TENOLOC 200</t>
  </si>
  <si>
    <t>POR TBL FLM 30X200MG</t>
  </si>
  <si>
    <t>FLAVOBION</t>
  </si>
  <si>
    <t>POR TBL FLM 50X70MG</t>
  </si>
  <si>
    <t>TRENTAL 400</t>
  </si>
  <si>
    <t>POR TBL RET 100X400MG</t>
  </si>
  <si>
    <t>PARALEN 500</t>
  </si>
  <si>
    <t>POR TBL NOB 12X500MG</t>
  </si>
  <si>
    <t>POR TBL NOB 24X500MG</t>
  </si>
  <si>
    <t>MONO MACK DEPOT</t>
  </si>
  <si>
    <t>POR TBL PRO 28X100MG</t>
  </si>
  <si>
    <t>AMBROSAN 15 MG/5 ML SIRUP</t>
  </si>
  <si>
    <t>POR SIR 1X100ML/300MG</t>
  </si>
  <si>
    <t>ONBREZ BREEZHALER 300 MCG</t>
  </si>
  <si>
    <t>INH PLV CPS DUR 30X300RG+INH</t>
  </si>
  <si>
    <t>PARACETAMOL KABI 10MG/ML</t>
  </si>
  <si>
    <t>INF SOL 10X100ML/1000MG</t>
  </si>
  <si>
    <t>KL TBL MAGN.LACT 0,5G+B6 0,02G, 100TBL</t>
  </si>
  <si>
    <t>DZ TRIXO LIND 500ML</t>
  </si>
  <si>
    <t>KL SUPP.BISACODYLI 0,01G  30KS</t>
  </si>
  <si>
    <t>KL VASELINUM ALBUM, 100G</t>
  </si>
  <si>
    <t>KL BALS.VISNEVSKI 100G</t>
  </si>
  <si>
    <t>DZ OCTENISEPT 250 ml</t>
  </si>
  <si>
    <t>DPH 15%</t>
  </si>
  <si>
    <t>DZ TRIXO 500 ML</t>
  </si>
  <si>
    <t>DZ BRAUNOL 1 L</t>
  </si>
  <si>
    <t>KL CHLADIVE MAZANI, 200 G</t>
  </si>
  <si>
    <t>KL BALS.VISNEVSKI 50G</t>
  </si>
  <si>
    <t>KL VASELINUM ALBUM, 20G</t>
  </si>
  <si>
    <t>KL SUPP.BISACODYLI 0,01G  50KS</t>
  </si>
  <si>
    <t>KL SUPP.BISACODYLI 0,01G 100KS</t>
  </si>
  <si>
    <t>KL CHLADIVE MAZANI, 300G</t>
  </si>
  <si>
    <t>DZ PRONTOSAN ROZTOK 350ml</t>
  </si>
  <si>
    <t>KL SUPP.BISACODYLI 0,01G  20KS</t>
  </si>
  <si>
    <t xml:space="preserve">KL AQUA PURIF. BAG IN BOX 5 l  </t>
  </si>
  <si>
    <t>Menalind Professional čistící pěna 400ml</t>
  </si>
  <si>
    <t>Menalind vlhké ošetř.ubrousky 50ks náhradní náplň</t>
  </si>
  <si>
    <t>P</t>
  </si>
  <si>
    <t>TRITACE 2,5 MG</t>
  </si>
  <si>
    <t>POR TBL NOB 20X2.5MG</t>
  </si>
  <si>
    <t>CAVINTON</t>
  </si>
  <si>
    <t>SOLU-MEDROL</t>
  </si>
  <si>
    <t>INJ SIC 1X40MG+1ML</t>
  </si>
  <si>
    <t>AULIN</t>
  </si>
  <si>
    <t>TBL 15X100MG</t>
  </si>
  <si>
    <t>CORDARONE</t>
  </si>
  <si>
    <t>POR TBL NOB30X200MG</t>
  </si>
  <si>
    <t>POR TBL NOB60X200MG</t>
  </si>
  <si>
    <t>FOKUSIN</t>
  </si>
  <si>
    <t>POR CPS RDR30X0.4MG</t>
  </si>
  <si>
    <t>SANDOSTATIN 0.1 MG/ML</t>
  </si>
  <si>
    <t>INJ SOL 5X1ML/0.1MG</t>
  </si>
  <si>
    <t>LOZAP H</t>
  </si>
  <si>
    <t>MOXOSTAD 0.3 MG</t>
  </si>
  <si>
    <t>POR TBL FLM30X0.3MG</t>
  </si>
  <si>
    <t>MOXOSTAD 0.4 MG</t>
  </si>
  <si>
    <t>POR TBL FLM30X0.4MG</t>
  </si>
  <si>
    <t>LANZUL</t>
  </si>
  <si>
    <t>CPS 28X30MG</t>
  </si>
  <si>
    <t>APO-METOPROLOL 50</t>
  </si>
  <si>
    <t>POR TBL NOB 100X50MG</t>
  </si>
  <si>
    <t>NOVORAPID 100 U/ML</t>
  </si>
  <si>
    <t>INJ SOL 1X10ML</t>
  </si>
  <si>
    <t>IMIPENEM/CILASTATIN KABI 500 MG/500 MG</t>
  </si>
  <si>
    <t>INF PLV SOL 10LAH/20ML</t>
  </si>
  <si>
    <t>CADUET 10MG/10MG</t>
  </si>
  <si>
    <t>FRAXIPARINE</t>
  </si>
  <si>
    <t>INJ SOL 10X0.4ML</t>
  </si>
  <si>
    <t>INJ SOL 10X0.6ML</t>
  </si>
  <si>
    <t>LACTULOSE AL SIRUP</t>
  </si>
  <si>
    <t>POR SIR 1X200ML</t>
  </si>
  <si>
    <t>POR SIR 1X500ML</t>
  </si>
  <si>
    <t>DEPAKINE CHRONO 500MG SECABLE</t>
  </si>
  <si>
    <t>TBL RET 100X500MG</t>
  </si>
  <si>
    <t>RIVOCOR 5</t>
  </si>
  <si>
    <t>RIVOCOR 10</t>
  </si>
  <si>
    <t>POR TBL FLM 30X10MG</t>
  </si>
  <si>
    <t>CONTROLOC I.V.</t>
  </si>
  <si>
    <t>INJ PLV SOL 1X40MG</t>
  </si>
  <si>
    <t>LOKREN 20 MG</t>
  </si>
  <si>
    <t>POR TBL FLM 28X20MG</t>
  </si>
  <si>
    <t>FRAXIPARIN MULTI</t>
  </si>
  <si>
    <t>INJ 10X5ML/47.5KU</t>
  </si>
  <si>
    <t>SIOFOR 500</t>
  </si>
  <si>
    <t>TBL OBD 60X500MG</t>
  </si>
  <si>
    <t>TRALGIT SR 100</t>
  </si>
  <si>
    <t>POR TBL RET30X100MG</t>
  </si>
  <si>
    <t>FRAXIPARINE FORTE</t>
  </si>
  <si>
    <t>INJ 10X0.6ML/11.4KU</t>
  </si>
  <si>
    <t>ZODAC</t>
  </si>
  <si>
    <t>TBL OBD 30X10MG</t>
  </si>
  <si>
    <t>KINITO 50 MG, POTAHOVANÉ TABLETY</t>
  </si>
  <si>
    <t>POR TBL FLM 100X50MG</t>
  </si>
  <si>
    <t>GOPTEN 2MG</t>
  </si>
  <si>
    <t>CPS 28X2MG</t>
  </si>
  <si>
    <t>TONARSSA 4 MG/5 MG</t>
  </si>
  <si>
    <t>XANAX</t>
  </si>
  <si>
    <t>TBL 30X0.25MG</t>
  </si>
  <si>
    <t>TBL 30X0.5MG</t>
  </si>
  <si>
    <t>DEPAKINE CHRONO 500MG(PULENE)</t>
  </si>
  <si>
    <t>TBL RET 30X500MG</t>
  </si>
  <si>
    <t>SORTIS 20MG</t>
  </si>
  <si>
    <t>TBL OBD 30X20MG</t>
  </si>
  <si>
    <t>SORTIS 20 MG</t>
  </si>
  <si>
    <t>POR TBL FLM100X20MG</t>
  </si>
  <si>
    <t>RANITAL</t>
  </si>
  <si>
    <t>INJ 5X2ML/50MG</t>
  </si>
  <si>
    <t>WARFARIN</t>
  </si>
  <si>
    <t>TBL 100X5MG</t>
  </si>
  <si>
    <t>INJ SIC 1X250MG+4ML</t>
  </si>
  <si>
    <t>LOZAP 50 ZENTIVA</t>
  </si>
  <si>
    <t>POR TBL FLM 30X50MG</t>
  </si>
  <si>
    <t>CEZERA 5 MG</t>
  </si>
  <si>
    <t>APO-ALLOPURINOL</t>
  </si>
  <si>
    <t>POR TBL NOB 100X100MG</t>
  </si>
  <si>
    <t>ROSUCARD 20 MG POTAHOVANÉ TABLETY</t>
  </si>
  <si>
    <t>ESOPREX 10 MG</t>
  </si>
  <si>
    <t>CARVESAN 6,25</t>
  </si>
  <si>
    <t>POR TBL NOB 30X6,25MG</t>
  </si>
  <si>
    <t>APO-FAMOTIDINE 20 MG</t>
  </si>
  <si>
    <t>POR TBL FLM 100X20MG</t>
  </si>
  <si>
    <t>CARVESAN 25</t>
  </si>
  <si>
    <t>POR TBL NOB 30X25MG</t>
  </si>
  <si>
    <t>APO-SIMVA 20</t>
  </si>
  <si>
    <t>NUTRIFLEX PERI</t>
  </si>
  <si>
    <t>INF 5X2000ML</t>
  </si>
  <si>
    <t>NUTRIFLEX BASAL</t>
  </si>
  <si>
    <t>NUTRIFLEX PLUS</t>
  </si>
  <si>
    <t>LIPOPLUS 20%</t>
  </si>
  <si>
    <t>INFEML10X250ML-SKLO</t>
  </si>
  <si>
    <t>NUTRIDRINK  Creme vanilkový</t>
  </si>
  <si>
    <t>4x125ml</t>
  </si>
  <si>
    <t>NUTRISON</t>
  </si>
  <si>
    <t>POR SOL 1X1000ML</t>
  </si>
  <si>
    <t>POR SOL 1X500ML</t>
  </si>
  <si>
    <t>NUTRISON MULTI FIBRE</t>
  </si>
  <si>
    <t>POR SOL 1X1000ML-VA</t>
  </si>
  <si>
    <t>NUTRIDRINK NEUTRAL</t>
  </si>
  <si>
    <t>POR SOL 1X200ML</t>
  </si>
  <si>
    <t>NUTRIDRINK S PŘÍCH. TROP. OVOCE</t>
  </si>
  <si>
    <t>NUTRIDRINK MULTI FIBRE S PŘ BAN</t>
  </si>
  <si>
    <t>NUTRIDRINK JUICE STYLE S PŘÍCHUTÍ JABLEČNOU</t>
  </si>
  <si>
    <t>NUTRIDRINK  CREME S PŘÍCHUTÍ LES.OVOCE</t>
  </si>
  <si>
    <t>NUTRIDRINK S PŘÍCH. VANILKOVOU 200ml</t>
  </si>
  <si>
    <t>SEFOTAK 1 G</t>
  </si>
  <si>
    <t>INJ PLV SOL 1X1GM</t>
  </si>
  <si>
    <t>CEFAZOLINE PANPHARMA</t>
  </si>
  <si>
    <t>INJ SIC 25X1GM</t>
  </si>
  <si>
    <t>FRAMYKOIN</t>
  </si>
  <si>
    <t>UNG 1X10GM</t>
  </si>
  <si>
    <t>ENTIZOL</t>
  </si>
  <si>
    <t>TBL 20X250MG</t>
  </si>
  <si>
    <t>AMIKIN</t>
  </si>
  <si>
    <t>INJ 1X2ML/500MG</t>
  </si>
  <si>
    <t>SUMETROLIM</t>
  </si>
  <si>
    <t>TBL 20X480MG</t>
  </si>
  <si>
    <t>BISEPTOL 480</t>
  </si>
  <si>
    <t>INJ 10X5ML</t>
  </si>
  <si>
    <t>INJ 1X4ML/1GM</t>
  </si>
  <si>
    <t>COLOMYCIN INJEKCE 1000000 IU</t>
  </si>
  <si>
    <t>INJ PLV SOL 10X1MU</t>
  </si>
  <si>
    <t>MERONEM</t>
  </si>
  <si>
    <t>INJ SIC 10X1GM</t>
  </si>
  <si>
    <t>ABAKTAL</t>
  </si>
  <si>
    <t>INJ 10X5ML/400MG</t>
  </si>
  <si>
    <t>METRONIDAZOLE 0.5% POLFA</t>
  </si>
  <si>
    <t>INJ 1X100ML 5MG/1ML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</si>
  <si>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</si>
  <si>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</si>
  <si>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</si>
  <si>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</si>
  <si>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AMOKSIKLAV 1G</t>
  </si>
  <si>
    <t>TBL OBD 14X1GM</t>
  </si>
  <si>
    <t>UNASYN</t>
  </si>
  <si>
    <t>INJ PLV SOL 1X1.5GM</t>
  </si>
  <si>
    <t>CEFOBID 1 G</t>
  </si>
  <si>
    <t>INJ SIC 1X1GM</t>
  </si>
  <si>
    <t>TAZOCIN 4.5 G</t>
  </si>
  <si>
    <t>INJ PLV SOL12X4.5GM</t>
  </si>
  <si>
    <t>TYGACIL 50 MG</t>
  </si>
  <si>
    <t>INF PLV SOL 10X50MG/5ML</t>
  </si>
  <si>
    <t>KLACID 500</t>
  </si>
  <si>
    <t>TBL OBD 14X500MG</t>
  </si>
  <si>
    <t>CEFAZOLIN SANDOZ 1 G</t>
  </si>
  <si>
    <t>OFLOXIN INF</t>
  </si>
  <si>
    <t>INF 1X100ML/200MG</t>
  </si>
  <si>
    <t>AMOKSIKLAV 1.2GM</t>
  </si>
  <si>
    <t>INJ SIC 5X1.2GM</t>
  </si>
  <si>
    <t>ZINACEF AD INJ.</t>
  </si>
  <si>
    <t>INJ SIC 1X1.5GM</t>
  </si>
  <si>
    <t>AMOKSIKLAV</t>
  </si>
  <si>
    <t>TBL OBD 21X625MG</t>
  </si>
  <si>
    <t>EDICIN 1GM</t>
  </si>
  <si>
    <t>INJ.SICC.1X1GM</t>
  </si>
  <si>
    <t>MYCOMAX « INF. INFUZ</t>
  </si>
  <si>
    <t>AUGMENTIN 625 MG</t>
  </si>
  <si>
    <t>POR TBL FLM 21X625MG+SÁ</t>
  </si>
  <si>
    <t>TRAMAL</t>
  </si>
  <si>
    <t>GTT 1X10ML/1GM</t>
  </si>
  <si>
    <t>NIMESIL</t>
  </si>
  <si>
    <t>PORGRASUS30X100MG-S</t>
  </si>
  <si>
    <t>POR SIR 250ML 50%</t>
  </si>
  <si>
    <t>BISOPROLOL-RATIOPHARM 5 MG</t>
  </si>
  <si>
    <t>POR TBL NOB 30X5MG</t>
  </si>
  <si>
    <t>ENAP 20MG</t>
  </si>
  <si>
    <t>TBL 30X20MG</t>
  </si>
  <si>
    <t>TRAMAL RETARD 150</t>
  </si>
  <si>
    <t>TBL RET 30X150MG</t>
  </si>
  <si>
    <t>DAPRIL 5</t>
  </si>
  <si>
    <t>ISOPTIN SR 240</t>
  </si>
  <si>
    <t>TBL OBD 30X240MG</t>
  </si>
  <si>
    <t>MODURETIC</t>
  </si>
  <si>
    <t>METFORMIN-TEVA 500 MG</t>
  </si>
  <si>
    <t>POR TBLFLM 60X500MG</t>
  </si>
  <si>
    <t>FAMOSAN 20MG</t>
  </si>
  <si>
    <t>TBL OBD 20X20MG</t>
  </si>
  <si>
    <t>SEDACORON 200MG</t>
  </si>
  <si>
    <t>TBL 50X200MG</t>
  </si>
  <si>
    <t>PRESTARIUM NEO</t>
  </si>
  <si>
    <t>LERANA</t>
  </si>
  <si>
    <t>POR TBL FLM 30X2.5MG</t>
  </si>
  <si>
    <t>NOLPAZA 20 MG ENTEROSOLVENTNÍ TABLETY</t>
  </si>
  <si>
    <t>POR TBL ENT 14X20MG</t>
  </si>
  <si>
    <t>GENTAMICIN LEK 80 MG/2 ML</t>
  </si>
  <si>
    <t>INJ SOL 10X2ML/80MG</t>
  </si>
  <si>
    <t>CINARIZIN LEK 25 MG</t>
  </si>
  <si>
    <t>POR TBL NOB 50X25MG</t>
  </si>
  <si>
    <t>B-KOMPLEX LECIVA</t>
  </si>
  <si>
    <t>DRG 20(2X10)/FORTE/</t>
  </si>
  <si>
    <t>HYDROCHLOROTHIAZID LECIVA</t>
  </si>
  <si>
    <t>TBL 20X25MG</t>
  </si>
  <si>
    <t>INJ 5X10ML 20%</t>
  </si>
  <si>
    <t>NATRIUM SALICYLICUM BIOTIKA</t>
  </si>
  <si>
    <t>INJ 10X10ML 10%</t>
  </si>
  <si>
    <t>VITAMIN B12 LECIVA 1000RG</t>
  </si>
  <si>
    <t>INJ 5X1ML/1000RG</t>
  </si>
  <si>
    <t>OPHTHALMO-SEPTONEX</t>
  </si>
  <si>
    <t>GTT OPH 1X10ML</t>
  </si>
  <si>
    <t>DERMAZULEN</t>
  </si>
  <si>
    <t>HYDROCORTISON M LECIVA</t>
  </si>
  <si>
    <t>UNG 10GM 1%</t>
  </si>
  <si>
    <t>UNG OPH 1X5GM</t>
  </si>
  <si>
    <t>PITYOL</t>
  </si>
  <si>
    <t>DIAPREL MR</t>
  </si>
  <si>
    <t>TBL RET 60X30MG</t>
  </si>
  <si>
    <t>DICYNONE</t>
  </si>
  <si>
    <t>TBL 30x 500 mg</t>
  </si>
  <si>
    <t>PAMBA</t>
  </si>
  <si>
    <t>TBL 10X250MG</t>
  </si>
  <si>
    <t>PANCREOLAN FORTE</t>
  </si>
  <si>
    <t>TBL ENT 30X220MG</t>
  </si>
  <si>
    <t>MARCAINE 0.5%</t>
  </si>
  <si>
    <t>INJ SOL5X20ML/100MG</t>
  </si>
  <si>
    <t>GEL 1X20GM</t>
  </si>
  <si>
    <t>ENDIARON</t>
  </si>
  <si>
    <t>TBL OBD 20X250MG</t>
  </si>
  <si>
    <t>DIGOXIN 0.250 LECIVA</t>
  </si>
  <si>
    <t>PARALEN</t>
  </si>
  <si>
    <t>SUP 5X500MG</t>
  </si>
  <si>
    <t>ANAVENOL</t>
  </si>
  <si>
    <t>DRG 60X32MG</t>
  </si>
  <si>
    <t>INJ 10X2ML/1000MG</t>
  </si>
  <si>
    <t>HEMINEVRIN 300MG</t>
  </si>
  <si>
    <t>CPS 100X300MG</t>
  </si>
  <si>
    <t>ISOPTIN 80</t>
  </si>
  <si>
    <t>TBL OBD 50X80MG</t>
  </si>
  <si>
    <t>LOPERON CPS</t>
  </si>
  <si>
    <t>POR CPS DUR 10X2MG</t>
  </si>
  <si>
    <t>ENTEROL</t>
  </si>
  <si>
    <t>POR CPS DUR10X250MG</t>
  </si>
  <si>
    <t>AQUA PRO INJECTIONE BRAUN</t>
  </si>
  <si>
    <t>INJ SOL 20X100ML-PE</t>
  </si>
  <si>
    <t>KREON 25 000</t>
  </si>
  <si>
    <t>POR CPS DUR 50</t>
  </si>
  <si>
    <t>INHIBACE 5 MG</t>
  </si>
  <si>
    <t>POR TBL FLM 28X5MG</t>
  </si>
  <si>
    <t>DRM UNG 1X250GM</t>
  </si>
  <si>
    <t>EXCIPIAL U LIPOLOTIO</t>
  </si>
  <si>
    <t>DRM EML 1X200ML</t>
  </si>
  <si>
    <t>BELOSALIC</t>
  </si>
  <si>
    <t>DRM SOL 1X50ML</t>
  </si>
  <si>
    <t>RINGERFUNDIN B.BRAUN</t>
  </si>
  <si>
    <t>INF SOL 10X500ML PE</t>
  </si>
  <si>
    <t>INF SOL10X1000ML PE</t>
  </si>
  <si>
    <t>POR TBL RET 120X30MG</t>
  </si>
  <si>
    <t>FAKTU</t>
  </si>
  <si>
    <t>RCT SUP 20</t>
  </si>
  <si>
    <t>LAGOSA</t>
  </si>
  <si>
    <t>DRG 100X150MG</t>
  </si>
  <si>
    <t>MONOTAB SR</t>
  </si>
  <si>
    <t>POR TBL PRO20X100MG</t>
  </si>
  <si>
    <t>HUMALOG 100 IU</t>
  </si>
  <si>
    <t>INJ SOL 5X3ML/300UT</t>
  </si>
  <si>
    <t>ZYPREXA 5 MG</t>
  </si>
  <si>
    <t>LANTUS 100 JEDNOTEK/ML</t>
  </si>
  <si>
    <t>SDR INJ SOL 5X3ML SOLOSTAR</t>
  </si>
  <si>
    <t>JANUVIA 100 MG</t>
  </si>
  <si>
    <t>POR TBL FLM 98X100MG</t>
  </si>
  <si>
    <t>MICARDISPLUS 80/25 MG</t>
  </si>
  <si>
    <t>POR TBL NOB 28</t>
  </si>
  <si>
    <t>BETALOC ZOK 25 MG</t>
  </si>
  <si>
    <t>TBL RET 28X25MG</t>
  </si>
  <si>
    <t>DHC CONTINUS 60 MG</t>
  </si>
  <si>
    <t>PORTBLRET60X60MG B</t>
  </si>
  <si>
    <t>ANACID</t>
  </si>
  <si>
    <t>SUS 12X5ML(SACKY)</t>
  </si>
  <si>
    <t>HUMULIN N 100 M.J./ML</t>
  </si>
  <si>
    <t>CALCICHEW D3</t>
  </si>
  <si>
    <t>CTB 60</t>
  </si>
  <si>
    <t>CALCIUM GLUCONICUM 10% B.BRAUN</t>
  </si>
  <si>
    <t>INJ SOL 20X10ML</t>
  </si>
  <si>
    <t>TBL 20X15MG(BLISTR)</t>
  </si>
  <si>
    <t>PANZYTRAT 25000</t>
  </si>
  <si>
    <t>CPS 50 (SKLO)</t>
  </si>
  <si>
    <t>TETANOL PUR</t>
  </si>
  <si>
    <t>INJ SUS 1X0.5ML</t>
  </si>
  <si>
    <t>HERPESIN 400</t>
  </si>
  <si>
    <t>POR TBL NOB 25X400MG</t>
  </si>
  <si>
    <t>FURORESE 40</t>
  </si>
  <si>
    <t>ESPUMISAN</t>
  </si>
  <si>
    <t>PORCPSMOL50X40MG-BL</t>
  </si>
  <si>
    <t>DOLMINA 50</t>
  </si>
  <si>
    <t>TBL OBD 30X50MG</t>
  </si>
  <si>
    <t>DUROGESIC 50MCG/H</t>
  </si>
  <si>
    <t>EMP 5X5MG(20CM2)</t>
  </si>
  <si>
    <t>MONACE COMBI 20 MG/12,5 MG</t>
  </si>
  <si>
    <t>INDOBENE</t>
  </si>
  <si>
    <t>GEL 1X50GM</t>
  </si>
  <si>
    <t>INF 5X0.5ML/20MG</t>
  </si>
  <si>
    <t>HYDROCORTISON 10MG</t>
  </si>
  <si>
    <t>EGIRAMLON 5 MG/5 MG</t>
  </si>
  <si>
    <t>POR CPS DUR 30</t>
  </si>
  <si>
    <t>PARACETAMOL B. BRAUN 10 MG/ML</t>
  </si>
  <si>
    <t>INF SOL 10X100ML/1GM</t>
  </si>
  <si>
    <t>DIGOXIN 0.125 LECIVA</t>
  </si>
  <si>
    <t>TBL 30X0.125MG</t>
  </si>
  <si>
    <t>VIDISIC</t>
  </si>
  <si>
    <t>GEL OPH 1X10GM</t>
  </si>
  <si>
    <t>THYROZOL 10</t>
  </si>
  <si>
    <t>TBL OBD 50X10MG</t>
  </si>
  <si>
    <t>IMUNOR</t>
  </si>
  <si>
    <t>LYO 4X10MG</t>
  </si>
  <si>
    <t>SECATOXIN /R/ FORTE</t>
  </si>
  <si>
    <t>GTT 25ML 25MG/10ML</t>
  </si>
  <si>
    <t>MICTONETTEN</t>
  </si>
  <si>
    <t>DRG 30X5MG</t>
  </si>
  <si>
    <t>ACIDUM ASCORBICUM</t>
  </si>
  <si>
    <t>INJ 5X5ML</t>
  </si>
  <si>
    <t>POR CPS DUR 20X2MG</t>
  </si>
  <si>
    <t>INDOMETACIN 100 BERLIN-CHEMIE</t>
  </si>
  <si>
    <t>SUP 10X100MG</t>
  </si>
  <si>
    <t>HEPARIN LECIVA</t>
  </si>
  <si>
    <t>INJ 1X10ML/50KU</t>
  </si>
  <si>
    <t>GUAJACURAN</t>
  </si>
  <si>
    <t>DRG 30X200MG-BLISTR</t>
  </si>
  <si>
    <t>GLUCOBENE</t>
  </si>
  <si>
    <t>TBL 120X3.5MG</t>
  </si>
  <si>
    <t>HYPOTYLIN</t>
  </si>
  <si>
    <t>TBL 30X2.5MG</t>
  </si>
  <si>
    <t>MONOSAN 20MG</t>
  </si>
  <si>
    <t>MAGNE B6</t>
  </si>
  <si>
    <t>DRG 50</t>
  </si>
  <si>
    <t>ENELBIN RETARD</t>
  </si>
  <si>
    <t>TBL OBD 50X100MG</t>
  </si>
  <si>
    <t>SORBIFER DURULES</t>
  </si>
  <si>
    <t>TBL FC 50X100MG</t>
  </si>
  <si>
    <t>PENTOMER RETARD 400MG</t>
  </si>
  <si>
    <t>TBL OBD 20X400MG</t>
  </si>
  <si>
    <t>BUSCOPAN</t>
  </si>
  <si>
    <t>INJ 5X1ML/20MG</t>
  </si>
  <si>
    <t>OPSITE SPRAY 100 ML TRANSPARENT</t>
  </si>
  <si>
    <t>NI FILM PRO KRYTI R</t>
  </si>
  <si>
    <t>Emspoma M 300ml/chladivá</t>
  </si>
  <si>
    <t>MENALIND Olejový spray na ochranu kůže</t>
  </si>
  <si>
    <t>Dermo-chlorophyl spray 30g (Dr.Muller)</t>
  </si>
  <si>
    <t>Emspoma M 500g/chladivá</t>
  </si>
  <si>
    <t>Dermo-chlorophyl gel 50ml (Dr.Muller)</t>
  </si>
  <si>
    <t>KL BENZINUM 300g</t>
  </si>
  <si>
    <t>SANORIN 0.5 PM</t>
  </si>
  <si>
    <t>SPR NAS SOL 1X10ML</t>
  </si>
  <si>
    <t>Lactobacillus acidophil.cps.75 bez laktózy</t>
  </si>
  <si>
    <t>MENALIND Ubrousky 50ks náhradní náplň</t>
  </si>
  <si>
    <t>VALSACOR 80 MG</t>
  </si>
  <si>
    <t>POR TBL FLM 28X80MG</t>
  </si>
  <si>
    <t>KALNORMIN</t>
  </si>
  <si>
    <t>POR TBL PRO 30X1GM</t>
  </si>
  <si>
    <t>DECA DURABOLIN  50</t>
  </si>
  <si>
    <t xml:space="preserve">INJ SOL 1X1ML/50MG </t>
  </si>
  <si>
    <t>PANGROL 20000</t>
  </si>
  <si>
    <t>por.tbl.ent. 20</t>
  </si>
  <si>
    <t>VOLTAREN EMULGEL</t>
  </si>
  <si>
    <t>DRM GEL 1X50GM LAM</t>
  </si>
  <si>
    <t>NEBIVOLOL SANDOZ 5 MG</t>
  </si>
  <si>
    <t>POR TBL NOB 14X5MG</t>
  </si>
  <si>
    <t>IBALGIN 400 TBL 24</t>
  </si>
  <si>
    <t xml:space="preserve">POR TBL FLM 24X400MG </t>
  </si>
  <si>
    <t>DZ PRONTODERM ROZTOK 500 ml</t>
  </si>
  <si>
    <t>IGAMPLIA 160 MG/ML</t>
  </si>
  <si>
    <t>INJ SOL 1X5ML/800MG</t>
  </si>
  <si>
    <t>JANUMET 50 MG/1000 MG</t>
  </si>
  <si>
    <t>POR TBL FLM 56X50MG/1000MG</t>
  </si>
  <si>
    <t>AESCIN 30mg tbl.60 VULM</t>
  </si>
  <si>
    <t>ESSENTIALE FORTE N</t>
  </si>
  <si>
    <t>Emspoma M 200ml/chladivá tuba</t>
  </si>
  <si>
    <t>GODASAL 100</t>
  </si>
  <si>
    <t>POR TBL NOB 20</t>
  </si>
  <si>
    <t>TRENTAL</t>
  </si>
  <si>
    <t>INF SOL 5X5ML/100MG</t>
  </si>
  <si>
    <t>CALTRATE PLUS</t>
  </si>
  <si>
    <t>Menalind professional tělové mléko 500ml</t>
  </si>
  <si>
    <t>KL PRIPRAVEK</t>
  </si>
  <si>
    <t>KL SOL.ACIDI BORICI 3%,200G</t>
  </si>
  <si>
    <t>KL SOL.ACIDI BORICI 3%,100G</t>
  </si>
  <si>
    <t>FAGRON, KULICH</t>
  </si>
  <si>
    <t>KL SOL.ACIDI BORICI 3%,250G</t>
  </si>
  <si>
    <t>KL SOL.ARG.NITR.20% 10G</t>
  </si>
  <si>
    <t>KL SOL.METHYLROS.CHL.1% 10G</t>
  </si>
  <si>
    <t>DZ PRONTODERM PENA 200ml</t>
  </si>
  <si>
    <t>KL SOL.BORGLYCEROLI 3% 200 G</t>
  </si>
  <si>
    <t>KL SOL.HYD.PEROX.3% 250G</t>
  </si>
  <si>
    <t>KL BENZINUM 200g</t>
  </si>
  <si>
    <t>KL SUPP.PREDNISON 0,001G,PAPAVERIN 0,02G</t>
  </si>
  <si>
    <t>20KS</t>
  </si>
  <si>
    <t>DZ TRIXO LIND 100 ml</t>
  </si>
  <si>
    <t>DRM GEL 1X11.5GM/27.6KU</t>
  </si>
  <si>
    <t>Čaj ovocný Lesní plody n.s.20x2g JEMČA</t>
  </si>
  <si>
    <t>CAVINTON FORTE</t>
  </si>
  <si>
    <t>POR TBL NOB 30X10MG</t>
  </si>
  <si>
    <t>ZOFRAN</t>
  </si>
  <si>
    <t>INJ SOL 5X4ML/8MG</t>
  </si>
  <si>
    <t>APO-SIMVA 40</t>
  </si>
  <si>
    <t>POR TBL FLM100X40MG</t>
  </si>
  <si>
    <t>TRANSMETIL 500MG TABLETY</t>
  </si>
  <si>
    <t>TBL ENT 10X500MG</t>
  </si>
  <si>
    <t>TRANSMETIL 500MG INJEKCE</t>
  </si>
  <si>
    <t>INJ SIC 5X500MG+5ML</t>
  </si>
  <si>
    <t>TRITACE 10</t>
  </si>
  <si>
    <t>MOXOSTAD 0,3 MG</t>
  </si>
  <si>
    <t>POR TBL FLM 100X0.3MG</t>
  </si>
  <si>
    <t>LETROX 125</t>
  </si>
  <si>
    <t>POR TBL NOB 100X125MCG</t>
  </si>
  <si>
    <t>INJ SOL 10X0.3ML</t>
  </si>
  <si>
    <t>INJ SOL 10X0.8ML</t>
  </si>
  <si>
    <t>TRALGIT GTT.</t>
  </si>
  <si>
    <t>POR GTT SOL 1x10ML</t>
  </si>
  <si>
    <t>TRALGIT 100 INJ</t>
  </si>
  <si>
    <t>INJ SOL 5X2ML/100MG</t>
  </si>
  <si>
    <t>LETROX 150</t>
  </si>
  <si>
    <t>TBL 100X150RG</t>
  </si>
  <si>
    <t>LETROX 50</t>
  </si>
  <si>
    <t>CPS 14X30MG</t>
  </si>
  <si>
    <t>POR TBL RET10X100MG</t>
  </si>
  <si>
    <t>INJ 10X0.8ML/15.2KU</t>
  </si>
  <si>
    <t>INJ SOL 10X1.0ML</t>
  </si>
  <si>
    <t>POR TBL FLM 40X50MG</t>
  </si>
  <si>
    <t>QUAMATEL</t>
  </si>
  <si>
    <t>INJ SIC 5X20MG+SOLV</t>
  </si>
  <si>
    <t>DEPAKINE CHRONO 300</t>
  </si>
  <si>
    <t>TBL RET 100X300MG</t>
  </si>
  <si>
    <t>WARFARIN PMCS 2 MG</t>
  </si>
  <si>
    <t>POR TBL NOB 100X2MG</t>
  </si>
  <si>
    <t>SORTIS 10MG</t>
  </si>
  <si>
    <t>SORTIS 40MG</t>
  </si>
  <si>
    <t>TBL OBD 30X40MG</t>
  </si>
  <si>
    <t>PRENEWEL 4 MG/1,25 MG</t>
  </si>
  <si>
    <t>AMESOS 10 MG/5 MG TABLETY</t>
  </si>
  <si>
    <t>LAMICTAL 100 MG</t>
  </si>
  <si>
    <t>POR TBL NOB 42X100MG</t>
  </si>
  <si>
    <t>APO-SERTRAL 50</t>
  </si>
  <si>
    <t>POR CPS DUR 30X50MG</t>
  </si>
  <si>
    <t>AMARYL 2 MG</t>
  </si>
  <si>
    <t>POR TBL NOB 30X2MG</t>
  </si>
  <si>
    <t>APO-AMLO 5</t>
  </si>
  <si>
    <t>POR TBL NOB 100X5MG</t>
  </si>
  <si>
    <t>APO-PERINDO 4 MG</t>
  </si>
  <si>
    <t>POR TBL NOB 30X4MG</t>
  </si>
  <si>
    <t>NITRESAN 10 MG</t>
  </si>
  <si>
    <t>AMINOPLASMAL B.BRAUN 5% E</t>
  </si>
  <si>
    <t>INF SOL 10X500ML</t>
  </si>
  <si>
    <t>AMINOPLASMAL B.BRAUN 10%</t>
  </si>
  <si>
    <t>NUTRIDRINK S ČOKOL. PŘÍCHUTÍ</t>
  </si>
  <si>
    <t>NUTRIDRINK S KARAMEL. PŘÍCHUTÍ</t>
  </si>
  <si>
    <t>NUTRIDRINK YOGHURT S VAN A CITR</t>
  </si>
  <si>
    <t>DIASIP S PŘÍCHUTÍ JAHODOVOU (SOL)</t>
  </si>
  <si>
    <t>DIASIP S PŘÍCHUTÍ VANILKOVOU (SOL)</t>
  </si>
  <si>
    <t>CIPRINOL 250</t>
  </si>
  <si>
    <t>TBL OBD 10X250MG</t>
  </si>
  <si>
    <t>OPHTHALMO-FRAMYKOIN</t>
  </si>
  <si>
    <t>METRONIDAZOL 500MG BRAUN</t>
  </si>
  <si>
    <t>INJ 10X100ML(LDPE)</t>
  </si>
  <si>
    <t>TOBREX LA</t>
  </si>
  <si>
    <t>OPH GTT SOL5ML/15MG</t>
  </si>
  <si>
    <t>IALUGEN PLUS</t>
  </si>
  <si>
    <t>CRM 1X20GM</t>
  </si>
  <si>
    <t>CRM 1X60GM</t>
  </si>
  <si>
    <t>POR TBL FLM12X375MG</t>
  </si>
  <si>
    <t>MACMIROR COMPLEX</t>
  </si>
  <si>
    <t>SUP VAG 12</t>
  </si>
  <si>
    <t>NORMIX</t>
  </si>
  <si>
    <t>TBL OBD 12X200MG</t>
  </si>
  <si>
    <t>OSPEN 500</t>
  </si>
  <si>
    <t>POR TBLFLM30X500KU</t>
  </si>
  <si>
    <t>AMPICILIN BIOTIKA</t>
  </si>
  <si>
    <t>INJ 10X1000MG</t>
  </si>
  <si>
    <t>MERONEM 500MG I.V.</t>
  </si>
  <si>
    <t>INJ SIC 10X500MG</t>
  </si>
  <si>
    <t>TBL OBD 10X400MG</t>
  </si>
  <si>
    <t>NITROFURANTOIN - RATIOPHARM 100 MG</t>
  </si>
  <si>
    <t>POR CPS PRO 50X100MG</t>
  </si>
  <si>
    <t>DALACIN C PHOSPHATE</t>
  </si>
  <si>
    <t>INJ 1X2ML 300MG</t>
  </si>
  <si>
    <t>INJ 1X4ML 600MG</t>
  </si>
  <si>
    <t>DALACIN C</t>
  </si>
  <si>
    <t>INJ SOL 1X6ML/900MG</t>
  </si>
  <si>
    <t>ZINNAT 500 MG</t>
  </si>
  <si>
    <t>TBL OBD 10X500MG</t>
  </si>
  <si>
    <t>CIPHIN 500</t>
  </si>
  <si>
    <t>CIPHIN PRO INFUSION.200MG/100ML</t>
  </si>
  <si>
    <t>KLACID I.V.</t>
  </si>
  <si>
    <t>PLV INF 1X500MG</t>
  </si>
  <si>
    <t>DALACIN C 300 MG</t>
  </si>
  <si>
    <t>POR CPS DUR 16X300MG</t>
  </si>
  <si>
    <t>NIZORAL</t>
  </si>
  <si>
    <t>TBL 10X200MG</t>
  </si>
  <si>
    <t>CONCOR COR 2.5 MG</t>
  </si>
  <si>
    <t>TBL OBD 28X2.5MG</t>
  </si>
  <si>
    <t>CONCOR COR 5 MG</t>
  </si>
  <si>
    <t>TBL OBD 28X5MG</t>
  </si>
  <si>
    <t>QUESTAX 25 MG</t>
  </si>
  <si>
    <t>POR TBL FLM 30X25MG</t>
  </si>
  <si>
    <t>BISOPROLOL-RATIOPHARM 10 MG</t>
  </si>
  <si>
    <t>CORYOL 6,25</t>
  </si>
  <si>
    <t>PORTBLNOB 30X6.25MG</t>
  </si>
  <si>
    <t>CONCOR</t>
  </si>
  <si>
    <t>TBL FC 30X10MG</t>
  </si>
  <si>
    <t>TBL FC 30X5MG</t>
  </si>
  <si>
    <t>APO-CITAL 20 MG</t>
  </si>
  <si>
    <t>PRESTARIUM NEO COMBI</t>
  </si>
  <si>
    <t>APO-QUETIAPIN 25 MG</t>
  </si>
  <si>
    <t>INF SOL 20X100ML-PE</t>
  </si>
  <si>
    <t>EZETROL 10 MG TABLETY</t>
  </si>
  <si>
    <t>POR TBL NOB 30X10MG B</t>
  </si>
  <si>
    <t>CALCIUM BIOTIKA</t>
  </si>
  <si>
    <t>INJ 10X10ML/1GM</t>
  </si>
  <si>
    <t>NATRIUM CHLORATUM BIOTIKA ISOT.</t>
  </si>
  <si>
    <t>INJ 10X10ML</t>
  </si>
  <si>
    <t>NORADRENALIN LECIVA</t>
  </si>
  <si>
    <t>SPC 1X100GM</t>
  </si>
  <si>
    <t>MAXITROL</t>
  </si>
  <si>
    <t>SUS OPH 1X5ML</t>
  </si>
  <si>
    <t>VEROSPIRON</t>
  </si>
  <si>
    <t>GUTRON 2.5MG</t>
  </si>
  <si>
    <t>TBL 50X2.5MG</t>
  </si>
  <si>
    <t>SUP 6X6.5MG</t>
  </si>
  <si>
    <t>GERATAM 1200</t>
  </si>
  <si>
    <t>TBL OBD 60X1200MG</t>
  </si>
  <si>
    <t>TBL OBD 100X1200MG</t>
  </si>
  <si>
    <t>OSTEOD 0.25 MCG</t>
  </si>
  <si>
    <t>POR CPSMOL30X0.25RG</t>
  </si>
  <si>
    <t>INHIBACE 2.5 MG</t>
  </si>
  <si>
    <t>POR TBL FLM28X2.5MG</t>
  </si>
  <si>
    <t>MIFLONID 400</t>
  </si>
  <si>
    <t>INH PLV CPS60X400RG</t>
  </si>
  <si>
    <t>SUBCUVIA</t>
  </si>
  <si>
    <t>PATENTBLAU V</t>
  </si>
  <si>
    <t>PERFALGAN 10 MG/ML</t>
  </si>
  <si>
    <t>INFSOL12X50ML/500MG</t>
  </si>
  <si>
    <t>STALEVO 150MG/37.5MG/200MG</t>
  </si>
  <si>
    <t>POR TBL FLM 100</t>
  </si>
  <si>
    <t>TBL 100X25MG</t>
  </si>
  <si>
    <t>NITROMINT 2.6MG</t>
  </si>
  <si>
    <t>TBL RET 60X2.6MG</t>
  </si>
  <si>
    <t>ATROVENT N</t>
  </si>
  <si>
    <t>INH SOL PSS200X20RG</t>
  </si>
  <si>
    <t>MESTINON</t>
  </si>
  <si>
    <t>POR TBL OBD 150X60MG</t>
  </si>
  <si>
    <t>RIVASTIGMIN-RATIOPHARM 4,5 MG</t>
  </si>
  <si>
    <t>POR CPS DUR 56X4.5MG</t>
  </si>
  <si>
    <t>EUPHYLLIN CR N 300</t>
  </si>
  <si>
    <t>CPS RET 50X300MG</t>
  </si>
  <si>
    <t>BETALOC ZOK 100 MG</t>
  </si>
  <si>
    <t>TBL RET 30X100MG</t>
  </si>
  <si>
    <t>EUTHYROX 75</t>
  </si>
  <si>
    <t>TBL 100X75RG</t>
  </si>
  <si>
    <t>EUTHYROX 88 MIKROGRAMŮ</t>
  </si>
  <si>
    <t>POR TBL NOB 100X88RG II</t>
  </si>
  <si>
    <t>IBUSTRIN</t>
  </si>
  <si>
    <t>POR TBLNOB30X200MG</t>
  </si>
  <si>
    <t>EGILOK 25MG</t>
  </si>
  <si>
    <t>TBL 60X25MG</t>
  </si>
  <si>
    <t>SIOFOR 850</t>
  </si>
  <si>
    <t>TBL OBD 60X850MG</t>
  </si>
  <si>
    <t>BETALOC ZOK 50MG</t>
  </si>
  <si>
    <t>TBL RET 30X50MG</t>
  </si>
  <si>
    <t>ADDAMEL N</t>
  </si>
  <si>
    <t>INF CNC 20X10ML</t>
  </si>
  <si>
    <t>CLOTRIMAZOL AL 200</t>
  </si>
  <si>
    <t>TBL VAG 3X200MG+APL</t>
  </si>
  <si>
    <t>IFIRMACOMBI 150 MG/12,5 MG</t>
  </si>
  <si>
    <t>CEREBROLYSIN</t>
  </si>
  <si>
    <t>INJ 5X10ML</t>
  </si>
  <si>
    <t>TANATRIL 10 MG</t>
  </si>
  <si>
    <t>MOEX 15</t>
  </si>
  <si>
    <t>EBRANTIL 60 RETARD</t>
  </si>
  <si>
    <t>POR CPS PRO 50X60MG</t>
  </si>
  <si>
    <t>GELOFUSINE 20x500 ml</t>
  </si>
  <si>
    <t>INF SOL20X500ML</t>
  </si>
  <si>
    <t>PENTASA SR 500MG  (BLISTR)</t>
  </si>
  <si>
    <t>ANOPYRIN</t>
  </si>
  <si>
    <t>TBL 10X400MG</t>
  </si>
  <si>
    <t>KETOSTERIL</t>
  </si>
  <si>
    <t>TBL 1X100</t>
  </si>
  <si>
    <t>STOPTUSSIN</t>
  </si>
  <si>
    <t>POR GTT SOL 1X50ML</t>
  </si>
  <si>
    <t>GARASONE</t>
  </si>
  <si>
    <t>ROWATINEX</t>
  </si>
  <si>
    <t>GTT 1X10ML</t>
  </si>
  <si>
    <t>ELOCOM</t>
  </si>
  <si>
    <t>DRM UNG 1X15GM 0.1%</t>
  </si>
  <si>
    <t>ATROVENT 0.025%</t>
  </si>
  <si>
    <t>INH SOL 1X20ML</t>
  </si>
  <si>
    <t>ANACID 5ML</t>
  </si>
  <si>
    <t>SUS 30X5ML</t>
  </si>
  <si>
    <t>GLUCOSE 5 BRAUN (PLASCO LAHV.), REF. 3600010</t>
  </si>
  <si>
    <t>INF 1X500ML 5%</t>
  </si>
  <si>
    <t>CYCLO 3 FORT</t>
  </si>
  <si>
    <t>CPS 30</t>
  </si>
  <si>
    <t>FYZIOLOGICKÝ ROZTOK VIAFLO</t>
  </si>
  <si>
    <t>INF SOL 50X100ML</t>
  </si>
  <si>
    <t>FUROSEMID BIOTIKA FORTE</t>
  </si>
  <si>
    <t>INJ 10X10ML/125MG</t>
  </si>
  <si>
    <t>GLURENORM</t>
  </si>
  <si>
    <t>TBL 30X30MG</t>
  </si>
  <si>
    <t xml:space="preserve"> 100KS</t>
  </si>
  <si>
    <t>KL CHLADIVE MAZANI 900 g KULICH</t>
  </si>
  <si>
    <t>Sonografický gel Vita 520ml</t>
  </si>
  <si>
    <t>MENALIND Mycí emulze 500ml</t>
  </si>
  <si>
    <t>KL SOL.BORGLYCEROLI 3%  20G</t>
  </si>
  <si>
    <t>CHAMOMILLA</t>
  </si>
  <si>
    <t>LIQ 25ML</t>
  </si>
  <si>
    <t>TBL 60X100 MG</t>
  </si>
  <si>
    <t>POR TBL NOB 28X5MG</t>
  </si>
  <si>
    <t>Cathejell Lidokain gel anestezující inj</t>
  </si>
  <si>
    <t>1x12,5g</t>
  </si>
  <si>
    <t>FERRLECIT</t>
  </si>
  <si>
    <t>INJ SOL 6X5ML/62.5MG</t>
  </si>
  <si>
    <t>Biopron9  Premium tob.60</t>
  </si>
  <si>
    <t>DORETA 37,5 MG/325 MG</t>
  </si>
  <si>
    <t>PICOPREP PRÁŠEK PRO PŘÍPRAVU PERORÁLNÍHO ROZTOKU</t>
  </si>
  <si>
    <t>POR PLV SOL 2</t>
  </si>
  <si>
    <t>AFLUDITEN 25 MG/ML</t>
  </si>
  <si>
    <t>INJ SOL 5X1ML/25MG</t>
  </si>
  <si>
    <t>TWYNSTA 80 MG/10 MG</t>
  </si>
  <si>
    <t>KL CPS KOLITICKA  SMES, 50 CPS</t>
  </si>
  <si>
    <t>KL CPS KOLITICKA SMES, 100CPS</t>
  </si>
  <si>
    <t>DZ Prontosan wound gel 30ml</t>
  </si>
  <si>
    <t>DZ OCTENISEPT 1 l</t>
  </si>
  <si>
    <t>DPH 15 %</t>
  </si>
  <si>
    <t>KL SOL.BORGLYCEROLI  3% 100 G</t>
  </si>
  <si>
    <t>KL BENZINUM 130g</t>
  </si>
  <si>
    <t>50KS</t>
  </si>
  <si>
    <t>KL CHLADIVE MAZANI 800 g FAGRON</t>
  </si>
  <si>
    <t>KL CHLADIVE MAZANI 450 g FAG.,KUL.</t>
  </si>
  <si>
    <t>DPH 21%</t>
  </si>
  <si>
    <t>PRADAXA 110 MG</t>
  </si>
  <si>
    <t>POR CPS DUR 60X1X110MG</t>
  </si>
  <si>
    <t>MEDROL 16 MG</t>
  </si>
  <si>
    <t>POR TBLNOB50X16MG-B</t>
  </si>
  <si>
    <t>TRANSTEC 35 MCG/H</t>
  </si>
  <si>
    <t>DRM EMP TDR 5X20MG</t>
  </si>
  <si>
    <t>TRITACE 5</t>
  </si>
  <si>
    <t>LIPANTHYL SUPRA 160 MG</t>
  </si>
  <si>
    <t>POR TBL RET 90X160MG</t>
  </si>
  <si>
    <t>NEURONTIN 300MG</t>
  </si>
  <si>
    <t>CPS 50X300MG</t>
  </si>
  <si>
    <t>TONARSSA 8 MG/5 MG</t>
  </si>
  <si>
    <t>POR TBL NOB 90</t>
  </si>
  <si>
    <t>LOZAP 12.5 ZENTIVA</t>
  </si>
  <si>
    <t>PORTBLFLM 30X12.5MG</t>
  </si>
  <si>
    <t>APO-SIMVA 10</t>
  </si>
  <si>
    <t>ROSUCARD 40 MG POTAHOVANÉ TABLETY</t>
  </si>
  <si>
    <t>POR TBL FLM 30X40MG</t>
  </si>
  <si>
    <t>APO-SERTRAL 100</t>
  </si>
  <si>
    <t>POR CPS DUR 30X100MG</t>
  </si>
  <si>
    <t>CLOPIDOGREL APOTEX 75 MG</t>
  </si>
  <si>
    <t>POR TBL FLM 30X75MG</t>
  </si>
  <si>
    <t>AMINOPLASMAL 15%</t>
  </si>
  <si>
    <t>INF 1X500ML</t>
  </si>
  <si>
    <t>DOXYBENE 100MG</t>
  </si>
  <si>
    <t>CPS 10X100MG</t>
  </si>
  <si>
    <t>PLV ADS 1X20GM</t>
  </si>
  <si>
    <t>SULPERAZON 2 G IM/IV</t>
  </si>
  <si>
    <t>INJ 1X(1GM+1GM)</t>
  </si>
  <si>
    <t>EDICIN 0,5GM</t>
  </si>
  <si>
    <t>INJ.SICC.1X500MG</t>
  </si>
  <si>
    <t>FENISTIL</t>
  </si>
  <si>
    <t>DRM GEL 1X30GM/30MG</t>
  </si>
  <si>
    <t>DZ BRAUNOL FOAM 200ml</t>
  </si>
  <si>
    <t>HELICID 10 ZENTIVA</t>
  </si>
  <si>
    <t>POR CPS ETD 28X10MG</t>
  </si>
  <si>
    <t>POR TBL FLM 10X5MG</t>
  </si>
  <si>
    <t>PEROXID VODIKU 3%</t>
  </si>
  <si>
    <t>LIQ  1X100ML</t>
  </si>
  <si>
    <t>OPHTAL LIQ 2X50ML</t>
  </si>
  <si>
    <t>DIPROPHOS</t>
  </si>
  <si>
    <t>INJ 5X1ML</t>
  </si>
  <si>
    <t>DZ DEBRIEKASAN push pull 500 ml</t>
  </si>
  <si>
    <t>KL UNG.LENIENS, 200G</t>
  </si>
  <si>
    <t>Carbosorb tbl.20-blistr</t>
  </si>
  <si>
    <t>MENALIND Krém na ruce 200ml</t>
  </si>
  <si>
    <t>DZ Ubrousky dětské vlhčené</t>
  </si>
  <si>
    <t>KL SOL.NOVIKOV 10G</t>
  </si>
  <si>
    <t>KL SOL.FORMALDEHYDI 10%,500G</t>
  </si>
  <si>
    <t>KL UNG.LENIENS, 100G</t>
  </si>
  <si>
    <t>KL SOL.NOVIKOV 20G</t>
  </si>
  <si>
    <t>KL ETHER 150G</t>
  </si>
  <si>
    <t>KL OLIVAE OLEUM 90G</t>
  </si>
  <si>
    <t>KL ETHER 180G</t>
  </si>
  <si>
    <t>KL SOL.ARG.NITR.10% 20G</t>
  </si>
  <si>
    <t>KL ETHER 200G</t>
  </si>
  <si>
    <t>KL MESOCAIN GEL, 250G v láhvi s pumpou</t>
  </si>
  <si>
    <t>NESTERILNÍ</t>
  </si>
  <si>
    <t>KL SOL.FORMAL. PUFR. 500 g</t>
  </si>
  <si>
    <t>KL VASELINUM ALBUM STERILNI,  10G</t>
  </si>
  <si>
    <t>KL VASELINUM ALBUM STERILNI, 200G</t>
  </si>
  <si>
    <t>KL ONDREJOVA MAST, 100G</t>
  </si>
  <si>
    <t>Bepanthen Care mast 100g</t>
  </si>
  <si>
    <t>DEPO-MEDROL</t>
  </si>
  <si>
    <t>INJ 1X1ML/40MG</t>
  </si>
  <si>
    <t>PLV ADS 1X5GM</t>
  </si>
  <si>
    <t>LAMOTRIGIN ACTAVIS 100 MG</t>
  </si>
  <si>
    <t>POR TBL NOB30X100MG</t>
  </si>
  <si>
    <t>CIPRALEX 10 MG</t>
  </si>
  <si>
    <t>POR TBL FLM 28X10MG</t>
  </si>
  <si>
    <t>SUFENTA FORTE I.V.</t>
  </si>
  <si>
    <t>INJ 5X1ML/0.05MG</t>
  </si>
  <si>
    <t>SEDACORON</t>
  </si>
  <si>
    <t>INJ 5X3ML/150MG</t>
  </si>
  <si>
    <t>MIRTAZAPIN SANDOZ 15 MG</t>
  </si>
  <si>
    <t>POR TBL FLM 30X15MG</t>
  </si>
  <si>
    <t>PRESTANCE 10 MG/5 MG</t>
  </si>
  <si>
    <t>ZENARO 5 MG</t>
  </si>
  <si>
    <t>POR TBL FLM 28X5MG III</t>
  </si>
  <si>
    <t>GLUKÓZA 40 BRAUN</t>
  </si>
  <si>
    <t>INF SOL 10X1000MLPLAH</t>
  </si>
  <si>
    <t>DILURAN</t>
  </si>
  <si>
    <t>ATROPIN BIOTIKA 0.5MG</t>
  </si>
  <si>
    <t>NATRIUM CHLORATUM BIOTIKA 10%</t>
  </si>
  <si>
    <t>DITHIADEN</t>
  </si>
  <si>
    <t>TBL 20X2MG</t>
  </si>
  <si>
    <t>PLASMALYTE ROZTOK S GLUKOZOU 5%</t>
  </si>
  <si>
    <t>ISUPREL inj.</t>
  </si>
  <si>
    <t>5x1 ml</t>
  </si>
  <si>
    <t>SANDIMMUN NEORAL 100 MG/ML</t>
  </si>
  <si>
    <t>SOL 1X50ML/5GM</t>
  </si>
  <si>
    <t>MICARDISPLUS 80/12.5 MG</t>
  </si>
  <si>
    <t>FENTANYL TORREX 50MCG/ML</t>
  </si>
  <si>
    <t>INJ 5X2ML/100RG</t>
  </si>
  <si>
    <t>REMESTYP 1.0</t>
  </si>
  <si>
    <t>INJ 5X10ML/1MG</t>
  </si>
  <si>
    <t>CERNEVIT</t>
  </si>
  <si>
    <t>INJ PLV SOL10X750MG</t>
  </si>
  <si>
    <t>TBL OBD 100X400MG</t>
  </si>
  <si>
    <t>PERLINGANIT ROZTOK</t>
  </si>
  <si>
    <t>INF SOL10X10ML AMP</t>
  </si>
  <si>
    <t>INFADOLAN</t>
  </si>
  <si>
    <t>DRM UNG 1X30GM</t>
  </si>
  <si>
    <t>OXANTIL</t>
  </si>
  <si>
    <t>INJ 5X2ML</t>
  </si>
  <si>
    <t>ECOBEC 100 MCG</t>
  </si>
  <si>
    <t>AER DOS 1X200DÁVEK</t>
  </si>
  <si>
    <t>UROXAL 5MG</t>
  </si>
  <si>
    <t>TBL 60X5MG</t>
  </si>
  <si>
    <t>BETALOC</t>
  </si>
  <si>
    <t>INJ 5X5ML/5MG</t>
  </si>
  <si>
    <t>ISOKET LOSUNG 0.1% PRO INFUS.</t>
  </si>
  <si>
    <t>INJ PRO INF 10X10ML</t>
  </si>
  <si>
    <t>ARDEAELYTOSOL F 1/1</t>
  </si>
  <si>
    <t>CARDILAN</t>
  </si>
  <si>
    <t>TBL 100X175MG</t>
  </si>
  <si>
    <t>INDOMETACIN 50 BERLIN-CHEMIE</t>
  </si>
  <si>
    <t>SUP 10X50MG</t>
  </si>
  <si>
    <t>GLUKÓZA 5 BRAUN, REF.349130</t>
  </si>
  <si>
    <t>INF 1X250ML-PE</t>
  </si>
  <si>
    <t>0.9% W/V SODIUM CHLORIDE I.V. REF.3500390</t>
  </si>
  <si>
    <t>INF 1X500ML(PE)</t>
  </si>
  <si>
    <t>0.9% W/V SODIUM CHLORIDE I.V.   REF. 3500403</t>
  </si>
  <si>
    <t>INF 1X1000ML(PE)</t>
  </si>
  <si>
    <t>ULCOGANT</t>
  </si>
  <si>
    <t>SUS 250ML(LAHEV)</t>
  </si>
  <si>
    <t>IR  AQUA STERILE OPLACH.1x1000 ml ECOTAINER</t>
  </si>
  <si>
    <t>IR OPLACH</t>
  </si>
  <si>
    <t>DZ SOFTASEPT N BEZBARVÝ 250 ml</t>
  </si>
  <si>
    <t>DZ BRAUNOL 250 ML</t>
  </si>
  <si>
    <t>IR  AQUA STERILE OPLACH 1000 ml Pour Bottle Prom.</t>
  </si>
  <si>
    <t>Ubrousky detske vlhčené</t>
  </si>
  <si>
    <t>AVIRIL Dětský zásyp s azulenem sypačka</t>
  </si>
  <si>
    <t>TETRASPAN 6%</t>
  </si>
  <si>
    <t>INF SOL 20X500ML</t>
  </si>
  <si>
    <t>DIPEPTIVEN</t>
  </si>
  <si>
    <t>INF CNC SOL 1X100ML</t>
  </si>
  <si>
    <t>TETRASPAN 10%</t>
  </si>
  <si>
    <t>DIGOXIN ORION INJ</t>
  </si>
  <si>
    <t>INJ SOL 25X1ML/0.25MG</t>
  </si>
  <si>
    <t>KL EKG GEL 100G</t>
  </si>
  <si>
    <t>TRALGIT 50 INJ</t>
  </si>
  <si>
    <t>INJ SOL 5X1ML/50MG</t>
  </si>
  <si>
    <t>CUBITAN S PŘÍCHUTÍ JAHODOVOU (SOL)</t>
  </si>
  <si>
    <t>SERETIDE DISKUS 50/500</t>
  </si>
  <si>
    <t>INH PLV 60X50/500RG</t>
  </si>
  <si>
    <t>SERETIDE DISKUS 50/250</t>
  </si>
  <si>
    <t>INH PLV 60X50/250RG</t>
  </si>
  <si>
    <t>VENTOLIN ROZTOK K INHALACI</t>
  </si>
  <si>
    <t>INH SOL1X20ML/120MG</t>
  </si>
  <si>
    <t>ACCUZIDE</t>
  </si>
  <si>
    <t>INJ SOL 6X3ML/150MG</t>
  </si>
  <si>
    <t>APO-DONEPEZIL 10 MG POTAHOVANÉ TABLETY</t>
  </si>
  <si>
    <t>NUTRIFLEX SPECIAL</t>
  </si>
  <si>
    <t>INF 5X1500ML</t>
  </si>
  <si>
    <t>INFEML10X100ML-SKLO</t>
  </si>
  <si>
    <t>NEPHROTECT</t>
  </si>
  <si>
    <t>INF 10X500ML</t>
  </si>
  <si>
    <t>ELOTRACE I.V.</t>
  </si>
  <si>
    <t>INF 10X100ML</t>
  </si>
  <si>
    <t>AMINOPLASMAL HEPA-10%</t>
  </si>
  <si>
    <t>NUTRIDRINK BALÍČEK 5+1</t>
  </si>
  <si>
    <t>POR SOL 6X200ML</t>
  </si>
  <si>
    <t>CUBITAN S PŘÍCHUTÍ VANILKOVOU (SOL)</t>
  </si>
  <si>
    <t>CUBITAN S PŘÍCHUTÍ ČOKOLÁDOVOU (SOL)</t>
  </si>
  <si>
    <t>TAZIP 4 G/0,5 G</t>
  </si>
  <si>
    <t>INJ+INF PLV SOL 10X4,5GM</t>
  </si>
  <si>
    <t>IMAZOL KRÉMPASTA</t>
  </si>
  <si>
    <t>DRM PST 1X30GM</t>
  </si>
  <si>
    <t>CLOTRIMAZOL AL 1%</t>
  </si>
  <si>
    <t>CRM 1X20GM 1%</t>
  </si>
  <si>
    <t>VFEND 200 MG</t>
  </si>
  <si>
    <t>INF PLV SOL 1X200MG</t>
  </si>
  <si>
    <t>TACHOSIL</t>
  </si>
  <si>
    <t>DRM SPO 9.5X4.8CM</t>
  </si>
  <si>
    <t>DRM SPO 3.0X2.5CM</t>
  </si>
  <si>
    <t>Floseal</t>
  </si>
  <si>
    <t>LIPIREX 200MG</t>
  </si>
  <si>
    <t>POR CPS DUR 30X200MG</t>
  </si>
  <si>
    <t>MILGAMMA</t>
  </si>
  <si>
    <t>POR TBL OBD 50</t>
  </si>
  <si>
    <t>CONTRACTUBEX</t>
  </si>
  <si>
    <t>XYLOCAINE 10% SPRAY</t>
  </si>
  <si>
    <t>SPR 1X50ML</t>
  </si>
  <si>
    <t>KL MESOCAIN GEL, 500G v láhvi s pumpou</t>
  </si>
  <si>
    <t>Peroxid vodíku 3% 100 ml</t>
  </si>
  <si>
    <t>20% DPH</t>
  </si>
  <si>
    <t>KL VASELINUM ALBUM STERILNI, 20G</t>
  </si>
  <si>
    <t>TRAUMACEL P 2G</t>
  </si>
  <si>
    <t>neleč.</t>
  </si>
  <si>
    <t>CRYOS SPRAY</t>
  </si>
  <si>
    <t>KL SOL.FORMALDEHYDI 10% 1000 g</t>
  </si>
  <si>
    <t>UN 2209</t>
  </si>
  <si>
    <t>KL Ethanolum 70% 140,0 g v sirokohrdle lahvi</t>
  </si>
  <si>
    <t>0412 - I. Chirurgická klinika, lůžkové oddělení 9</t>
  </si>
  <si>
    <t>0413 - I. Chirurgická klinika, lůžkové oddělení 3</t>
  </si>
  <si>
    <t>0411 - I. Chirurgická klinika, lůžkové oddělení 8</t>
  </si>
  <si>
    <t>0432 - I. Chirurgická klinika, JIP  6</t>
  </si>
  <si>
    <t>0471 - 1CHIR IOP - Mod.tech.vyb.v obl prev. nozokom.inf</t>
  </si>
  <si>
    <t>0421 - I. Chirurgická klinika, ambulance</t>
  </si>
  <si>
    <t>Přehled plnění PL - Spotřeba léčivých přípravků dle objemu Kč mimo PL</t>
  </si>
  <si>
    <t>B01AB06 - Nadroparin</t>
  </si>
  <si>
    <t>J01CR05 - Piperacilin a enzymový inhibitor</t>
  </si>
  <si>
    <t>J01CR02 - Amoxicilin a enzymový inhibitor</t>
  </si>
  <si>
    <t>J01AA12 - Tigecyklin</t>
  </si>
  <si>
    <t>J01DH02 - Meropenem</t>
  </si>
  <si>
    <t>A02BC01 - Omeprazol</t>
  </si>
  <si>
    <t>J01CR01 - Ampicilin a enzymový inhibitor</t>
  </si>
  <si>
    <t>V06XX - Potraviny pro zvláštní lékařské účely (PZLÚ)</t>
  </si>
  <si>
    <t>J01DH51 - Imipenem a enzymový inhibitor</t>
  </si>
  <si>
    <t>A02BA02 - Ranitidin</t>
  </si>
  <si>
    <t>J01DB04 - Cefazolin</t>
  </si>
  <si>
    <t>J02AC01 - Flukonazol</t>
  </si>
  <si>
    <t>J01XA01 - Vankomycin</t>
  </si>
  <si>
    <t>N02AB03 - Fentanyl</t>
  </si>
  <si>
    <t>A10AB05 - Inzulin aspart</t>
  </si>
  <si>
    <t>H01CB02 - Oktreotid</t>
  </si>
  <si>
    <t>J01DD02 - Ceftazidim</t>
  </si>
  <si>
    <t>J01FA09 - Klarithromycin</t>
  </si>
  <si>
    <t>J01FF01 - Klindamycin</t>
  </si>
  <si>
    <t>A02BC02 - Pantoprazol</t>
  </si>
  <si>
    <t>A16AA02 - Ademethionin</t>
  </si>
  <si>
    <t>J01DC02 - Cefuroxim</t>
  </si>
  <si>
    <t>J01MA01 - Ofloxacin</t>
  </si>
  <si>
    <t>J01DD12 - Cefoperazon</t>
  </si>
  <si>
    <t>C10AA05 - Atorvastatin</t>
  </si>
  <si>
    <t>J01DD62 - Cefoperazon, kombinace</t>
  </si>
  <si>
    <t>C01BD01 - Amiodaron</t>
  </si>
  <si>
    <t>A06AD11 - Laktulóza</t>
  </si>
  <si>
    <t>H02AB04 - Methylprednisolon</t>
  </si>
  <si>
    <t>J01MA02 - Ciprofloxacin</t>
  </si>
  <si>
    <t>R03AK06 - Salmeterol a jiná léčiva onem. spojen. s obstrukcí dých. ces</t>
  </si>
  <si>
    <t>N02AX02 - Tramadol</t>
  </si>
  <si>
    <t>C10AA07 - Rosuvastatin</t>
  </si>
  <si>
    <t>A03FA - Prokinetika</t>
  </si>
  <si>
    <t>N02AE01 - Buprenorfin</t>
  </si>
  <si>
    <t>A02BA03 - Famotidin</t>
  </si>
  <si>
    <t>A04AA01 - Ondansetron</t>
  </si>
  <si>
    <t>B01AC04 - Klopidogrel</t>
  </si>
  <si>
    <t>C09AA05 - Ramipril</t>
  </si>
  <si>
    <t>C07AB05 - Betaxolol</t>
  </si>
  <si>
    <t>C10AA01 - Simvastatin</t>
  </si>
  <si>
    <t>C09BB04 - Perindopril a amlodipin</t>
  </si>
  <si>
    <t>C02AC05 - Moxonidin</t>
  </si>
  <si>
    <t>C09CA01 - Losartan</t>
  </si>
  <si>
    <t>N03AG01 - Kyselina valproová</t>
  </si>
  <si>
    <t>N06AB06 - Sertralin</t>
  </si>
  <si>
    <t>R06AE07 - Cetirizin</t>
  </si>
  <si>
    <t>H03AA01 - Levothyroxin, sodná sůl</t>
  </si>
  <si>
    <t>C10AB05 - Fenofibrát</t>
  </si>
  <si>
    <t>G04CA02 - Tamsulosin</t>
  </si>
  <si>
    <t>N06DA02 - Donepezil</t>
  </si>
  <si>
    <t>C09AA10 - Trandolapril</t>
  </si>
  <si>
    <t>C08CA01 - Amlodipin</t>
  </si>
  <si>
    <t>C07AB07 - Bisoprolol</t>
  </si>
  <si>
    <t>N05BA12 - Alprazolam</t>
  </si>
  <si>
    <t>C10BX03 - Atorvastatin a amlodipin</t>
  </si>
  <si>
    <t>B01AA03 - Warfarin</t>
  </si>
  <si>
    <t>M01AX17 - Nimesulid</t>
  </si>
  <si>
    <t>N06AB10 - Escitalopram</t>
  </si>
  <si>
    <t>N03AX12 - Gabapentin</t>
  </si>
  <si>
    <t>C09AA04 - Perindopril</t>
  </si>
  <si>
    <t>R06AE09 - Levocetirizin</t>
  </si>
  <si>
    <t>N06BX18 - Vinpocetin</t>
  </si>
  <si>
    <t>C09BA06 - Chinapril a diuretika</t>
  </si>
  <si>
    <t>C09BA04 - Perindopril a diuretika</t>
  </si>
  <si>
    <t>C07AG02 - Karvedilol</t>
  </si>
  <si>
    <t>A02BC03 - Lansoprazol</t>
  </si>
  <si>
    <t>N03AX09 - Lamotrigin</t>
  </si>
  <si>
    <t>A10BA02 - Metformin</t>
  </si>
  <si>
    <t>M04AA01 - Alopurinol</t>
  </si>
  <si>
    <t>C07AB02 - Metoprolol</t>
  </si>
  <si>
    <t>R03AC02 - Salbutamol</t>
  </si>
  <si>
    <t>C09DA01 - Losartan a diuretika</t>
  </si>
  <si>
    <t>C09BB03 - Lisinopril a amlodipin</t>
  </si>
  <si>
    <t>A10BB12 - Glimepirid</t>
  </si>
  <si>
    <t>C08CA08 - Nitrendipin</t>
  </si>
  <si>
    <t>C09CA07 - Telmisartan</t>
  </si>
  <si>
    <t>J01DD01 - Cefotaxim</t>
  </si>
  <si>
    <t>N01AH03 - Sufentanyl</t>
  </si>
  <si>
    <t>N06AX11 - Mirtazapin</t>
  </si>
  <si>
    <t>C03EA01 - Hydrochlorothiazid a kalium šetřící diuretika</t>
  </si>
  <si>
    <t>N06AB04 - Citalopram</t>
  </si>
  <si>
    <t>C09AA03 - Lisinopril</t>
  </si>
  <si>
    <t>B01AB05 - Enoxaparin</t>
  </si>
  <si>
    <t>N07CA01 - Betahistin</t>
  </si>
  <si>
    <t>A10AE04 - Inzulin glargin</t>
  </si>
  <si>
    <t>C08DA01 - Verapamil</t>
  </si>
  <si>
    <t>J01AA02 - Doxycyklin</t>
  </si>
  <si>
    <t>L04AA06 - Mykofenolová kyselina</t>
  </si>
  <si>
    <t>L02BG04 - Letrozol</t>
  </si>
  <si>
    <t>N05AH04 - Kvetiapin</t>
  </si>
  <si>
    <t>C09AA02 - Enalapril</t>
  </si>
  <si>
    <t>A10AB01 - Inzulin lidský</t>
  </si>
  <si>
    <t>N06AB03 - Fluoxetin</t>
  </si>
  <si>
    <t>J02AC03 - Vorikonazol</t>
  </si>
  <si>
    <t>A02BA02</t>
  </si>
  <si>
    <t>93969</t>
  </si>
  <si>
    <t>RANITAL 50 MG/2 ML</t>
  </si>
  <si>
    <t>INJ SOL 5X2ML/50MG</t>
  </si>
  <si>
    <t>A02BA03</t>
  </si>
  <si>
    <t>122119</t>
  </si>
  <si>
    <t>A02BC01</t>
  </si>
  <si>
    <t>25364</t>
  </si>
  <si>
    <t>25365</t>
  </si>
  <si>
    <t>25366</t>
  </si>
  <si>
    <t>31739</t>
  </si>
  <si>
    <t>HELICID 40 INF</t>
  </si>
  <si>
    <t>INF PLV SOL 1X40MG</t>
  </si>
  <si>
    <t>A02BC02</t>
  </si>
  <si>
    <t>49531</t>
  </si>
  <si>
    <t>A02BC03</t>
  </si>
  <si>
    <t>17121</t>
  </si>
  <si>
    <t>LANZUL 30 MG</t>
  </si>
  <si>
    <t>POR CPS DUR 28X30MG</t>
  </si>
  <si>
    <t>A03FA</t>
  </si>
  <si>
    <t>166760</t>
  </si>
  <si>
    <t>A06AD11</t>
  </si>
  <si>
    <t>17191</t>
  </si>
  <si>
    <t>POR SIR 1X500ML 50%</t>
  </si>
  <si>
    <t>42546</t>
  </si>
  <si>
    <t>42547</t>
  </si>
  <si>
    <t>A10AB05</t>
  </si>
  <si>
    <t>26786</t>
  </si>
  <si>
    <t>A10BA02</t>
  </si>
  <si>
    <t>56503</t>
  </si>
  <si>
    <t>POR TBL FLM 60X500MG</t>
  </si>
  <si>
    <t>B01AA03</t>
  </si>
  <si>
    <t>94114</t>
  </si>
  <si>
    <t>WARFARIN ORION 5 MG</t>
  </si>
  <si>
    <t>B01AB05</t>
  </si>
  <si>
    <t>115400</t>
  </si>
  <si>
    <t>B01AB06</t>
  </si>
  <si>
    <t>32059</t>
  </si>
  <si>
    <t>32061</t>
  </si>
  <si>
    <t>54316</t>
  </si>
  <si>
    <t>INJ SOL 10X5ML/47.5KU</t>
  </si>
  <si>
    <t>59806</t>
  </si>
  <si>
    <t>C01BD01</t>
  </si>
  <si>
    <t>13767</t>
  </si>
  <si>
    <t>POR TBL NOB 30X200MG</t>
  </si>
  <si>
    <t>13768</t>
  </si>
  <si>
    <t>POR TBL NOB 60X200MG</t>
  </si>
  <si>
    <t>C02AC05</t>
  </si>
  <si>
    <t>16923</t>
  </si>
  <si>
    <t>POR TBL FLM 30X0.3MG</t>
  </si>
  <si>
    <t>16932</t>
  </si>
  <si>
    <t>MOXOSTAD 0,4 MG</t>
  </si>
  <si>
    <t>POR TBL FLM 30X0.4MG</t>
  </si>
  <si>
    <t>C07AB02</t>
  </si>
  <si>
    <t>125516</t>
  </si>
  <si>
    <t>C07AB05</t>
  </si>
  <si>
    <t>49909</t>
  </si>
  <si>
    <t>C07AB07</t>
  </si>
  <si>
    <t>47740</t>
  </si>
  <si>
    <t>47741</t>
  </si>
  <si>
    <t>C07AG02</t>
  </si>
  <si>
    <t>102596</t>
  </si>
  <si>
    <t>102608</t>
  </si>
  <si>
    <t>C09AA05</t>
  </si>
  <si>
    <t>56976</t>
  </si>
  <si>
    <t>C09AA10</t>
  </si>
  <si>
    <t>83730</t>
  </si>
  <si>
    <t>GOPTEN 2 MG</t>
  </si>
  <si>
    <t>POR CPS DUR 28X2MG</t>
  </si>
  <si>
    <t>C09BA04</t>
  </si>
  <si>
    <t>162008</t>
  </si>
  <si>
    <t>C09BB04</t>
  </si>
  <si>
    <t>124087</t>
  </si>
  <si>
    <t>187788</t>
  </si>
  <si>
    <t>C09CA01</t>
  </si>
  <si>
    <t>114065</t>
  </si>
  <si>
    <t>C09CA07</t>
  </si>
  <si>
    <t>26554</t>
  </si>
  <si>
    <t>C09DA01</t>
  </si>
  <si>
    <t>15316</t>
  </si>
  <si>
    <t>C10AA01</t>
  </si>
  <si>
    <t>125082</t>
  </si>
  <si>
    <t>C10AA05</t>
  </si>
  <si>
    <t>93016</t>
  </si>
  <si>
    <t>93018</t>
  </si>
  <si>
    <t>C10AA07</t>
  </si>
  <si>
    <t>148072</t>
  </si>
  <si>
    <t>C10BX03</t>
  </si>
  <si>
    <t>30560</t>
  </si>
  <si>
    <t>CADUET 10 MG/10 MG</t>
  </si>
  <si>
    <t>G04CA02</t>
  </si>
  <si>
    <t>14439</t>
  </si>
  <si>
    <t>POR CPS RDR 30X0.4MG</t>
  </si>
  <si>
    <t>H01CB02</t>
  </si>
  <si>
    <t>15245</t>
  </si>
  <si>
    <t>SANDOSTATIN 0,1 MG/ML</t>
  </si>
  <si>
    <t>H02AB04</t>
  </si>
  <si>
    <t>94882</t>
  </si>
  <si>
    <t>SOLU-MEDROL 62,5 MG/ML</t>
  </si>
  <si>
    <t>INJ PSO LQF 250MG+4ML</t>
  </si>
  <si>
    <t>9709</t>
  </si>
  <si>
    <t>SOLU-MEDROL 40 MG/ML</t>
  </si>
  <si>
    <t>INJ PSO LQF 40MG+1ML</t>
  </si>
  <si>
    <t>H03AA01</t>
  </si>
  <si>
    <t>46694</t>
  </si>
  <si>
    <t>EUTHYROX 125 MIKROGRAMŮ</t>
  </si>
  <si>
    <t>POR TBL NOB 100X125RG</t>
  </si>
  <si>
    <t>69189</t>
  </si>
  <si>
    <t>EUTHYROX 50 MIKROGRAMŮ</t>
  </si>
  <si>
    <t>POR TBL NOB 100X50RG</t>
  </si>
  <si>
    <t>J01AA12</t>
  </si>
  <si>
    <t>26127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</si>
  <si>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</si>
  <si>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</si>
  <si>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</si>
  <si>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</si>
  <si>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</si>
  <si>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</si>
  <si>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</si>
  <si>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</si>
  <si>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</si>
  <si>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</si>
  <si>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</si>
  <si>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</si>
  <si>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</si>
  <si>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</si>
  <si>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</si>
  <si>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</si>
  <si>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</si>
  <si>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</si>
  <si>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</si>
  <si>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</si>
  <si>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J01DC02</t>
  </si>
  <si>
    <t>76360</t>
  </si>
  <si>
    <t>ZINACEF 1,5 G</t>
  </si>
  <si>
    <t>J01DD01</t>
  </si>
  <si>
    <t>198192</t>
  </si>
  <si>
    <t>J01DD02</t>
  </si>
  <si>
    <t>131654</t>
  </si>
  <si>
    <t>131656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</si>
  <si>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</si>
  <si>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</si>
  <si>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</si>
  <si>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</si>
  <si>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</si>
  <si>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</si>
  <si>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</si>
  <si>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</si>
  <si>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</si>
  <si>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53853</t>
  </si>
  <si>
    <t>POR TBL FLM 14X500MG</t>
  </si>
  <si>
    <t>J01MA01</t>
  </si>
  <si>
    <t>66137</t>
  </si>
  <si>
    <t>INF SOL 1X100ML/200MG</t>
  </si>
  <si>
    <t>J01XA01</t>
  </si>
  <si>
    <t>92290</t>
  </si>
  <si>
    <t>EDICIN 1 G</t>
  </si>
  <si>
    <t>J02AC01</t>
  </si>
  <si>
    <t>65989</t>
  </si>
  <si>
    <t>MYCOMAX INF</t>
  </si>
  <si>
    <t>INF SOL 100ML/200MG</t>
  </si>
  <si>
    <t>L04AA06</t>
  </si>
  <si>
    <t>27437</t>
  </si>
  <si>
    <t>POR TBL NOB 50X500MG</t>
  </si>
  <si>
    <t>M01AX17</t>
  </si>
  <si>
    <t>12891</t>
  </si>
  <si>
    <t>POR TBL NOB 15X100MG</t>
  </si>
  <si>
    <t>M04AA01</t>
  </si>
  <si>
    <t>107869</t>
  </si>
  <si>
    <t>2592</t>
  </si>
  <si>
    <t>MILURIT 100</t>
  </si>
  <si>
    <t>POR TBL NOB 50X100MG</t>
  </si>
  <si>
    <t>N02AB03</t>
  </si>
  <si>
    <t>59448</t>
  </si>
  <si>
    <t>DUROGESIC 25 MCG/H</t>
  </si>
  <si>
    <t>DRM EMP TDR 5X4.2MG</t>
  </si>
  <si>
    <t>N02AX02</t>
  </si>
  <si>
    <t>59672</t>
  </si>
  <si>
    <t>POR TBL PRO 30X100MG</t>
  </si>
  <si>
    <t>N03AG01</t>
  </si>
  <si>
    <t>44997</t>
  </si>
  <si>
    <t>DEPAKINE CHRONO 500 MG SÉCABLE</t>
  </si>
  <si>
    <t>POR TBL RET 100X500MG</t>
  </si>
  <si>
    <t>92587</t>
  </si>
  <si>
    <t>POR TBL RET 30X500MG</t>
  </si>
  <si>
    <t>N05BA12</t>
  </si>
  <si>
    <t>90957</t>
  </si>
  <si>
    <t>XANAX 0,25 MG</t>
  </si>
  <si>
    <t>POR TBL NOB 30X0.25MG</t>
  </si>
  <si>
    <t>90959</t>
  </si>
  <si>
    <t>XANAX 0,5 MG</t>
  </si>
  <si>
    <t>POR TBL NOB 30X0.5MG</t>
  </si>
  <si>
    <t>N06AB03</t>
  </si>
  <si>
    <t>98791</t>
  </si>
  <si>
    <t>N06AB04</t>
  </si>
  <si>
    <t>94948</t>
  </si>
  <si>
    <t>SEROPRAM 20 MG</t>
  </si>
  <si>
    <t>N06AB10</t>
  </si>
  <si>
    <t>135928</t>
  </si>
  <si>
    <t>N06AX11</t>
  </si>
  <si>
    <t>107641</t>
  </si>
  <si>
    <t>N06BX18</t>
  </si>
  <si>
    <t>4063</t>
  </si>
  <si>
    <t>POR TBL NOB 50X5MG</t>
  </si>
  <si>
    <t>N07CA01</t>
  </si>
  <si>
    <t>22106</t>
  </si>
  <si>
    <t>R06AE07</t>
  </si>
  <si>
    <t>66030</t>
  </si>
  <si>
    <t>R06AE09</t>
  </si>
  <si>
    <t>124343</t>
  </si>
  <si>
    <t>V06XX</t>
  </si>
  <si>
    <t>33146</t>
  </si>
  <si>
    <t>33327</t>
  </si>
  <si>
    <t>33328</t>
  </si>
  <si>
    <t>NUTRIDRINK S PŘÍCHUTÍ TROPICKÉHO OVOCE</t>
  </si>
  <si>
    <t>33335</t>
  </si>
  <si>
    <t>NUTRIDRINK MULTI FIBRE S PŘÍCHUTÍ BANÁNOVOU</t>
  </si>
  <si>
    <t>33474</t>
  </si>
  <si>
    <t>33526</t>
  </si>
  <si>
    <t>33527</t>
  </si>
  <si>
    <t>33705</t>
  </si>
  <si>
    <t>NUTRIDRINK S PŘÍCHUTÍ VANILKOVOU</t>
  </si>
  <si>
    <t>33752</t>
  </si>
  <si>
    <t>NUTRIDRINK CREME S PŘÍCHUTÍ LESNÍHO OVOCE</t>
  </si>
  <si>
    <t>POR SOL 4X125GM</t>
  </si>
  <si>
    <t>82952</t>
  </si>
  <si>
    <t>96193</t>
  </si>
  <si>
    <t>FAMOSAN 20 MG</t>
  </si>
  <si>
    <t>POR TBL FLM 20X20MG</t>
  </si>
  <si>
    <t>109397</t>
  </si>
  <si>
    <t>56102</t>
  </si>
  <si>
    <t>POR CPS DUR 14X30MG</t>
  </si>
  <si>
    <t>166759</t>
  </si>
  <si>
    <t>A04AA01</t>
  </si>
  <si>
    <t>10820</t>
  </si>
  <si>
    <t>17190</t>
  </si>
  <si>
    <t>POR SIR 1X250ML 50%</t>
  </si>
  <si>
    <t>A10AB01</t>
  </si>
  <si>
    <t>47193</t>
  </si>
  <si>
    <t>INJ SOL 1X10ML/1KU</t>
  </si>
  <si>
    <t>A10AE04</t>
  </si>
  <si>
    <t>27953</t>
  </si>
  <si>
    <t>96087</t>
  </si>
  <si>
    <t>A10BB12</t>
  </si>
  <si>
    <t>163077</t>
  </si>
  <si>
    <t>A16AA02</t>
  </si>
  <si>
    <t>12317</t>
  </si>
  <si>
    <t>TRANSMETIL 500 MG TABLETY</t>
  </si>
  <si>
    <t>POR TBL ENT 10X500MG</t>
  </si>
  <si>
    <t>12319</t>
  </si>
  <si>
    <t>TRANSMETIL 500 MG INJEKCE</t>
  </si>
  <si>
    <t>INJ PSO LQF 5X500MG</t>
  </si>
  <si>
    <t>192340</t>
  </si>
  <si>
    <t>32058</t>
  </si>
  <si>
    <t>32063</t>
  </si>
  <si>
    <t>59808</t>
  </si>
  <si>
    <t>59810</t>
  </si>
  <si>
    <t>INJ SOL 10X1ML</t>
  </si>
  <si>
    <t>96599</t>
  </si>
  <si>
    <t>POR TBL NOB 50X200MG</t>
  </si>
  <si>
    <t>16926</t>
  </si>
  <si>
    <t>C03EA01</t>
  </si>
  <si>
    <t>94804</t>
  </si>
  <si>
    <t>32963</t>
  </si>
  <si>
    <t>C08CA01</t>
  </si>
  <si>
    <t>125060</t>
  </si>
  <si>
    <t>125066</t>
  </si>
  <si>
    <t>C08CA08</t>
  </si>
  <si>
    <t>111898</t>
  </si>
  <si>
    <t>C08DA01</t>
  </si>
  <si>
    <t>71950</t>
  </si>
  <si>
    <t>ISOPTIN SR 240 MG</t>
  </si>
  <si>
    <t>POR TBL PRO 30X240MG</t>
  </si>
  <si>
    <t>C09AA02</t>
  </si>
  <si>
    <t>45275</t>
  </si>
  <si>
    <t>ENAP 20 MG</t>
  </si>
  <si>
    <t>POR TBL NOB 30X20MG</t>
  </si>
  <si>
    <t>C09AA03</t>
  </si>
  <si>
    <t>67561</t>
  </si>
  <si>
    <t>C09AA04</t>
  </si>
  <si>
    <t>101205</t>
  </si>
  <si>
    <t>120791</t>
  </si>
  <si>
    <t>15864</t>
  </si>
  <si>
    <t>TRITACE 10 MG</t>
  </si>
  <si>
    <t>126031</t>
  </si>
  <si>
    <t>C09BB03</t>
  </si>
  <si>
    <t>127546</t>
  </si>
  <si>
    <t>125094</t>
  </si>
  <si>
    <t>POR TBL FLM 100X40MG</t>
  </si>
  <si>
    <t>93013</t>
  </si>
  <si>
    <t>SORTIS 10 MG</t>
  </si>
  <si>
    <t>93019</t>
  </si>
  <si>
    <t>SORTIS 40 MG</t>
  </si>
  <si>
    <t>30021</t>
  </si>
  <si>
    <t>47133</t>
  </si>
  <si>
    <t>POR TBL NOB 100X150RG</t>
  </si>
  <si>
    <t>47141</t>
  </si>
  <si>
    <t>POR TBL NOB 100X50RG I</t>
  </si>
  <si>
    <t>86148</t>
  </si>
  <si>
    <t>POR TBL FLM 21X625MG+SÁČ</t>
  </si>
  <si>
    <t>47727</t>
  </si>
  <si>
    <t>POR TBL FLM 10X500MG</t>
  </si>
  <si>
    <t>83487</t>
  </si>
  <si>
    <t>MERONEM 500 MG</t>
  </si>
  <si>
    <t>INJ+INF PLV SOL 10X500MG</t>
  </si>
  <si>
    <t>56801</t>
  </si>
  <si>
    <t>INF PLV SOL 1X500MG</t>
  </si>
  <si>
    <t>J01FF01</t>
  </si>
  <si>
    <t>100339</t>
  </si>
  <si>
    <t>4234</t>
  </si>
  <si>
    <t>INJ SOL 1X2ML/300MG</t>
  </si>
  <si>
    <t>8807</t>
  </si>
  <si>
    <t>INJ SOL 1X4ML/600MG</t>
  </si>
  <si>
    <t>8808</t>
  </si>
  <si>
    <t>J01MA02</t>
  </si>
  <si>
    <t>53202</t>
  </si>
  <si>
    <t>53922</t>
  </si>
  <si>
    <t>CIPHIN PRO INFUSIONE 200 MG/100 ML</t>
  </si>
  <si>
    <t>94453</t>
  </si>
  <si>
    <t>POR TBL FLM 10X250MG</t>
  </si>
  <si>
    <t>L02BG04</t>
  </si>
  <si>
    <t>142084</t>
  </si>
  <si>
    <t>17187</t>
  </si>
  <si>
    <t>POR GRA SUS 30X100MG</t>
  </si>
  <si>
    <t>59449</t>
  </si>
  <si>
    <t>DUROGESIC 50 MCG/H</t>
  </si>
  <si>
    <t>DRM EMP TDR 5X8.4MG</t>
  </si>
  <si>
    <t>32083</t>
  </si>
  <si>
    <t>POR GTT SOL 1X10ML</t>
  </si>
  <si>
    <t>32087</t>
  </si>
  <si>
    <t>4311</t>
  </si>
  <si>
    <t>TRAMAL KAPKY 100 MG/1 ML</t>
  </si>
  <si>
    <t>56844</t>
  </si>
  <si>
    <t>TRAMAL RETARD TABLETY 150 MG</t>
  </si>
  <si>
    <t>POR TBL PRO 30X150MG</t>
  </si>
  <si>
    <t>59671</t>
  </si>
  <si>
    <t>POR TBL PRO 10X100MG</t>
  </si>
  <si>
    <t>92034</t>
  </si>
  <si>
    <t>DEPAKINE CHRONO 300 MG SÉCABLE</t>
  </si>
  <si>
    <t>POR TBL RET 100X300MG</t>
  </si>
  <si>
    <t>N03AX09</t>
  </si>
  <si>
    <t>151056</t>
  </si>
  <si>
    <t>N06AB06</t>
  </si>
  <si>
    <t>107885</t>
  </si>
  <si>
    <t>10252</t>
  </si>
  <si>
    <t>33322</t>
  </si>
  <si>
    <t>NUTRIDRINK S PŘÍCHUTÍ ČOKOLÁDOVOU</t>
  </si>
  <si>
    <t>33323</t>
  </si>
  <si>
    <t>NUTRIDRINK S PŘÍCHUTÍ KARAMELOVOU</t>
  </si>
  <si>
    <t>33330</t>
  </si>
  <si>
    <t>NUTRIDRINK YOGHURT S PŘÍCHUTÍ VANILKA A CITRÓN</t>
  </si>
  <si>
    <t>33339</t>
  </si>
  <si>
    <t>DIASIP S PŘÍCHUTÍ JAHODOVOU</t>
  </si>
  <si>
    <t>33340</t>
  </si>
  <si>
    <t>DIASIP S PŘÍCHUTÍ VANILKOVOU</t>
  </si>
  <si>
    <t>B01AC04</t>
  </si>
  <si>
    <t>149543</t>
  </si>
  <si>
    <t>32970</t>
  </si>
  <si>
    <t>3801</t>
  </si>
  <si>
    <t>CONCOR COR 2,5 MG</t>
  </si>
  <si>
    <t>POR TBL FLM 28X2.5MG</t>
  </si>
  <si>
    <t>3822</t>
  </si>
  <si>
    <t>94163</t>
  </si>
  <si>
    <t>CONCOR 10</t>
  </si>
  <si>
    <t>94164</t>
  </si>
  <si>
    <t>CONCOR 5</t>
  </si>
  <si>
    <t>42773</t>
  </si>
  <si>
    <t>CORYOL 6,25 MG</t>
  </si>
  <si>
    <t>POR TBL NOB 30X6.25MG</t>
  </si>
  <si>
    <t>56981</t>
  </si>
  <si>
    <t>TRITACE 5 MG</t>
  </si>
  <si>
    <t>122685</t>
  </si>
  <si>
    <t>PRESTARIUM NEO COMBI 5 MG/1,25 MG</t>
  </si>
  <si>
    <t>187809</t>
  </si>
  <si>
    <t>114059</t>
  </si>
  <si>
    <t>LOZAP 12,5 ZENTIVA</t>
  </si>
  <si>
    <t>POR TBL FLM 30X12.5MG</t>
  </si>
  <si>
    <t>125073</t>
  </si>
  <si>
    <t>148076</t>
  </si>
  <si>
    <t>C10AB05</t>
  </si>
  <si>
    <t>59505</t>
  </si>
  <si>
    <t>40373</t>
  </si>
  <si>
    <t>POR TBL NOB 50X16MG</t>
  </si>
  <si>
    <t>46692</t>
  </si>
  <si>
    <t>EUTHYROX 75 MIKROGRAMŮ</t>
  </si>
  <si>
    <t>POR TBL NOB 100X75RG</t>
  </si>
  <si>
    <t>J01AA02</t>
  </si>
  <si>
    <t>97654</t>
  </si>
  <si>
    <t>DOXYBENE 100 MG</t>
  </si>
  <si>
    <t>POR CPS MOL 10X100MG</t>
  </si>
  <si>
    <t>J01DD62</t>
  </si>
  <si>
    <t>15273</t>
  </si>
  <si>
    <t>INJ PLV SOL 1X(1GM+1GM)</t>
  </si>
  <si>
    <t>92289</t>
  </si>
  <si>
    <t>EDICIN 0,5 G</t>
  </si>
  <si>
    <t>INJ PLV SOL 1X500MG</t>
  </si>
  <si>
    <t>N02AE01</t>
  </si>
  <si>
    <t>42755</t>
  </si>
  <si>
    <t>N03AX12</t>
  </si>
  <si>
    <t>84399</t>
  </si>
  <si>
    <t>NEURONTIN 300 MG</t>
  </si>
  <si>
    <t>POR CPS DUR 50X300MG</t>
  </si>
  <si>
    <t>N05AH04</t>
  </si>
  <si>
    <t>108683</t>
  </si>
  <si>
    <t>129827</t>
  </si>
  <si>
    <t>114287</t>
  </si>
  <si>
    <t>107888</t>
  </si>
  <si>
    <t>25362</t>
  </si>
  <si>
    <t>90044</t>
  </si>
  <si>
    <t>DEPO-MEDROL 40 MG/ML</t>
  </si>
  <si>
    <t>INJ SUS 1X1ML/40MG</t>
  </si>
  <si>
    <t>107938</t>
  </si>
  <si>
    <t>96600</t>
  </si>
  <si>
    <t>INJ SOL 5X3ML/150MG</t>
  </si>
  <si>
    <t>C09BA06</t>
  </si>
  <si>
    <t>76708</t>
  </si>
  <si>
    <t>ACCUZIDE 10</t>
  </si>
  <si>
    <t>124115</t>
  </si>
  <si>
    <t>97186</t>
  </si>
  <si>
    <t>EUTHYROX 100 MIKROGRAMŮ</t>
  </si>
  <si>
    <t>POR TBL NOB 100X100RG</t>
  </si>
  <si>
    <t>162496</t>
  </si>
  <si>
    <t>J02AC03</t>
  </si>
  <si>
    <t>26902</t>
  </si>
  <si>
    <t>N01AH03</t>
  </si>
  <si>
    <t>85526</t>
  </si>
  <si>
    <t>SUFENTA FORTE</t>
  </si>
  <si>
    <t>INJ SOL 5X1ML/50RG</t>
  </si>
  <si>
    <t>32090</t>
  </si>
  <si>
    <t>19888</t>
  </si>
  <si>
    <t>POR TBL NOB 30X100MG</t>
  </si>
  <si>
    <t>20132</t>
  </si>
  <si>
    <t>POR TBL FLM 28X10MG I</t>
  </si>
  <si>
    <t>107639</t>
  </si>
  <si>
    <t>N06DA02</t>
  </si>
  <si>
    <t>131507</t>
  </si>
  <si>
    <t>R03AC02</t>
  </si>
  <si>
    <t>58380</t>
  </si>
  <si>
    <t>R03AK06</t>
  </si>
  <si>
    <t>45958</t>
  </si>
  <si>
    <t>INH PLV 1X60X50/500MCG</t>
  </si>
  <si>
    <t>45964</t>
  </si>
  <si>
    <t>INH PLV 1X60X50/250RG</t>
  </si>
  <si>
    <t>145183</t>
  </si>
  <si>
    <t>33331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</si>
  <si>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</si>
  <si>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</si>
  <si>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</si>
  <si>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</si>
  <si>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</si>
  <si>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</si>
  <si>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107896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</si>
  <si>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</si>
  <si>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</si>
  <si>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</si>
  <si>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</si>
  <si>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</si>
  <si>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</si>
  <si>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</si>
  <si>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</si>
  <si>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</si>
  <si>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</si>
  <si>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</si>
  <si>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</si>
  <si>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</si>
  <si>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</si>
  <si>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</si>
  <si>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</si>
  <si>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</si>
  <si>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</si>
  <si>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</si>
  <si>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</si>
  <si>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</si>
  <si>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</si>
  <si>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</si>
  <si>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Htoutou Sedláková Miroslava</t>
  </si>
  <si>
    <t>Christodoulou Petros</t>
  </si>
  <si>
    <t>Chudáček Josef</t>
  </si>
  <si>
    <t>Janda Petr</t>
  </si>
  <si>
    <t>Jemelík Petr</t>
  </si>
  <si>
    <t>Jiný</t>
  </si>
  <si>
    <t>Klementa Ivo</t>
  </si>
  <si>
    <t>Klenovcová Lucie</t>
  </si>
  <si>
    <t>Klos Dušan</t>
  </si>
  <si>
    <t>Konečný Jakub</t>
  </si>
  <si>
    <t>Kulísková Jana</t>
  </si>
  <si>
    <t>Kysučan Jiří</t>
  </si>
  <si>
    <t>Loveček Martin</t>
  </si>
  <si>
    <t>Lysák Radek</t>
  </si>
  <si>
    <t>Malý Tomáš</t>
  </si>
  <si>
    <t>Neoral Čestmír</t>
  </si>
  <si>
    <t>Oravcová Darina</t>
  </si>
  <si>
    <t>Rýznar Jan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</si>
  <si>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</si>
  <si>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</si>
  <si>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</si>
  <si>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</si>
  <si>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</si>
  <si>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</si>
  <si>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</si>
  <si>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Šarapatka Jan</t>
  </si>
  <si>
    <t>Šilhánková Jiřina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</si>
  <si>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</si>
  <si>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</si>
  <si>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</si>
  <si>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</si>
  <si>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</si>
  <si>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</si>
  <si>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</si>
  <si>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Amoxicilin a enzymový inhibitor</t>
  </si>
  <si>
    <t>Klarithromycin</t>
  </si>
  <si>
    <t>Kodein</t>
  </si>
  <si>
    <t>56993</t>
  </si>
  <si>
    <t>CODEIN SLOVAKOFARMA 30 MG</t>
  </si>
  <si>
    <t>POR TBL NOB 10X30MG</t>
  </si>
  <si>
    <t>Laktulóza</t>
  </si>
  <si>
    <t>Makrogol</t>
  </si>
  <si>
    <t>58827</t>
  </si>
  <si>
    <t>POR PLV SOL 1X4(SÁČKY)</t>
  </si>
  <si>
    <t>Omeprazol</t>
  </si>
  <si>
    <t>Saccharomyces Boulardii</t>
  </si>
  <si>
    <t>10504</t>
  </si>
  <si>
    <t>POR PLV SUS 10X250MG</t>
  </si>
  <si>
    <t>Sodná sůl dokusátu, včetně kombinací</t>
  </si>
  <si>
    <t>92489</t>
  </si>
  <si>
    <t>RCT SOL 10X67.5ML</t>
  </si>
  <si>
    <t>Ademethionin</t>
  </si>
  <si>
    <t>46988</t>
  </si>
  <si>
    <t>POR TBL ENT 30X500MG</t>
  </si>
  <si>
    <t>Amoxicilin a enzymovy inhibitor</t>
  </si>
  <si>
    <t>Furosemid</t>
  </si>
  <si>
    <t>56802</t>
  </si>
  <si>
    <t>POR TBL NOB 20X40MG</t>
  </si>
  <si>
    <t>98218</t>
  </si>
  <si>
    <t>FURON 40 MG</t>
  </si>
  <si>
    <t>Kyselina acetylsalicylová</t>
  </si>
  <si>
    <t>151142</t>
  </si>
  <si>
    <t>ANOPYRIN 100 MG</t>
  </si>
  <si>
    <t>Metronidazol</t>
  </si>
  <si>
    <t>2427</t>
  </si>
  <si>
    <t>POR TBL NOB 20X250MG</t>
  </si>
  <si>
    <t>Nadroparin</t>
  </si>
  <si>
    <t>Pitofenon a analgetika</t>
  </si>
  <si>
    <t>50335</t>
  </si>
  <si>
    <t>Rifaximin</t>
  </si>
  <si>
    <t>44285</t>
  </si>
  <si>
    <t>POR TBL FLM 12X200MG</t>
  </si>
  <si>
    <t>Sodna sul metamizolu</t>
  </si>
  <si>
    <t>55823</t>
  </si>
  <si>
    <t>NOVALGIN TABLETY</t>
  </si>
  <si>
    <t>POR TBL FLM 20X500MG</t>
  </si>
  <si>
    <t>Sodná sůl metamizolu</t>
  </si>
  <si>
    <t>Sultamicilin</t>
  </si>
  <si>
    <t>17149</t>
  </si>
  <si>
    <t>POR TBL FLM 12X375MG</t>
  </si>
  <si>
    <t>Theofylin</t>
  </si>
  <si>
    <t>44305</t>
  </si>
  <si>
    <t>POR CPS PRO 50X200MG</t>
  </si>
  <si>
    <t>Potraviny pro zvláštní lékařské účely (PZLÚ)</t>
  </si>
  <si>
    <t>33148</t>
  </si>
  <si>
    <t>NUTRISON PROTEIN PLUS MULTI FIBRE</t>
  </si>
  <si>
    <t>33531</t>
  </si>
  <si>
    <t>NUTRISON ENERGY MULTI FIBRE</t>
  </si>
  <si>
    <t>Multienzymové přípravky (lipáza, proteáza apod.)</t>
  </si>
  <si>
    <t>14811</t>
  </si>
  <si>
    <t>POR CPS ETD 50</t>
  </si>
  <si>
    <t>Sodna sul dokusatu, vcetne kombinaci</t>
  </si>
  <si>
    <t>12770</t>
  </si>
  <si>
    <t>RCT SOL 2X67.5ML</t>
  </si>
  <si>
    <t>Cetirizin</t>
  </si>
  <si>
    <t>14814</t>
  </si>
  <si>
    <t>KREON 10 000</t>
  </si>
  <si>
    <t>32064</t>
  </si>
  <si>
    <t>7981</t>
  </si>
  <si>
    <t>NOVALGIN INJEKCE</t>
  </si>
  <si>
    <t>INJ SOL 10X2ML/1GM</t>
  </si>
  <si>
    <t>Tramadol</t>
  </si>
  <si>
    <t>84262</t>
  </si>
  <si>
    <t>POR GTT SOL 1X96ML</t>
  </si>
  <si>
    <t>Neostigmin</t>
  </si>
  <si>
    <t>53940</t>
  </si>
  <si>
    <t>POR TBL NOB 20X15MG B</t>
  </si>
  <si>
    <t>Hydrokortison</t>
  </si>
  <si>
    <t>858</t>
  </si>
  <si>
    <t>HYDROCORTISON LÉČIVA</t>
  </si>
  <si>
    <t>DRM UNG 1X10GM 1%</t>
  </si>
  <si>
    <t>Jiná</t>
  </si>
  <si>
    <t>153270</t>
  </si>
  <si>
    <t>99295</t>
  </si>
  <si>
    <t>POR TBL NOB 2X10X100MG</t>
  </si>
  <si>
    <t>Metoklopramid</t>
  </si>
  <si>
    <t>93104</t>
  </si>
  <si>
    <t>DEGAN 10 MG TABLETY</t>
  </si>
  <si>
    <t>POR TBL NOB 40X10MG</t>
  </si>
  <si>
    <t>Salbutamol</t>
  </si>
  <si>
    <t>31934</t>
  </si>
  <si>
    <t>VENTOLIN INHALER N</t>
  </si>
  <si>
    <t>INH SUS PSS 200X100RG</t>
  </si>
  <si>
    <t>Salmeterol a jina leciva onem. spojen. s obstrukci dych. ces</t>
  </si>
  <si>
    <t>Tiotropium-bromid</t>
  </si>
  <si>
    <t>109810</t>
  </si>
  <si>
    <t>SPIRIVA RESPIMAT 2,5 MIKROGRAMU</t>
  </si>
  <si>
    <t>INH SOL 1X60DAV</t>
  </si>
  <si>
    <t>Doxycyklin</t>
  </si>
  <si>
    <t>47718</t>
  </si>
  <si>
    <t>DOXYCYCLIN AL 100</t>
  </si>
  <si>
    <t>POR TBL NOB 10X100MG</t>
  </si>
  <si>
    <t>Sulfamethoxazol a trimethoprim</t>
  </si>
  <si>
    <t>3377</t>
  </si>
  <si>
    <t>POR TBL NOB 20X480MG</t>
  </si>
  <si>
    <t>Prokinetika</t>
  </si>
  <si>
    <t>Léčiva k terapii onemocnění jater</t>
  </si>
  <si>
    <t>125753</t>
  </si>
  <si>
    <t>POR CPS DUR 100</t>
  </si>
  <si>
    <t>Mirtazapin</t>
  </si>
  <si>
    <t>105845</t>
  </si>
  <si>
    <t>MIRTAZAPIN ORION 15 MG</t>
  </si>
  <si>
    <t>POR TBL DIS 90X15MG</t>
  </si>
  <si>
    <t>132530</t>
  </si>
  <si>
    <t>HELICID 20</t>
  </si>
  <si>
    <t>Prednison</t>
  </si>
  <si>
    <t>2963</t>
  </si>
  <si>
    <t>PREDNISON 20 LÉČIVA</t>
  </si>
  <si>
    <t>POR TBL NOB 20X20MG</t>
  </si>
  <si>
    <t>6264</t>
  </si>
  <si>
    <t>Zolpidem</t>
  </si>
  <si>
    <t>46861</t>
  </si>
  <si>
    <t>HYPNOGEN</t>
  </si>
  <si>
    <t>POR TBL FLM 15X10MG</t>
  </si>
  <si>
    <t>Pomůcky stomické</t>
  </si>
  <si>
    <t>131004</t>
  </si>
  <si>
    <t>PÁS STOMICKÝ</t>
  </si>
  <si>
    <t>PROTECT.STOMA SUPPORT</t>
  </si>
  <si>
    <t>Metoprolol</t>
  </si>
  <si>
    <t>49937</t>
  </si>
  <si>
    <t>BETALOC ZOK 50 MG</t>
  </si>
  <si>
    <t>POR TBL PRO 28X50MG</t>
  </si>
  <si>
    <t>Perindopril a diuretika</t>
  </si>
  <si>
    <t>122683</t>
  </si>
  <si>
    <t>POR TBL FLM 20</t>
  </si>
  <si>
    <t>44304</t>
  </si>
  <si>
    <t>POR CPS PRO 20X200MG</t>
  </si>
  <si>
    <t>32534</t>
  </si>
  <si>
    <t>INJ SOL 2X0.4ML</t>
  </si>
  <si>
    <t>Diazepam</t>
  </si>
  <si>
    <t>2477</t>
  </si>
  <si>
    <t>DIAZEPAM SLOVAKOFARMA 5 MG</t>
  </si>
  <si>
    <t>POR TBL NOB 20X5MG</t>
  </si>
  <si>
    <t>56992</t>
  </si>
  <si>
    <t>CODEIN SLOVAKOFARMA 15 MG</t>
  </si>
  <si>
    <t>POR TBL NOB 10X15MG</t>
  </si>
  <si>
    <t>5950</t>
  </si>
  <si>
    <t>POR TBL FLM 10X1GM</t>
  </si>
  <si>
    <t>Chlorid draselny</t>
  </si>
  <si>
    <t>125599</t>
  </si>
  <si>
    <t>Indometacin</t>
  </si>
  <si>
    <t>93724</t>
  </si>
  <si>
    <t>RCT SUP 10X100MG</t>
  </si>
  <si>
    <t>Kyselina ursodeoxycholová</t>
  </si>
  <si>
    <t>13808</t>
  </si>
  <si>
    <t>POR CPS DUR 100X250MG</t>
  </si>
  <si>
    <t>125752</t>
  </si>
  <si>
    <t>Nimesulid</t>
  </si>
  <si>
    <t>12892</t>
  </si>
  <si>
    <t>Pefloxacin</t>
  </si>
  <si>
    <t>94156</t>
  </si>
  <si>
    <t>ABAKTAL 400 MG TABLETY</t>
  </si>
  <si>
    <t>POR TBL FLM 10X400MG</t>
  </si>
  <si>
    <t>Síran železnatý a kyselina listová</t>
  </si>
  <si>
    <t>92160</t>
  </si>
  <si>
    <t>42776</t>
  </si>
  <si>
    <t>TRALGIT SR 150</t>
  </si>
  <si>
    <t>Tramadol, kombinace</t>
  </si>
  <si>
    <t>17925</t>
  </si>
  <si>
    <t>ZALDIAR</t>
  </si>
  <si>
    <t>Cefuroxim</t>
  </si>
  <si>
    <t>Chlorid draselný</t>
  </si>
  <si>
    <t>17188</t>
  </si>
  <si>
    <t>POR TBL FLM 50X500MG</t>
  </si>
  <si>
    <t>17189</t>
  </si>
  <si>
    <t>POR TBL FLM 100X500MG</t>
  </si>
  <si>
    <t>Jina kapilary stabilizujici latky</t>
  </si>
  <si>
    <t>107806</t>
  </si>
  <si>
    <t>Mesalazin</t>
  </si>
  <si>
    <t>86616</t>
  </si>
  <si>
    <t>PENTASA SLOW RELEASE TABLETS 500 MG</t>
  </si>
  <si>
    <t>269</t>
  </si>
  <si>
    <t>PREDNISON 5 LÉČIVA</t>
  </si>
  <si>
    <t>Rutosid, kombinace</t>
  </si>
  <si>
    <t>98194</t>
  </si>
  <si>
    <t>59673</t>
  </si>
  <si>
    <t>POR TBL PRO 50X100MG</t>
  </si>
  <si>
    <t>*3009</t>
  </si>
  <si>
    <t>Pomůcky ortopedickoprotetické</t>
  </si>
  <si>
    <t>19442</t>
  </si>
  <si>
    <t>ORTÉZA BŘIŠNÍ PÁS S OPOROU BŘICHA DORSÁLNÍ OPORA</t>
  </si>
  <si>
    <t>SUCHÝ ZIP VEL.S-XL,KAT.Č.6389</t>
  </si>
  <si>
    <t>Acebutolol</t>
  </si>
  <si>
    <t>80058</t>
  </si>
  <si>
    <t>SECTRAL 400 MG</t>
  </si>
  <si>
    <t>Hydrochlorothiazid</t>
  </si>
  <si>
    <t>168</t>
  </si>
  <si>
    <t>HYDROCHLOROTHIAZID LÉČIVA</t>
  </si>
  <si>
    <t>POR TBL NOB 20X25MG</t>
  </si>
  <si>
    <t>Kyselina aminomethylbenzoová</t>
  </si>
  <si>
    <t>2123</t>
  </si>
  <si>
    <t>POR TBL NOB 10X250MG</t>
  </si>
  <si>
    <t>Loperamid</t>
  </si>
  <si>
    <t>10151</t>
  </si>
  <si>
    <t>Organismy produkující kyselinu mléčnou</t>
  </si>
  <si>
    <t>9159</t>
  </si>
  <si>
    <t>POR SOL 1X100ML</t>
  </si>
  <si>
    <t>Propafenon</t>
  </si>
  <si>
    <t>91276</t>
  </si>
  <si>
    <t>PROLEKOFEN 150 MG</t>
  </si>
  <si>
    <t>POR TBL FLM 50X150MG</t>
  </si>
  <si>
    <t>32086</t>
  </si>
  <si>
    <t>TRALGIT</t>
  </si>
  <si>
    <t>POR CPS DUR 20X50MG</t>
  </si>
  <si>
    <t>Trandolapril</t>
  </si>
  <si>
    <t>45875</t>
  </si>
  <si>
    <t>POR CPS DUR 98X2MG</t>
  </si>
  <si>
    <t>146893</t>
  </si>
  <si>
    <t>ZOLPIDEM MYLAN</t>
  </si>
  <si>
    <t>HYDROCORTISON LECIVA</t>
  </si>
  <si>
    <t>1286</t>
  </si>
  <si>
    <t>Laktuloza</t>
  </si>
  <si>
    <t>62563</t>
  </si>
  <si>
    <t>DUPHALAC</t>
  </si>
  <si>
    <t>POR SOL 1X200ML-SKL</t>
  </si>
  <si>
    <t>Diklofenak</t>
  </si>
  <si>
    <t>58880</t>
  </si>
  <si>
    <t>DOLMINA 100 SR</t>
  </si>
  <si>
    <t>POR TBL PRO 20X100MG</t>
  </si>
  <si>
    <t>97864</t>
  </si>
  <si>
    <t>POR CPS DUR 50X250MG</t>
  </si>
  <si>
    <t>32060</t>
  </si>
  <si>
    <t>INJ SOL 2X0.6ML</t>
  </si>
  <si>
    <t>Warfarin</t>
  </si>
  <si>
    <t>94113</t>
  </si>
  <si>
    <t>WARFARIN ORION 3 MG</t>
  </si>
  <si>
    <t>POR TBL NOB 100X3MG</t>
  </si>
  <si>
    <t>Amiodaron</t>
  </si>
  <si>
    <t>Fytomenadion</t>
  </si>
  <si>
    <t>720</t>
  </si>
  <si>
    <t>POR GTT EML 1X5ML/100MG</t>
  </si>
  <si>
    <t>Kyselina listova</t>
  </si>
  <si>
    <t>76064</t>
  </si>
  <si>
    <t>POR TBL OBD 30X10MG</t>
  </si>
  <si>
    <t>Klindamycin</t>
  </si>
  <si>
    <t>Kyselina ursodeoxycholova</t>
  </si>
  <si>
    <t>Leciva k terapii onemocneni jater</t>
  </si>
  <si>
    <t>Multienzymove pripravky (lipaza, proteaza apod.)</t>
  </si>
  <si>
    <t>132531</t>
  </si>
  <si>
    <t>59807</t>
  </si>
  <si>
    <t>INJ SOL 2X0.8ML</t>
  </si>
  <si>
    <t>10502</t>
  </si>
  <si>
    <t>POR CPS DUR 10X250MG</t>
  </si>
  <si>
    <t>Silikony</t>
  </si>
  <si>
    <t>57586</t>
  </si>
  <si>
    <t>POR CPS MOL 50X40MG</t>
  </si>
  <si>
    <t>Hořčík (různé sole v kombinaci)</t>
  </si>
  <si>
    <t>66555</t>
  </si>
  <si>
    <t>MAGNOSOLV</t>
  </si>
  <si>
    <t>POR GRA SOL 30</t>
  </si>
  <si>
    <t>Amoxicilin</t>
  </si>
  <si>
    <t>32559</t>
  </si>
  <si>
    <t>OSPAMOX 1000 MG</t>
  </si>
  <si>
    <t>POR TBL FLM 14X1000MG</t>
  </si>
  <si>
    <t>Escitalopram</t>
  </si>
  <si>
    <t>132526</t>
  </si>
  <si>
    <t>HELICID 10</t>
  </si>
  <si>
    <t>5112</t>
  </si>
  <si>
    <t>PÁS BŘIŠNÍ VERBA 932 521 4</t>
  </si>
  <si>
    <t>OBDVOD TRUPU 105-115CM,VEL.5</t>
  </si>
  <si>
    <t>Amlodipin</t>
  </si>
  <si>
    <t>125052</t>
  </si>
  <si>
    <t>APO-AMLO 10</t>
  </si>
  <si>
    <t>POR TBL NOB 100X10MG</t>
  </si>
  <si>
    <t>4013</t>
  </si>
  <si>
    <t>DOXYBENE 200 MG TABLETY</t>
  </si>
  <si>
    <t>POR TBL NOB 10X200MG</t>
  </si>
  <si>
    <t>93723</t>
  </si>
  <si>
    <t>RCT SUP 10X50MG</t>
  </si>
  <si>
    <t>Meloxikam</t>
  </si>
  <si>
    <t>112562</t>
  </si>
  <si>
    <t>RECOXA 15</t>
  </si>
  <si>
    <t>POR TBL NOB 60X15MG</t>
  </si>
  <si>
    <t>Sildenafil</t>
  </si>
  <si>
    <t>26912</t>
  </si>
  <si>
    <t>VIAGRA 100 MG</t>
  </si>
  <si>
    <t>POR TBL FLM 4X100MG</t>
  </si>
  <si>
    <t>26913</t>
  </si>
  <si>
    <t>POR TBL FLM 8X100MG</t>
  </si>
  <si>
    <t>Kompresivní punčochy a návleky</t>
  </si>
  <si>
    <t>45387</t>
  </si>
  <si>
    <t>PUNČOCHY KOMPRESNÍ LÝTKOVÉ               II.K.T.</t>
  </si>
  <si>
    <t>MAXIS COMFORT  A-D</t>
  </si>
  <si>
    <t>Azithromycin</t>
  </si>
  <si>
    <t>155859</t>
  </si>
  <si>
    <t>SUMAMED 500 MG</t>
  </si>
  <si>
    <t>POR TBL FLM 3X500MG</t>
  </si>
  <si>
    <t>45010</t>
  </si>
  <si>
    <t>AZITROMYCIN SANDOZ 500 MG</t>
  </si>
  <si>
    <t>Cefprozil</t>
  </si>
  <si>
    <t>53129</t>
  </si>
  <si>
    <t>CEFZIL 250 MG</t>
  </si>
  <si>
    <t>53132</t>
  </si>
  <si>
    <t>CEFZIL 500 MG</t>
  </si>
  <si>
    <t>53134</t>
  </si>
  <si>
    <t>Desloratadin</t>
  </si>
  <si>
    <t>27899</t>
  </si>
  <si>
    <t>POR TBL FLM 90X5MG</t>
  </si>
  <si>
    <t>Dexamethason a antiinfektiva</t>
  </si>
  <si>
    <t>57866</t>
  </si>
  <si>
    <t>TOBRADEX</t>
  </si>
  <si>
    <t>OPH GTT SUS 1X5ML</t>
  </si>
  <si>
    <t>Erdostein</t>
  </si>
  <si>
    <t>87073</t>
  </si>
  <si>
    <t>ERDOMED</t>
  </si>
  <si>
    <t>POR PLV SOL 20X225MG</t>
  </si>
  <si>
    <t>Gentamicin</t>
  </si>
  <si>
    <t>94417</t>
  </si>
  <si>
    <t>GENTAMICIN WZF POLFA 0.3%</t>
  </si>
  <si>
    <t>OPH GTT SOL 1X10ML</t>
  </si>
  <si>
    <t>Ibuprofen</t>
  </si>
  <si>
    <t>176501</t>
  </si>
  <si>
    <t>IBALGIN DUO EFFECT</t>
  </si>
  <si>
    <t>DRM CRM 1X50GM</t>
  </si>
  <si>
    <t>Jiná antibiotika pro lokální aplikaci</t>
  </si>
  <si>
    <t>1066</t>
  </si>
  <si>
    <t>DRM UNG 1X10GM</t>
  </si>
  <si>
    <t>48262</t>
  </si>
  <si>
    <t>Jiná kapiláry stabilizující látky</t>
  </si>
  <si>
    <t>Jodovaný povidon</t>
  </si>
  <si>
    <t>16321</t>
  </si>
  <si>
    <t>Klopidogrel</t>
  </si>
  <si>
    <t>POR PLV SOL 1X4(SACKY)</t>
  </si>
  <si>
    <t>Norethisteron a estrogen</t>
  </si>
  <si>
    <t>99950</t>
  </si>
  <si>
    <t>NOVOFEM POTAHOVANÉ TABLETY</t>
  </si>
  <si>
    <t>POR TBL FLM 3X28</t>
  </si>
  <si>
    <t>Ofloxacin</t>
  </si>
  <si>
    <t>55636</t>
  </si>
  <si>
    <t>OFLOXIN 200</t>
  </si>
  <si>
    <t>POR TBL FLM 10X200MG</t>
  </si>
  <si>
    <t>Progestiny a estrogeny, fixní kombinace</t>
  </si>
  <si>
    <t>58138</t>
  </si>
  <si>
    <t>JEANINE</t>
  </si>
  <si>
    <t>POR TBL OBD 3X21</t>
  </si>
  <si>
    <t>KINITO 50 MG, POTAHOVANE TABLETY</t>
  </si>
  <si>
    <t>166776</t>
  </si>
  <si>
    <t>ITOPRID PMCS 50 MG</t>
  </si>
  <si>
    <t>POR TBL FLM 100X50MG I</t>
  </si>
  <si>
    <t>Sukralfat</t>
  </si>
  <si>
    <t>99476</t>
  </si>
  <si>
    <t>POR SUS 1X250ML</t>
  </si>
  <si>
    <t>Sukralfát</t>
  </si>
  <si>
    <t>99477</t>
  </si>
  <si>
    <t>POR SUS 50X1GM</t>
  </si>
  <si>
    <t>Trandolapril a verapamil</t>
  </si>
  <si>
    <t>15140</t>
  </si>
  <si>
    <t>TARKA 240/4 MG TBL.</t>
  </si>
  <si>
    <t>Valsartan a diuretika</t>
  </si>
  <si>
    <t>134281</t>
  </si>
  <si>
    <t>VALSACOMBI 160 MG/12,5 MG</t>
  </si>
  <si>
    <t>*1026</t>
  </si>
  <si>
    <t>45389</t>
  </si>
  <si>
    <t>PUNČOCHY KOMPRESNÍ STEHENNÍ              II.K.T.</t>
  </si>
  <si>
    <t>MAXIS COMFORT  A-G</t>
  </si>
  <si>
    <t>Obvazový materiál</t>
  </si>
  <si>
    <t>169244</t>
  </si>
  <si>
    <t>KRYTÍ ALGINÁTOVÉ SE STŘÍBREM ASKINA CALGITROL PAST</t>
  </si>
  <si>
    <t>BAL. 5X15G, 6241505</t>
  </si>
  <si>
    <t>80094</t>
  </si>
  <si>
    <t>KRYTÍ HYDROGEL NU-GEL</t>
  </si>
  <si>
    <t>25G</t>
  </si>
  <si>
    <t>80173</t>
  </si>
  <si>
    <t>GÁZA SKLÁDANÁ KOMPRESY STERILNÍ STERILUX</t>
  </si>
  <si>
    <t>10X10CM,8 VRSTEV,25X2KS</t>
  </si>
  <si>
    <t>80176</t>
  </si>
  <si>
    <t>KOMPRESY MESOFT NESTERILNÍ</t>
  </si>
  <si>
    <t>10X10CM,NETKANÝ TEXTIL,4 VRSTVY,100KS</t>
  </si>
  <si>
    <t>80232</t>
  </si>
  <si>
    <t>KOMPRESY ZETUVIT NESTERILNÍ</t>
  </si>
  <si>
    <t>10X10CM,KOMBINOVANÉ,SAVÉ,30KS</t>
  </si>
  <si>
    <t>80573</t>
  </si>
  <si>
    <t>KRYTÍ ABSORPČNÍ MEPILEX</t>
  </si>
  <si>
    <t>10X10CM SE SILIKONOVOU VRSTVOU SAFETAC, 5KS</t>
  </si>
  <si>
    <t>80715</t>
  </si>
  <si>
    <t>FLAMIGEL 250G</t>
  </si>
  <si>
    <t>HYDROAKTIVNÍ GELOVÉ KRYTÍ PRO SUCHÉ AŽ MÍRNĚ EXSUDUJÍCÍ RÁNY, POPÁLENINY, 250G</t>
  </si>
  <si>
    <t>81682</t>
  </si>
  <si>
    <t>KRYTÍ INADINE</t>
  </si>
  <si>
    <t>9,5X9,5CM 25KS</t>
  </si>
  <si>
    <t>81685</t>
  </si>
  <si>
    <t>KRYTÍ PĚNOVÉ ASKINA FOAM</t>
  </si>
  <si>
    <t>10X10CM,10KS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</si>
  <si>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</si>
  <si>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</si>
  <si>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</si>
  <si>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</si>
  <si>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</si>
  <si>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86760</t>
  </si>
  <si>
    <t>PRONTOSAN 400416</t>
  </si>
  <si>
    <t>STERILNÍ LAHVIČKA 350ML,1KS</t>
  </si>
  <si>
    <t>11660</t>
  </si>
  <si>
    <t>ORTÉZA ZÁPĚSTÍ DLOUHÁ PAN 5.02</t>
  </si>
  <si>
    <t>S DLAHOU, VELIKOST M,L,XL, PRAVÁ-LEVÁ</t>
  </si>
  <si>
    <t>1201</t>
  </si>
  <si>
    <t>EPITÉZA PRSNÍ POOPERAČNÍ AMOENA PRIFORM</t>
  </si>
  <si>
    <t>BAVLNĚNÁ</t>
  </si>
  <si>
    <t>140621</t>
  </si>
  <si>
    <t>EPITÉZA MAMÁRNÍ ESSENTIAL 2S</t>
  </si>
  <si>
    <t>SILIKONOVÁ, SYMETRICKÁ, 440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</si>
  <si>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</si>
  <si>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</si>
  <si>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</si>
  <si>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</si>
  <si>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</si>
  <si>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</si>
  <si>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</si>
  <si>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</si>
  <si>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</si>
  <si>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</si>
  <si>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</si>
  <si>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</si>
  <si>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</si>
  <si>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</si>
  <si>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</si>
  <si>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78692</t>
  </si>
  <si>
    <t>ORTÉZA KOLENNÍ GENU GENUFIT I</t>
  </si>
  <si>
    <t>SILIKONOVÁ PELOTA,SPIRÁLOVÉ VÝZTUŽE</t>
  </si>
  <si>
    <t>93101</t>
  </si>
  <si>
    <t>PÁS KÝLNÍ TŘÍSELNÝ JEDNOSTRANNÝ  2149</t>
  </si>
  <si>
    <t>VELKOPLOŠNÁ PELOTA, PRAVOSTRANNÝ, LEVOSTRANNÝ,  4 VELIKOSTI, BÉŽOVÝ</t>
  </si>
  <si>
    <t>130021</t>
  </si>
  <si>
    <t>ODSTRAŇOVAČ LEPU WELLAND REMOVER</t>
  </si>
  <si>
    <t>ROUŠKY 50KS WAD050</t>
  </si>
  <si>
    <t>82587</t>
  </si>
  <si>
    <t>SPRAY OCHRANNÝ ASKINA BARRIER FILM SPRAY</t>
  </si>
  <si>
    <t>28ML, ROZPRAŠOVAČ, NA OŠETŘENÍ RAN</t>
  </si>
  <si>
    <t>PŮLKROUŽKY HYDROKOLOIDNÍ VYROVÁVACÍ SHELTER SAFESE</t>
  </si>
  <si>
    <t>40KS</t>
  </si>
  <si>
    <t>86638</t>
  </si>
  <si>
    <t>SÁČEK 2D VÝPUSTNÝ ALMARYS TWIN PLUS</t>
  </si>
  <si>
    <t>BÉŽOVÝ FLOW CONTROL,60-80MM,30KS, ROLL UP, 038860U, 039160U, 039180U</t>
  </si>
  <si>
    <t>86646</t>
  </si>
  <si>
    <t>PODLOŽKA ALMARYS TWIN PLUS STANDARD 036260U</t>
  </si>
  <si>
    <t>60MM,10KS</t>
  </si>
  <si>
    <t>14870</t>
  </si>
  <si>
    <t>Bromazepam</t>
  </si>
  <si>
    <t>88219</t>
  </si>
  <si>
    <t>LEXAURIN 3</t>
  </si>
  <si>
    <t>POR TBL NOB 30X3MG</t>
  </si>
  <si>
    <t>95560</t>
  </si>
  <si>
    <t>POR CPS DUR 30X300MG</t>
  </si>
  <si>
    <t>Isosorbid-mononitrát</t>
  </si>
  <si>
    <t>21795</t>
  </si>
  <si>
    <t>POR TBL PRO 100X100MG</t>
  </si>
  <si>
    <t>Amidy</t>
  </si>
  <si>
    <t>2684</t>
  </si>
  <si>
    <t>URT GEL 1X20GM/200MG</t>
  </si>
  <si>
    <t>19751</t>
  </si>
  <si>
    <t>DUOMOX 1000</t>
  </si>
  <si>
    <t>POR TBL SUS 14X1000MG</t>
  </si>
  <si>
    <t>Analgetika a anestetika, kombinace</t>
  </si>
  <si>
    <t>107143</t>
  </si>
  <si>
    <t>OTIPAX</t>
  </si>
  <si>
    <t>AUR GTT SOL 1X16GM</t>
  </si>
  <si>
    <t>5496</t>
  </si>
  <si>
    <t>POR TBL FLM 60X10MG</t>
  </si>
  <si>
    <t>28833</t>
  </si>
  <si>
    <t>AERIUS 2,5 MG</t>
  </si>
  <si>
    <t>POR TBL DIS 60X2.5MG</t>
  </si>
  <si>
    <t>28834</t>
  </si>
  <si>
    <t>POR TBL DIS 90X2.5MG</t>
  </si>
  <si>
    <t>28839</t>
  </si>
  <si>
    <t>AERIUS 0,5 MG/ML</t>
  </si>
  <si>
    <t>POR SOL 1X120ML LŽIČKA</t>
  </si>
  <si>
    <t>2146</t>
  </si>
  <si>
    <t>POR TBL RET 30X100MG</t>
  </si>
  <si>
    <t>75633</t>
  </si>
  <si>
    <t>POR TBL RET 100X100MG</t>
  </si>
  <si>
    <t>Fenoxymethylpenicilin</t>
  </si>
  <si>
    <t>44708</t>
  </si>
  <si>
    <t>V-PENICILIN 750MG SLOVAKOFARMA</t>
  </si>
  <si>
    <t>POR TBL NOB 30X750MG</t>
  </si>
  <si>
    <t>Fenylefrin</t>
  </si>
  <si>
    <t>15522</t>
  </si>
  <si>
    <t>VIBROCIL</t>
  </si>
  <si>
    <t>NAS GTT SOL 1X15ML</t>
  </si>
  <si>
    <t>15528</t>
  </si>
  <si>
    <t>NAS SPR SOL 1X10ML</t>
  </si>
  <si>
    <t>Ketoprofen</t>
  </si>
  <si>
    <t>119940</t>
  </si>
  <si>
    <t>PRONTOFLEX 10%</t>
  </si>
  <si>
    <t>DRM SPR SOL 1X25ML</t>
  </si>
  <si>
    <t>125114</t>
  </si>
  <si>
    <t>POR TBL NOB 60X100MG</t>
  </si>
  <si>
    <t>71960</t>
  </si>
  <si>
    <t>POR TBL NOB 5X10X100MG</t>
  </si>
  <si>
    <t>Levothyroxin, sodná sůl</t>
  </si>
  <si>
    <t>192853</t>
  </si>
  <si>
    <t>Losartan</t>
  </si>
  <si>
    <t>169123</t>
  </si>
  <si>
    <t>LORISTA 50</t>
  </si>
  <si>
    <t>POR TBL FLM 90X50MG</t>
  </si>
  <si>
    <t>Mebeverin</t>
  </si>
  <si>
    <t>100301</t>
  </si>
  <si>
    <t>DUSPATALIN RETARD</t>
  </si>
  <si>
    <t>POR CPS RDR 30X200MG</t>
  </si>
  <si>
    <t>Megestrol</t>
  </si>
  <si>
    <t>53145</t>
  </si>
  <si>
    <t>MEGACE SUSP.</t>
  </si>
  <si>
    <t>POR SUS 1X240ML</t>
  </si>
  <si>
    <t>46615</t>
  </si>
  <si>
    <t>SALOFALK 500</t>
  </si>
  <si>
    <t>Methylprednisolon</t>
  </si>
  <si>
    <t>Montelukast</t>
  </si>
  <si>
    <t>125133</t>
  </si>
  <si>
    <t>SINGULAIR 5 JUNIOR</t>
  </si>
  <si>
    <t>POR TBL MND 98X5MG</t>
  </si>
  <si>
    <t>14812</t>
  </si>
  <si>
    <t>POR CPS ETD 100</t>
  </si>
  <si>
    <t>17185</t>
  </si>
  <si>
    <t>POR GRA SUS 9X100MG</t>
  </si>
  <si>
    <t>17186</t>
  </si>
  <si>
    <t>POR GRA SUS 15X100MG</t>
  </si>
  <si>
    <t>2181</t>
  </si>
  <si>
    <t>POR GRA SUS 6SÁČ I</t>
  </si>
  <si>
    <t>122114</t>
  </si>
  <si>
    <t>APO-OME 20</t>
  </si>
  <si>
    <t>POR CPS ETD 100X20MG</t>
  </si>
  <si>
    <t>Pikosíran sodný, kombinace</t>
  </si>
  <si>
    <t>160806</t>
  </si>
  <si>
    <t>Solifenacin</t>
  </si>
  <si>
    <t>18279</t>
  </si>
  <si>
    <t>VESICARE 5 MG</t>
  </si>
  <si>
    <t>POR TBL FLM 100X5MG</t>
  </si>
  <si>
    <t>12475</t>
  </si>
  <si>
    <t>TRAMABENE 50 TOBOLKY</t>
  </si>
  <si>
    <t>4306</t>
  </si>
  <si>
    <t>TRAMAL TOBOLKY 50 MG</t>
  </si>
  <si>
    <t>POR CPS DUR 20X50MG I</t>
  </si>
  <si>
    <t>17174</t>
  </si>
  <si>
    <t>22441</t>
  </si>
  <si>
    <t>OBINADLO ELASTICKÉ IDEALTEX</t>
  </si>
  <si>
    <t>12CMX5M,1KS</t>
  </si>
  <si>
    <t>80175</t>
  </si>
  <si>
    <t>7,5X7,5CM,NETKANÝ TEXTIL,4 VRSTVY,100KS</t>
  </si>
  <si>
    <t>5116</t>
  </si>
  <si>
    <t>PÁS BŘIŠNÍ VERBA 932 517 0</t>
  </si>
  <si>
    <t>OBDVOD TRUPU 65-75CM,VEL.1</t>
  </si>
  <si>
    <t>11279</t>
  </si>
  <si>
    <t>ODSTRAŇOVAČ PODLOŽKY CONVACARE</t>
  </si>
  <si>
    <t>100KS</t>
  </si>
  <si>
    <t>11280</t>
  </si>
  <si>
    <t>FILM OCHRANNÝ CONVACARE</t>
  </si>
  <si>
    <t>130007</t>
  </si>
  <si>
    <t>SÁČEK 2D VÝPUSTNÝ FLAIR MAXI</t>
  </si>
  <si>
    <t>BÉŽOVÝ 55MM 30KS XA2D555</t>
  </si>
  <si>
    <t>130020</t>
  </si>
  <si>
    <t>APLIKÁTOR NA KŮŽI WELLAND WBF</t>
  </si>
  <si>
    <t>ROUŠKY 50 KS WBF050</t>
  </si>
  <si>
    <t>130023</t>
  </si>
  <si>
    <t>PŮLKROUŽKY WELLAND HYDROFRAME</t>
  </si>
  <si>
    <t>ŽELATINOVÉ VYROVNÁVACÍ 20KS XWAFH33</t>
  </si>
  <si>
    <t>130027</t>
  </si>
  <si>
    <t>PĚNA TĚLOVÁ ALOE VESTA</t>
  </si>
  <si>
    <t>236ML,PLASTOVÁ NÁDOBA S ROZPRAŠOVAČEM</t>
  </si>
  <si>
    <t>130028</t>
  </si>
  <si>
    <t>UBROUSKY ČISTÍCÍ ALOE VESTA</t>
  </si>
  <si>
    <t>VLHČENÉ KAPESNÍČKY K ČIŠTĚNÍ OKOLÍ STOMIE S ALOE VERA,8KS</t>
  </si>
  <si>
    <t>130036</t>
  </si>
  <si>
    <t>SÁČEK 1D VÝPUSTNÝ DANSAC NOVA 1 FOLD UP MAXI</t>
  </si>
  <si>
    <t>PRŮHLEDNÝ,15-90MM,MAXI,FILTR NOVA,INTEG.UZÁVĚR,10KS,816-15</t>
  </si>
  <si>
    <t>130050</t>
  </si>
  <si>
    <t>KAPSLE GEL-X</t>
  </si>
  <si>
    <t>140KS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</si>
  <si>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</si>
  <si>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</si>
  <si>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</si>
  <si>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</si>
  <si>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</si>
  <si>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</si>
  <si>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SÁČEK 1D VÝPUSTNÝ DANSAC NOVA 1 HIGH OUTPUT</t>
  </si>
  <si>
    <t>BÉŽOVÝ, 20-60MM, FILTR NOVA, 10KS, 821-20</t>
  </si>
  <si>
    <t>2708</t>
  </si>
  <si>
    <t>PASTA VYPLŇOVACÍ STOMAHESIVE</t>
  </si>
  <si>
    <t>30G</t>
  </si>
  <si>
    <t>2709</t>
  </si>
  <si>
    <t>PASTA VYROVNÁVACÍ STOMAHESIVE</t>
  </si>
  <si>
    <t>60G</t>
  </si>
  <si>
    <t>63767</t>
  </si>
  <si>
    <t>PÁS STOMICKÝ OR 14B</t>
  </si>
  <si>
    <t>VELIKOST L,XL,XXL,XXXL</t>
  </si>
  <si>
    <t>82213</t>
  </si>
  <si>
    <t>SÁČEK 1D VÝPUSTNÝ SENSURA S OKÉNKEM</t>
  </si>
  <si>
    <t>BÉŽOVÝ, 10-76, MAXI, FILTR, 30KS</t>
  </si>
  <si>
    <t>82214</t>
  </si>
  <si>
    <t>SÁČEK 1D VÝPUSTNÝ SENSURA CONVEX LIGHT S OKÉNKEM</t>
  </si>
  <si>
    <t>BÉŽOVÝ, 15-43, MIDI, FILTR, 10KS</t>
  </si>
  <si>
    <t>82217</t>
  </si>
  <si>
    <t>SÁČEK 1D UZAVŘENÝ SENSURA S OKÉNKEM</t>
  </si>
  <si>
    <t>BÉŽOVÝ, 10-76, MAXI FILTR, 30KS</t>
  </si>
  <si>
    <t>82263</t>
  </si>
  <si>
    <t>SÁČEK 1D VÝPUSTNÝ CONFIDENCE NATURAL S ALOE VERA</t>
  </si>
  <si>
    <t>VELKÝ S CHLOPNÍ,DO 70 MM, 30 KS</t>
  </si>
  <si>
    <t>82342</t>
  </si>
  <si>
    <t>PÁSEK VYROVNÁVACÍ HYDROKOLOIDNÍ SECUPLAST</t>
  </si>
  <si>
    <t>30 KS</t>
  </si>
  <si>
    <t>82343</t>
  </si>
  <si>
    <t>PÁSEK VYROVNÁVACÍ HYDROKOLOIDNÍ SECUPLAST S ALOE V</t>
  </si>
  <si>
    <t>82344</t>
  </si>
  <si>
    <t>KROUŽEK TĚSNÍCÍ HYDROKOLOIDNÍ TVAROVATELNÝ SECUPLA</t>
  </si>
  <si>
    <t>TENKÝ 50 MM,30 KS</t>
  </si>
  <si>
    <t>82549</t>
  </si>
  <si>
    <t>SÁČEK 1D UZAVŘENÝ FLEXIMA ACTIVE MIDI</t>
  </si>
  <si>
    <t>4610115, BÉŽOVÝ, 15-50MM, 30 KS</t>
  </si>
  <si>
    <t>82558</t>
  </si>
  <si>
    <t>SÁČEK 1D VÝPUSTNÝ FLEXIMA ACTIVE MIDI</t>
  </si>
  <si>
    <t>4620115, BÉŽOVÝ, 15-50MM, 30 KS</t>
  </si>
  <si>
    <t>82565</t>
  </si>
  <si>
    <t>SÁČEK 1D VÝPUSTNÝ FLEXIMA ACTIVE MAXI</t>
  </si>
  <si>
    <t>4620380, BÉŽOVÝ, 15-80MM, 30 KS</t>
  </si>
  <si>
    <t>82566</t>
  </si>
  <si>
    <t>SÁČEK 1D VÝPUSTNÝ FLEXIMA ACTIVE MINI</t>
  </si>
  <si>
    <t>4620215, BÉŽOVÝ, 15-45MM,  30 KS</t>
  </si>
  <si>
    <t>82588</t>
  </si>
  <si>
    <t>PROSTŘEDEK ČISTÍCÍ B.BRAUN ADHEZIVE REMOVER</t>
  </si>
  <si>
    <t>50ML, SPRAY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</si>
  <si>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</si>
  <si>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</si>
  <si>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</si>
  <si>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</si>
  <si>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</si>
  <si>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60/70 MM, STANDARD, FILTR, 30KS</t>
  </si>
  <si>
    <t>82620</t>
  </si>
  <si>
    <t>SÁČEK 1D VÝPUSTNÝ ESTEEM+ INVISICLOSE</t>
  </si>
  <si>
    <t>BÉŽOVÝ, 60/70 MM, STANDARD, FILTR, 10KS</t>
  </si>
  <si>
    <t>82628</t>
  </si>
  <si>
    <t>BÉŽOVÝ, 35 MM, STANDARD, FILTR, KONVEXNÍ, 10KS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</si>
  <si>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</si>
  <si>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</si>
  <si>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</si>
  <si>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</si>
  <si>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</si>
  <si>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</si>
  <si>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</si>
  <si>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</si>
  <si>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</si>
  <si>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</si>
  <si>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82966</t>
  </si>
  <si>
    <t>SÁČEK 1D VÝPUSTNÝ FLAIR ACTIVE MAXI</t>
  </si>
  <si>
    <t>BÉŽOVÝ 13-60MM S INTEGROVANOU SPONOU 30KS XPLD513</t>
  </si>
  <si>
    <t>82973</t>
  </si>
  <si>
    <t>SÁČEK 1D UZAVŘENÝ DANSAC NOVALIFE 1C MINI</t>
  </si>
  <si>
    <t>BÉŽOVÝ,OTVOR 10MM,FILTR NOVALIFE, 30KS, 903-10</t>
  </si>
  <si>
    <t>85494</t>
  </si>
  <si>
    <t>SÁČEK 2D UZAVŘENÝ SENSURA CLICK</t>
  </si>
  <si>
    <t>BÉŽOVÝ, 50 MM, MAXI, FILTR, 30KS, 101650</t>
  </si>
  <si>
    <t>85509</t>
  </si>
  <si>
    <t>SÁČEK 2D VÝPUSTNÝ SENSURA CLICK</t>
  </si>
  <si>
    <t>BÉŽOVÝ, 40 MM, MAXI, FILTR, 30KS, 103640</t>
  </si>
  <si>
    <t>85510</t>
  </si>
  <si>
    <t>SÁČEK 2D VÝP SENSURA CLICK</t>
  </si>
  <si>
    <t>BÉŽOVÝ, 50 MM, MAXI, FILTR, 30KS, 103650</t>
  </si>
  <si>
    <t>85511</t>
  </si>
  <si>
    <t>BÉŽOVÝ, 60 MM, MAXI, FILTR, 30KS, 103660</t>
  </si>
  <si>
    <t>85514</t>
  </si>
  <si>
    <t>PODLOŽKA 2D SENSURA CLICK</t>
  </si>
  <si>
    <t>S OUŠKY, 40 MM, 5KS, 100110</t>
  </si>
  <si>
    <t>85515</t>
  </si>
  <si>
    <t>S OUŠKY, 50 MM, 5KS, 100210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</si>
  <si>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</si>
  <si>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</si>
  <si>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</si>
  <si>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</si>
  <si>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</si>
  <si>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</si>
  <si>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</si>
  <si>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</si>
  <si>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</si>
  <si>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</si>
  <si>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</si>
  <si>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</si>
  <si>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</si>
  <si>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</si>
  <si>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</si>
  <si>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</si>
  <si>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</si>
  <si>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 839005</t>
  </si>
  <si>
    <t>COHESIVE KROUŽEK MALÝ,TENKÝ, EAKIN - 48MM, 30KS</t>
  </si>
  <si>
    <t>KROUŽEK VYROVNÁVACÍ,839005</t>
  </si>
  <si>
    <t>85591</t>
  </si>
  <si>
    <t>SÁČEK 1D VÝPUSTNÝ PELICAN MAXI 839312</t>
  </si>
  <si>
    <t>PRŮHLEDNÝ,K ÚPRAVĚ VELIKOSTI, BEZSVORKOVÝ UZÁVĚR, 30KS</t>
  </si>
  <si>
    <t>85595</t>
  </si>
  <si>
    <t>SÁČEK 1D VÝPUSTNÝ PELICAN STANDARD 839336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</si>
  <si>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</si>
  <si>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</si>
  <si>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</si>
  <si>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</si>
  <si>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</si>
  <si>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100 KS</t>
  </si>
  <si>
    <t>85641</t>
  </si>
  <si>
    <t>ODSTRAŇOVAČ MEDICÍNSKÝCH ADHEZIV CONVATEC NILTAC U</t>
  </si>
  <si>
    <t>30KS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</si>
  <si>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</si>
  <si>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</si>
  <si>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</si>
  <si>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</si>
  <si>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</si>
  <si>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</si>
  <si>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</si>
  <si>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</si>
  <si>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</si>
  <si>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</si>
  <si>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85652</t>
  </si>
  <si>
    <t>NEUTRALIZÁTOR ZÁPACHU DEODOUR</t>
  </si>
  <si>
    <t>30 SÁČKŮ V BALENÍ</t>
  </si>
  <si>
    <t>85673</t>
  </si>
  <si>
    <t>PODLOŽKA SENSURA X PRO CLICK</t>
  </si>
  <si>
    <t>MÍRNĚ KONVEXNÍ, S OUŠKY, 50MM, 15 - 33MM, 5KS, 110250</t>
  </si>
  <si>
    <t>85676</t>
  </si>
  <si>
    <t>ODSTRAŇOVAČ MEDICÍNSKÝCH ADHEZIV CONVATEC NILTAC S</t>
  </si>
  <si>
    <t>85696</t>
  </si>
  <si>
    <t>ODSTRAŇOVAČ NÁPLASTI STOMOCUR EMPLASECTAL</t>
  </si>
  <si>
    <t>SPREJ, 50ML</t>
  </si>
  <si>
    <t>85697</t>
  </si>
  <si>
    <t>PUDR STOMOCUR HP 30</t>
  </si>
  <si>
    <t>85698</t>
  </si>
  <si>
    <t>PÁSEK PŘÍDRŽNÝ STOMOCUR</t>
  </si>
  <si>
    <t>DÉLKA 1M</t>
  </si>
  <si>
    <t>86236</t>
  </si>
  <si>
    <t>SÁČEK 1D VÝPUSTNÝ DANSAC NOVA 1 INFANT 818-10</t>
  </si>
  <si>
    <t>PRŮHLEDNÝ,10-40MM,DĚTSKÝ,FILTR NOVA,30KS</t>
  </si>
  <si>
    <t>86253</t>
  </si>
  <si>
    <t>PÁSEK ZAJIŠŤOVACÍ DANSAC 09000-00</t>
  </si>
  <si>
    <t>1KS</t>
  </si>
  <si>
    <t>86356</t>
  </si>
  <si>
    <t>SÁČEK 1D DRENÁŽNÍ DRAINA S H08560</t>
  </si>
  <si>
    <t>PRŮHLEDNÝ MINI,30KS</t>
  </si>
  <si>
    <t>86494</t>
  </si>
  <si>
    <t>PODLOŽKA 2D DANSAC NOVA 2 1143-15</t>
  </si>
  <si>
    <t>PRSTENEC 43MM,15-35MM,OMYVATELNÁ,5KS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</si>
  <si>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</si>
  <si>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</si>
  <si>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</si>
  <si>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</si>
  <si>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</si>
  <si>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</si>
  <si>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86587</t>
  </si>
  <si>
    <t>SÁČEK 1D UZAVŘENÝ DANSAC NOVA 1 801-20</t>
  </si>
  <si>
    <t>BÉŽOVÝ,20-60MM,STANDARD,FILTR NOVA,30KS</t>
  </si>
  <si>
    <t>86595</t>
  </si>
  <si>
    <t>SÁČEK 1D VÝPUSTNÝ DANSAC NOVA 1 FOLD UP 823-15</t>
  </si>
  <si>
    <t>BÉŽOVÝ,15-60MM,STANDARD,FILTR NOVA,INTEG.UZÁVĚR,30KS</t>
  </si>
  <si>
    <t>86626</t>
  </si>
  <si>
    <t>SÁČEK 2D UZAVŘENÝ ALMARYS TWIN PLUS 037250U</t>
  </si>
  <si>
    <t>BÉŽOVÝ,50MM,30KS</t>
  </si>
  <si>
    <t>86627</t>
  </si>
  <si>
    <t>SÁČEK 2D UZAVŘENÝ ALMARYS TWIN PLUS 037260U</t>
  </si>
  <si>
    <t>BÉŽOVÝ,60MM,30KS</t>
  </si>
  <si>
    <t>86637</t>
  </si>
  <si>
    <t>BÉŽOVÝ FLOW CONTROL,50MM,30KS, ROLL UP, 038850U, 039150U</t>
  </si>
  <si>
    <t>86645</t>
  </si>
  <si>
    <t>PODLOŽKA ALMARYS TWIN PLUS STANDARD 036250U</t>
  </si>
  <si>
    <t>50MM,10KS</t>
  </si>
  <si>
    <t>86670</t>
  </si>
  <si>
    <t>SÁČEK 2D VÝP DANSAC NOVA 2 FOLD UP 1215-43</t>
  </si>
  <si>
    <t>BÉŽOVÝ,PRSTENEC 43MM,STANDARD,FILTR NOVA,INTEG.UZÁVĚR,10KS</t>
  </si>
  <si>
    <t>SÁČEK 2D VÝPUSTNÝ DANSAC NOVA 2 FOLD UP 1215-43</t>
  </si>
  <si>
    <t>86671</t>
  </si>
  <si>
    <t>SÁČEK 2D VÝPUSTNÝ DANSAC NOVA 2 FOLD UP 1215-55</t>
  </si>
  <si>
    <t>BÉŽOVÝ,PRSTENEC 55MM,STANDARD,FILTR NOVA,INTEG.UZÁVĚR,10KS</t>
  </si>
  <si>
    <t>86708</t>
  </si>
  <si>
    <t>SÁČEK 2D UZAVŘENÝ DANSAC NOVA 2</t>
  </si>
  <si>
    <t>PRSTENEC 55MM,STANDARD,BÉŽOVÝ,FILTR NOVA,30KS,1201-55</t>
  </si>
  <si>
    <t>86731</t>
  </si>
  <si>
    <t>PODLOŽKA FLEXIMA KEY 62060U</t>
  </si>
  <si>
    <t>60MM,5KS</t>
  </si>
  <si>
    <t>86735</t>
  </si>
  <si>
    <t>SÁČEK 2D UZAVŘENÝ FLEXIMA KEY 62160U</t>
  </si>
  <si>
    <t>86743</t>
  </si>
  <si>
    <t>SÁČEK 2D VÝPUSTNÝ FLEXIMA KEY</t>
  </si>
  <si>
    <t>BÉŽOVÝ VÝPUST FLOW CONTROL,60MM,30KS, ROLL UP, 62360U, 621280U, 621260U</t>
  </si>
  <si>
    <t>86772</t>
  </si>
  <si>
    <t>PODLOŽKA 2D NATURA STOMAHESIVE</t>
  </si>
  <si>
    <t>70 MM,10 KS</t>
  </si>
  <si>
    <t>86779</t>
  </si>
  <si>
    <t>SÁČEK 2D UZAVŘENÝ NATURA</t>
  </si>
  <si>
    <t>BÉŽOVÝ,45 MM,30 KS,STANDARD,FILTR</t>
  </si>
  <si>
    <t>86780</t>
  </si>
  <si>
    <t>BÉŽOVÝ,57 MM,30 KS,STANDARD,FILTR</t>
  </si>
  <si>
    <t>86821</t>
  </si>
  <si>
    <t>PODLOŽKA 2D DANSAC NOVA 2 CONVEX</t>
  </si>
  <si>
    <t>43MM,OTVOR 15-30MM,KONVEXNÍ,5KS,1543-15</t>
  </si>
  <si>
    <t>86824</t>
  </si>
  <si>
    <t>55MM,OTVOR 15-42MM,KONVEXNÍ,5KS,1555-15</t>
  </si>
  <si>
    <t>86839</t>
  </si>
  <si>
    <t>SÁČEK 1D VÝP SENSURA 15580</t>
  </si>
  <si>
    <t>DVOUVRSTEVNÁ ADHEZE,BÉŽOVÝ 10-76MM,MAXI,FILTR,30KS</t>
  </si>
  <si>
    <t>SÁČEK 1D VÝPUSTNÝ SENSURA 15580</t>
  </si>
  <si>
    <t>86854</t>
  </si>
  <si>
    <t>POHLČOVAČ PACHU ALP</t>
  </si>
  <si>
    <t>200ML,1KS PP200</t>
  </si>
  <si>
    <t>82623</t>
  </si>
  <si>
    <t>PRŮHLEDNÝ, 100 MM, STANDARD, 10KS</t>
  </si>
  <si>
    <t>Prostředky pro inkontinenci,kondomy urinál.,sběrné sáčky urinál.</t>
  </si>
  <si>
    <t>87846</t>
  </si>
  <si>
    <t>VLOŽKY ABSORPČNÍ ABRI LIGHT SUPER</t>
  </si>
  <si>
    <t>800ML, 30KS</t>
  </si>
  <si>
    <t>153973</t>
  </si>
  <si>
    <t>AZITROMYCIN MYLAN 500 MG</t>
  </si>
  <si>
    <t>47725</t>
  </si>
  <si>
    <t>ZINNAT 250 MG</t>
  </si>
  <si>
    <t>99600</t>
  </si>
  <si>
    <t>POR TBL FLM 90X10MG</t>
  </si>
  <si>
    <t>Ciprofloxacin</t>
  </si>
  <si>
    <t>15652</t>
  </si>
  <si>
    <t>CIPLOX 250</t>
  </si>
  <si>
    <t>POR TBL FLM 100X250MG</t>
  </si>
  <si>
    <t>96039</t>
  </si>
  <si>
    <t>CIPRINOL 500</t>
  </si>
  <si>
    <t>75631</t>
  </si>
  <si>
    <t>POR TBL RET 20X100MG</t>
  </si>
  <si>
    <t>Indapamid</t>
  </si>
  <si>
    <t>96696</t>
  </si>
  <si>
    <t>INDAP</t>
  </si>
  <si>
    <t>POR CPS DUR 30X2.5MG</t>
  </si>
  <si>
    <t>Kyselina fusidová</t>
  </si>
  <si>
    <t>84492</t>
  </si>
  <si>
    <t>FUCIDIN</t>
  </si>
  <si>
    <t>DRM CRM 1X15GM 2%</t>
  </si>
  <si>
    <t>Levocetirizin</t>
  </si>
  <si>
    <t>124346</t>
  </si>
  <si>
    <t>3202</t>
  </si>
  <si>
    <t>EMZOK 100 MG</t>
  </si>
  <si>
    <t>Silymarin</t>
  </si>
  <si>
    <t>1147</t>
  </si>
  <si>
    <t>SILYMARIN AL 50</t>
  </si>
  <si>
    <t>POR TBL OBD 100X50MG</t>
  </si>
  <si>
    <t>16285</t>
  </si>
  <si>
    <t>STILNOX</t>
  </si>
  <si>
    <t>80172</t>
  </si>
  <si>
    <t>7,5X7,5CM,8 VRSTEV,25X2KS</t>
  </si>
  <si>
    <t>80178</t>
  </si>
  <si>
    <t>KOMPRESY MESOFT STERILNÍ</t>
  </si>
  <si>
    <t>7,5X7,5CM,NETKANÝ TEXTIL,10X2KS</t>
  </si>
  <si>
    <t>80510</t>
  </si>
  <si>
    <t>KRYTÍ GELOVÉ NORMLGEL,0,9%NACL</t>
  </si>
  <si>
    <t>15G 5X1KS</t>
  </si>
  <si>
    <t>1285</t>
  </si>
  <si>
    <t>PÁS KÝLNÍ PUPEČNÍ</t>
  </si>
  <si>
    <t>7 VELIKOSTÍ,PRO OBVOD PASU V ROZSAHU 70-140CM</t>
  </si>
  <si>
    <t>14813</t>
  </si>
  <si>
    <t>POR CPS ETD 20</t>
  </si>
  <si>
    <t>45763</t>
  </si>
  <si>
    <t>MAXIS B /BRILANT/  A-D</t>
  </si>
  <si>
    <t>45011</t>
  </si>
  <si>
    <t>POR TBL FLM 6X500MG</t>
  </si>
  <si>
    <t>Diosmin, kombinace</t>
  </si>
  <si>
    <t>97522</t>
  </si>
  <si>
    <t>POR TBL FLM 30X500MG</t>
  </si>
  <si>
    <t>87076</t>
  </si>
  <si>
    <t>POR CPS DUR 20X300MG</t>
  </si>
  <si>
    <t>Horcik (ruzne sole v kombinaci)</t>
  </si>
  <si>
    <t>Klenbuterol</t>
  </si>
  <si>
    <t>13359</t>
  </si>
  <si>
    <t>SPIROPENT</t>
  </si>
  <si>
    <t>POR TBL NOB 20X0.02MG</t>
  </si>
  <si>
    <t>155334</t>
  </si>
  <si>
    <t>LEVOCETIRIZIN ACTAVIS 5 MG</t>
  </si>
  <si>
    <t>POR TBL FLM 90X5MG II</t>
  </si>
  <si>
    <t>Mefenoxalon</t>
  </si>
  <si>
    <t>3645</t>
  </si>
  <si>
    <t>DIMEXOL</t>
  </si>
  <si>
    <t>Drotaverin</t>
  </si>
  <si>
    <t>107807</t>
  </si>
  <si>
    <t>NO-SPA</t>
  </si>
  <si>
    <t>Lansoprazol</t>
  </si>
  <si>
    <t>17122</t>
  </si>
  <si>
    <t>POR CPS DUR 56X30MG</t>
  </si>
  <si>
    <t>Moklobemid</t>
  </si>
  <si>
    <t>14953</t>
  </si>
  <si>
    <t>AURORIX 300 MG</t>
  </si>
  <si>
    <t>POR TBL FLM 30X300MG</t>
  </si>
  <si>
    <t>30680</t>
  </si>
  <si>
    <t>ORTANOL 40 MG</t>
  </si>
  <si>
    <t>POR CPS ETD 98X40MG</t>
  </si>
  <si>
    <t>Alprazolam</t>
  </si>
  <si>
    <t>83099</t>
  </si>
  <si>
    <t>XANAX SR 0,5 MG</t>
  </si>
  <si>
    <t>POR TBL PRO 30X0.5MG</t>
  </si>
  <si>
    <t>88217</t>
  </si>
  <si>
    <t>LEXAURIN 1,5</t>
  </si>
  <si>
    <t>POR TBL NOB 30X1.5MG</t>
  </si>
  <si>
    <t>Budesonid</t>
  </si>
  <si>
    <t>83424</t>
  </si>
  <si>
    <t>ENTOCORT KLYZMA 2 MG</t>
  </si>
  <si>
    <t>RCT TBL SUS 7X2MG+SOL</t>
  </si>
  <si>
    <t>15626</t>
  </si>
  <si>
    <t>VOLTAREN RETARD</t>
  </si>
  <si>
    <t>97632</t>
  </si>
  <si>
    <t>DICLOREUM 100</t>
  </si>
  <si>
    <t>169278</t>
  </si>
  <si>
    <t>13361</t>
  </si>
  <si>
    <t>POR TBL NOB 100X0.02MG</t>
  </si>
  <si>
    <t>Klonazepam</t>
  </si>
  <si>
    <t>14957</t>
  </si>
  <si>
    <t>RIVOTRIL 0,5 MG</t>
  </si>
  <si>
    <t>POR TBL NOB 50X0.5MG</t>
  </si>
  <si>
    <t>14959</t>
  </si>
  <si>
    <t>POR TBL NOB 150X0.5MG</t>
  </si>
  <si>
    <t>Kolagenáza, kombinace</t>
  </si>
  <si>
    <t>4270</t>
  </si>
  <si>
    <t>IRUXOL MONO</t>
  </si>
  <si>
    <t>58828</t>
  </si>
  <si>
    <t>POR PLV SOL 1X50(SÁČ.)</t>
  </si>
  <si>
    <t>40368</t>
  </si>
  <si>
    <t>MEDROL 4 MG</t>
  </si>
  <si>
    <t>2430</t>
  </si>
  <si>
    <t>VAG TBL 10X500MG</t>
  </si>
  <si>
    <t>54534</t>
  </si>
  <si>
    <t>PANZYTRAT 25 000</t>
  </si>
  <si>
    <t>POR CPS DUR 50-SKLO</t>
  </si>
  <si>
    <t>54535</t>
  </si>
  <si>
    <t>POR CPS DUR 100-SKLO</t>
  </si>
  <si>
    <t>Nesteroidní protizánětlivá léčiva k lokální aplikaci</t>
  </si>
  <si>
    <t>45188</t>
  </si>
  <si>
    <t>IBU-HEPA</t>
  </si>
  <si>
    <t>DRM CRM 1X30GM</t>
  </si>
  <si>
    <t>115318</t>
  </si>
  <si>
    <t>Ramipril</t>
  </si>
  <si>
    <t>Ranitidin</t>
  </si>
  <si>
    <t>91280</t>
  </si>
  <si>
    <t>RANITAL 150 MG POTAHOVANÉ TABLETY</t>
  </si>
  <si>
    <t>POR TBL FLM 30X150MG</t>
  </si>
  <si>
    <t>57585</t>
  </si>
  <si>
    <t>POR CPS MOL 100X40MG</t>
  </si>
  <si>
    <t>Thiethylperazin</t>
  </si>
  <si>
    <t>9844</t>
  </si>
  <si>
    <t>POR TBL OBD 50X6.5MG</t>
  </si>
  <si>
    <t>179327</t>
  </si>
  <si>
    <t>DORETA 75 MG/650 MG</t>
  </si>
  <si>
    <t>179333</t>
  </si>
  <si>
    <t>POR TBL FLM 90</t>
  </si>
  <si>
    <t>192722</t>
  </si>
  <si>
    <t>TRAMYLPA 37,5 MG/325 MG</t>
  </si>
  <si>
    <t>POR TBL FLM 40</t>
  </si>
  <si>
    <t>Vinpocetin</t>
  </si>
  <si>
    <t>163147</t>
  </si>
  <si>
    <t>19443</t>
  </si>
  <si>
    <t>ORTÉZA BŘIŠNÍ PÁS KÝLNÍ</t>
  </si>
  <si>
    <t>VEL.S-L,KAT.Č.6089</t>
  </si>
  <si>
    <t>130029</t>
  </si>
  <si>
    <t>KRÉM ZKLIDŇUJÍCÍ SENSI-CARE</t>
  </si>
  <si>
    <t>85G,ZVLHČUJÍCÍ KRÉM V UMĚLOHMOTNÁ TUBĚ</t>
  </si>
  <si>
    <t>130035</t>
  </si>
  <si>
    <t>SÁČEK 1D VÝP DANSAC NOVA 1 FOLD UP MAXI</t>
  </si>
  <si>
    <t>BÉŽOVÝ,15-90MM,MAXI,FILTR NOVA,INTEG.UZÁVĚR,10KS,815-15</t>
  </si>
  <si>
    <t>130049</t>
  </si>
  <si>
    <t>PASTA VYROVNÁVACÍ STOMOCUR CP 2050</t>
  </si>
  <si>
    <t>56G</t>
  </si>
  <si>
    <t>130062</t>
  </si>
  <si>
    <t>PODLOŽKA 2D STOMOCUR CFLPE 5715</t>
  </si>
  <si>
    <t>FLEXIBILNÍ,DĚLÍCÍ PRSTENEC 57MM,15-40MM,5KS</t>
  </si>
  <si>
    <t>130065</t>
  </si>
  <si>
    <t>SÁČEK 1D UZAVŘENÝ STOMOCUR SELECT CS 3020 CW</t>
  </si>
  <si>
    <t>BÉŽOVÝ S OKÉNKEM,FILTR,20-60MM,30KS</t>
  </si>
  <si>
    <t>130069</t>
  </si>
  <si>
    <t>SÁČEK 2D UZAVŘENÝ STOMOCUR CLIC CD 5757 CW</t>
  </si>
  <si>
    <t>BÉŽOVÝ S OKÉNKEM,FILTR,57MM,30KS</t>
  </si>
  <si>
    <t>SÁČEK 1D VÝP STOMOCUR PROTECT ILEO VIHF 3020 CW</t>
  </si>
  <si>
    <t>169034</t>
  </si>
  <si>
    <t>SÁČEK 1D VÝPUSTNÝ CURVEX ACTIVE</t>
  </si>
  <si>
    <t>PRŮHLEDNÝ 13-32MM 10KS XPCDM713</t>
  </si>
  <si>
    <t>169269</t>
  </si>
  <si>
    <t>FILM OCHRANNÝ BRAVA</t>
  </si>
  <si>
    <t>169270</t>
  </si>
  <si>
    <t>KROUŽEK TĚSNÍCÍ TVAROVATELNÝ BRAVA</t>
  </si>
  <si>
    <t>TLOUŠŤKA 2MM, 30 KS</t>
  </si>
  <si>
    <t>169272</t>
  </si>
  <si>
    <t>ODSTRAŇOVAČ ADHEZIV BRAVA</t>
  </si>
  <si>
    <t>2702</t>
  </si>
  <si>
    <t>PÁSEK</t>
  </si>
  <si>
    <t>2707</t>
  </si>
  <si>
    <t>PUDR ZÁSYPOVÝ STOMAHESIVE</t>
  </si>
  <si>
    <t>3341</t>
  </si>
  <si>
    <t>PASTA ADHEZIVNÍ 2650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</si>
  <si>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</si>
  <si>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</si>
  <si>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</si>
  <si>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</si>
  <si>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</si>
  <si>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</si>
  <si>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82244</t>
  </si>
  <si>
    <t>SÁČEK 1D UZAVŘENÝ CONFIDENCE COMFORT</t>
  </si>
  <si>
    <t>STANDARD S CHLOPNÍ,25 MM, 30 KS</t>
  </si>
  <si>
    <t>82252</t>
  </si>
  <si>
    <t>SÁČEK 1D UZAVŘENÝ CONFIDENCE CONVEX SUPERSOFT</t>
  </si>
  <si>
    <t>VELKÝ S CHLOPNÍ,13-52 MM, 10 KS</t>
  </si>
  <si>
    <t>82273</t>
  </si>
  <si>
    <t>SÁČEK 1D VÝPUSTNÝ CONFIDENCE COMFORT</t>
  </si>
  <si>
    <t>VELKÝ,BÉŽOVÝ,DO 70 MM, 30 KS</t>
  </si>
  <si>
    <t>82289</t>
  </si>
  <si>
    <t>SÁČEK 1D VÝPUSTNÝ CONFIDENCE CONVEX SUPERSOFT</t>
  </si>
  <si>
    <t>VELKÝ S CHLOPNÍ,13-38 MM, 10 KS</t>
  </si>
  <si>
    <t>82290</t>
  </si>
  <si>
    <t>82345</t>
  </si>
  <si>
    <t>STANDARD 50 MM,30 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</si>
  <si>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</si>
  <si>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</si>
  <si>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</si>
  <si>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</si>
  <si>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</si>
  <si>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</si>
  <si>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</si>
  <si>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</si>
  <si>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</si>
  <si>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</si>
  <si>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82547</t>
  </si>
  <si>
    <t>ODSTRAŇOVAČ ADHEZIV WIPEAWAY SPRAY</t>
  </si>
  <si>
    <t>82556</t>
  </si>
  <si>
    <t>SÁČEK 1D UZAVŘENÝ FLEXIMA ACTIVE MAXI</t>
  </si>
  <si>
    <t>4610380, BÉŽOVÝ, 15-80MM, 30 KS</t>
  </si>
  <si>
    <t>82590</t>
  </si>
  <si>
    <t>SÁČEK 1D UZAVŘENÝ DANSAC NOVALIFE 1 C CONVEX MIDI</t>
  </si>
  <si>
    <t>BÉŽOVÝ,OTVOR 10MM,FILTR NOVALIFE,10KS,931-46</t>
  </si>
  <si>
    <t xml:space="preserve">SÁČEK 1D VÝP STOMOCUR PROTECT CONVEX ILEO VIKF 20 </t>
  </si>
  <si>
    <t>82612</t>
  </si>
  <si>
    <t>BÉŽOVÝ, 60/70 MM, MALÝ, FILTR, 30KS</t>
  </si>
  <si>
    <t>82625</t>
  </si>
  <si>
    <t>BÉŽOVÝ, 25 MM, STANDARD, FILTR, KONVEXNÍ, 10KS</t>
  </si>
  <si>
    <t>82626</t>
  </si>
  <si>
    <t>BÉŽOVÝ, 28 MM, STANDARD, FILTR, KONVEXNÍ, 10KS</t>
  </si>
  <si>
    <t>82655</t>
  </si>
  <si>
    <t>BÉŽOVÝ, 70 MM, STANDARD, FILTR, 10KS</t>
  </si>
  <si>
    <t>82963</t>
  </si>
  <si>
    <t>SÁČEK 1D UZAVŘENÝ FLAIR ACTIVE EXTRA SPLACHOVATELN</t>
  </si>
  <si>
    <t>BÉŽOVÝ 19-50MM, 30KS XPFL519</t>
  </si>
  <si>
    <t>SÁČEK 1D VÝP FLAIR ACTIVE MAXI</t>
  </si>
  <si>
    <t>82976</t>
  </si>
  <si>
    <t>SÁČEK 1D UZAVŘENÝ DANSAC NOVALIFE 1C MIDI</t>
  </si>
  <si>
    <t>BÉŽOVÝ,OTVOR 30MM,FILTR NOVALIFE, 30KS, 901-30</t>
  </si>
  <si>
    <t>82983</t>
  </si>
  <si>
    <t>SÁČEK 1D UZAVŘENÝ DANSAC NOVALIFE 1C MAXI</t>
  </si>
  <si>
    <t>BÉŽOVÝ,OTVOR 10MM,FILTR NOVALIFE,30KS,905-10</t>
  </si>
  <si>
    <t>82994</t>
  </si>
  <si>
    <t>SÁČEK 2D UZAVŘENÝ DANSAC NOVALIFE 2C MIDI</t>
  </si>
  <si>
    <t>PRSTENEC 43MM,BÉŽOVÝ,30KS,1301-43</t>
  </si>
  <si>
    <t>85495</t>
  </si>
  <si>
    <t>SÁČEK 2D UZAV SENSURA CLICK</t>
  </si>
  <si>
    <t>BÉŽOVÝ, 60 MM, MAXI, FILTR, 30KS, 101660</t>
  </si>
  <si>
    <t>85516</t>
  </si>
  <si>
    <t>S OUŠKY, 60 MM, 5KS, 100310</t>
  </si>
  <si>
    <t>85517</t>
  </si>
  <si>
    <t>MÍRNĚ KONVEXNÍ S OUŠKY, 40 MM, 5KS, 110110</t>
  </si>
  <si>
    <t>85544</t>
  </si>
  <si>
    <t>PRSTENEC 70MM 13-48MM 5KS XN2F713</t>
  </si>
  <si>
    <t>85568</t>
  </si>
  <si>
    <t>SÁČEK 1D VÝPUSTNÝ SENSURA CONVEX LIGHT</t>
  </si>
  <si>
    <t>BÉŽOVÝ, 15-43, MAXI, FILTR, 10KS, MÍRNĚ KONVEXNÍ, 155090</t>
  </si>
  <si>
    <t>85586</t>
  </si>
  <si>
    <t>PŘÍPRAVEK ABSORPČNÍ PERFORM ABSORBENS,839020</t>
  </si>
  <si>
    <t>SÁČKY 60 KS</t>
  </si>
  <si>
    <t>PASTA OCHRANNÁ BEZ ALKOHOLU, 839010</t>
  </si>
  <si>
    <t>85612</t>
  </si>
  <si>
    <t>SÁČEK 1D VÝPUSTNÝ KONVEX PELICAN MAXI 839489</t>
  </si>
  <si>
    <t>PRŮHLEDNÝ,K ÚPRAVĚ VELIKOSTI, BEZSVORKOVÝ UZÁVĚR,10KS</t>
  </si>
  <si>
    <t>ODSTRAŇOVAČ MEDICÍNSKÝCH ADHEZIV TRIO NILTAC UBROU</t>
  </si>
  <si>
    <t>FILM OCHRANNÝ TRIO SILESSE ROZPRAŠOVAČ</t>
  </si>
  <si>
    <t>FILM OCHRANNÝ TRIO SILESSE UBROUSKY</t>
  </si>
  <si>
    <t>85647</t>
  </si>
  <si>
    <t>70/45-61MM, 10KS</t>
  </si>
  <si>
    <t>85671</t>
  </si>
  <si>
    <t>PLOCHÁ S OUŠKY 60MM, 10 - 55MM, 5KS, 100350</t>
  </si>
  <si>
    <t>ODSTRAŇOVAČ MEDICÍNSKÝCH ADHEZIV TRIO NILTAC SPRAY</t>
  </si>
  <si>
    <t>86050</t>
  </si>
  <si>
    <t>PASTA OCHRANNÁ</t>
  </si>
  <si>
    <t>86495</t>
  </si>
  <si>
    <t>PODLOŽKA 2D DANSAC NOVA 2 1155-15</t>
  </si>
  <si>
    <t>PRSTENEC 55MM,15-47MM,OMYVATELNÁ,5KS</t>
  </si>
  <si>
    <t>86496</t>
  </si>
  <si>
    <t>PODLOŽKA 2D DANSAC NOVA 2 1170-15</t>
  </si>
  <si>
    <t>PRSTENEC 70MM,15-62MM,OMYVATELNÁ,5KS</t>
  </si>
  <si>
    <t>86518</t>
  </si>
  <si>
    <t>PASTA DANSAC SOFT PASTE 77550-0</t>
  </si>
  <si>
    <t>50G,1KS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</si>
  <si>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</si>
  <si>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</si>
  <si>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</si>
  <si>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</si>
  <si>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</si>
  <si>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</si>
  <si>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SÁČEK 2D UZAV ALMARYS TWIN PLUS 037260U</t>
  </si>
  <si>
    <t>PODLOŽKA ALMARYS TWIN PLUS STAND.036260U</t>
  </si>
  <si>
    <t>SÁČEK 2D VÝP DANSAC NOVA 2 FOLD UP 1215-55</t>
  </si>
  <si>
    <t>86672</t>
  </si>
  <si>
    <t>SÁČEK 2D VÝPUSTNÝ DANSAC NOVA 2 FOLD UP 1215-70</t>
  </si>
  <si>
    <t>BÉŽOVÝ,PRSTENEC 70MM,STANDARD,FILTR NOVA,INTEG.UZÁVĚR,10KS</t>
  </si>
  <si>
    <t>86707</t>
  </si>
  <si>
    <t>SÁČEK 2D UZAV DANSAC NOVA 2</t>
  </si>
  <si>
    <t>PRSTENEC 43MM,STANDARD,BÉŽOVÝ,FILTR NOVA,30KS,1201-43</t>
  </si>
  <si>
    <t>86709</t>
  </si>
  <si>
    <t>PRSTENEC 70MM,STANDARD,BÉŽOVÝ,FILTR NOVA,30KS,1201-70</t>
  </si>
  <si>
    <t>86775</t>
  </si>
  <si>
    <t>PODLOŽKA 2D NATURA CONVEX TVAROVATELNÁ</t>
  </si>
  <si>
    <t>45(22-33)MM,10KS</t>
  </si>
  <si>
    <t>86776</t>
  </si>
  <si>
    <t>57(33-45)MM,10KS</t>
  </si>
  <si>
    <t>86781</t>
  </si>
  <si>
    <t>BÉŽOVÝ,70 MM,30 KS,STANDARD,FILTR</t>
  </si>
  <si>
    <t>86808</t>
  </si>
  <si>
    <t>SÁČEK 2D VÝPUSTNÝ NATURA INVISICLOSE</t>
  </si>
  <si>
    <t>BÉŽOVÝ,70 MM,10KS,STANDARD,FILTR</t>
  </si>
  <si>
    <t>86819</t>
  </si>
  <si>
    <t>ROZTOK STOMICKÝ COLOPLAST 4710</t>
  </si>
  <si>
    <t>180ML,1KS</t>
  </si>
  <si>
    <t>86832</t>
  </si>
  <si>
    <t>SÁČEK 1D UZAVŘENÝ SENSURA 15450</t>
  </si>
  <si>
    <t>BÉŽOVÝ 10-66MM,MIDI,FILTR,30KS</t>
  </si>
  <si>
    <t>86855</t>
  </si>
  <si>
    <t>POHLCOCAČ PACHU ALP OIL</t>
  </si>
  <si>
    <t>30ML,1KS  PP030</t>
  </si>
  <si>
    <t>86992</t>
  </si>
  <si>
    <t>PODLOŽKA 2D FLAIR</t>
  </si>
  <si>
    <t>PRSTENEC 55MM 13-50MM 5KS XA2F513</t>
  </si>
  <si>
    <t>82266</t>
  </si>
  <si>
    <t>86517</t>
  </si>
  <si>
    <t>POHLCOVAČ ZÁPACHU DANSAC NODOR S 080-01</t>
  </si>
  <si>
    <t>250ML,1KS</t>
  </si>
  <si>
    <t>Alopurinol</t>
  </si>
  <si>
    <t>Bisoprolol</t>
  </si>
  <si>
    <t>Dimetinden</t>
  </si>
  <si>
    <t>15520</t>
  </si>
  <si>
    <t>POR GTT SOL 1X20ML</t>
  </si>
  <si>
    <t>Enalapril</t>
  </si>
  <si>
    <t>115479</t>
  </si>
  <si>
    <t>APO-ENALAPRIL 5 MG</t>
  </si>
  <si>
    <t>Fluocinolon-acetonid</t>
  </si>
  <si>
    <t>3388</t>
  </si>
  <si>
    <t>FLUCINAR</t>
  </si>
  <si>
    <t>DRM UNG 1X15GM 0.025%</t>
  </si>
  <si>
    <t>Gestoden a estrogen</t>
  </si>
  <si>
    <t>144185</t>
  </si>
  <si>
    <t>STODETTE OBALENÉ TABLETY</t>
  </si>
  <si>
    <t>Gliklazid</t>
  </si>
  <si>
    <t>112659</t>
  </si>
  <si>
    <t>GLYCLADA 30 MG TABLETY S ŘÍZENÝM UVOLŇOVÁNÍM</t>
  </si>
  <si>
    <t>POR TBL RET 90X30MG</t>
  </si>
  <si>
    <t>187755</t>
  </si>
  <si>
    <t>GLICLAZID ACTAVIS 30 MG</t>
  </si>
  <si>
    <t>POR TBL RET 60X30MG</t>
  </si>
  <si>
    <t>Imichimod</t>
  </si>
  <si>
    <t>26353</t>
  </si>
  <si>
    <t>ALDARA 5% CREAM</t>
  </si>
  <si>
    <t>DRM CRM 12X250MG/12.5MG</t>
  </si>
  <si>
    <t>Jiná antihistaminika pro systémovou aplikaci</t>
  </si>
  <si>
    <t>2479</t>
  </si>
  <si>
    <t>POR TBL NOB 20X2MG</t>
  </si>
  <si>
    <t>62320</t>
  </si>
  <si>
    <t>DRM UNG 1X20GM 10%</t>
  </si>
  <si>
    <t>Kolchicin</t>
  </si>
  <si>
    <t>40444</t>
  </si>
  <si>
    <t>COLCHICUM-DISPERT</t>
  </si>
  <si>
    <t>POR TBL OBD 20X500RG</t>
  </si>
  <si>
    <t>Kombinace levothyroxinu a liothyroninu</t>
  </si>
  <si>
    <t>3876</t>
  </si>
  <si>
    <t>THYREOTOM FORTE</t>
  </si>
  <si>
    <t>POR TBL NOB 60X150RG</t>
  </si>
  <si>
    <t>POR TBL NOB 3X20X100MG</t>
  </si>
  <si>
    <t>91017</t>
  </si>
  <si>
    <t>URSOFALK</t>
  </si>
  <si>
    <t>69191</t>
  </si>
  <si>
    <t>EUTHYROX 150 MIKROGRAMŮ</t>
  </si>
  <si>
    <t>15534</t>
  </si>
  <si>
    <t>ASACOL</t>
  </si>
  <si>
    <t>RCT SUP 20X500MG</t>
  </si>
  <si>
    <t>169720</t>
  </si>
  <si>
    <t>ASACOL ENEMA 4 G</t>
  </si>
  <si>
    <t>RCT SUS 7X100ML/4GM</t>
  </si>
  <si>
    <t>Metformin</t>
  </si>
  <si>
    <t>122136</t>
  </si>
  <si>
    <t>METFIREX 1 G</t>
  </si>
  <si>
    <t>POR TBL FLM 60X1000MG</t>
  </si>
  <si>
    <t>125519</t>
  </si>
  <si>
    <t>APO-METOPROLOL 100</t>
  </si>
  <si>
    <t>Moxonidin</t>
  </si>
  <si>
    <t>40386</t>
  </si>
  <si>
    <t>CYNT 0,3</t>
  </si>
  <si>
    <t>Pentoxifylin</t>
  </si>
  <si>
    <t>47085</t>
  </si>
  <si>
    <t>PENTOMER RETARD 400 MG</t>
  </si>
  <si>
    <t>POR TBL PRO 100X400MG</t>
  </si>
  <si>
    <t>56982</t>
  </si>
  <si>
    <t>Simvastatin</t>
  </si>
  <si>
    <t>125086</t>
  </si>
  <si>
    <t>Vardenafil</t>
  </si>
  <si>
    <t>25894</t>
  </si>
  <si>
    <t>LEVITRA 10 MG</t>
  </si>
  <si>
    <t>POR TBL FLM 4X10MG</t>
  </si>
  <si>
    <t>146877</t>
  </si>
  <si>
    <t>APO-ZOLPIDEM 10 MG</t>
  </si>
  <si>
    <t>19681</t>
  </si>
  <si>
    <t>GÁZA SKLÁDANÁ KOMPRESY NESTERILNÍ STERILUX ES</t>
  </si>
  <si>
    <t>10X10CM,8 VRSTEV,100KS</t>
  </si>
  <si>
    <t>80233</t>
  </si>
  <si>
    <t>KOMPRESY MEDICOMP NESTERILNÍ</t>
  </si>
  <si>
    <t>10X10CM,NETKANÝ TEXTIL,100 KS</t>
  </si>
  <si>
    <t>130030</t>
  </si>
  <si>
    <t>SÁČEK 1D UZAV DANSAC NOVALIFE 1 ACTIVE</t>
  </si>
  <si>
    <t>BÉŽOVÝ,20-45MM,FILTR NOVA,30KS,807-20</t>
  </si>
  <si>
    <t>86766</t>
  </si>
  <si>
    <t>PODLOŽKA 2D NATURA FLEXIBILNÍ</t>
  </si>
  <si>
    <t>57 MM,5 KS</t>
  </si>
  <si>
    <t>86897</t>
  </si>
  <si>
    <t>SÁČEK 1D UZAV FREEFORM</t>
  </si>
  <si>
    <t>PRŮHLEDNÝ 10-60MM 30KS WEC710</t>
  </si>
  <si>
    <t>Triamcinolon</t>
  </si>
  <si>
    <t>2829</t>
  </si>
  <si>
    <t>TRIAMCINOLON LÉČIVA UNG</t>
  </si>
  <si>
    <t>Aciklovir</t>
  </si>
  <si>
    <t>13704</t>
  </si>
  <si>
    <t>ZOVIRAX 400 MG</t>
  </si>
  <si>
    <t>POR TBL NOB 70X400MG</t>
  </si>
  <si>
    <t>Ciklopirox</t>
  </si>
  <si>
    <t>145960</t>
  </si>
  <si>
    <t>POLINAIL 80 MG/G</t>
  </si>
  <si>
    <t>DRM LAC UGC 1X6.6ML</t>
  </si>
  <si>
    <t>Esomeprazol</t>
  </si>
  <si>
    <t>147924</t>
  </si>
  <si>
    <t>EMANERA 20 MG</t>
  </si>
  <si>
    <t>POR CPS ETD 98X20MG</t>
  </si>
  <si>
    <t>Famotidin</t>
  </si>
  <si>
    <t>Kyanokobalamin</t>
  </si>
  <si>
    <t>643</t>
  </si>
  <si>
    <t>VITAMIN B12 LÉČIVA 1000 MCG</t>
  </si>
  <si>
    <t>INJ SOL 5X1ML/1000RG</t>
  </si>
  <si>
    <t>187983</t>
  </si>
  <si>
    <t>CERUCAL</t>
  </si>
  <si>
    <t>POR TBL NOB 50X10MG</t>
  </si>
  <si>
    <t>Organo-heparinoid</t>
  </si>
  <si>
    <t>3575</t>
  </si>
  <si>
    <t>HEPAROID LÉČIVA</t>
  </si>
  <si>
    <t>Pantoprazol</t>
  </si>
  <si>
    <t>162079</t>
  </si>
  <si>
    <t>POR TBL ENT 98X20MG</t>
  </si>
  <si>
    <t>49115</t>
  </si>
  <si>
    <t>CONTROLOC 20 MG</t>
  </si>
  <si>
    <t>POR TBL ENT 100X20MG</t>
  </si>
  <si>
    <t>Pseudoefedrin, kombinace</t>
  </si>
  <si>
    <t>191950</t>
  </si>
  <si>
    <t>CLARINASE REPETABS</t>
  </si>
  <si>
    <t>POR TBL RET 7</t>
  </si>
  <si>
    <t>163138</t>
  </si>
  <si>
    <t>19571</t>
  </si>
  <si>
    <t>POR TBL OBD 100X150MG</t>
  </si>
  <si>
    <t>16286</t>
  </si>
  <si>
    <t>Jiná střevní antiinfektiva</t>
  </si>
  <si>
    <t>2818</t>
  </si>
  <si>
    <t>POR TBL FLM 20X250MG</t>
  </si>
  <si>
    <t>146256</t>
  </si>
  <si>
    <t>164658</t>
  </si>
  <si>
    <t>GLUCOPHAGE 850 MG</t>
  </si>
  <si>
    <t>POR TBL FLM 60X850MG</t>
  </si>
  <si>
    <t>23795</t>
  </si>
  <si>
    <t>POR TBL FLM 100X850MG</t>
  </si>
  <si>
    <t>12893</t>
  </si>
  <si>
    <t>122690</t>
  </si>
  <si>
    <t>Repaglinid</t>
  </si>
  <si>
    <t>26769</t>
  </si>
  <si>
    <t>NOVONORM 0,5 MG</t>
  </si>
  <si>
    <t>POR TBL NOB 90X0.5MG</t>
  </si>
  <si>
    <t>Rosuvastatin</t>
  </si>
  <si>
    <t>148070</t>
  </si>
  <si>
    <t>ROSUCARD 10 MG POTAHOVANÉ TABLETY</t>
  </si>
  <si>
    <t>Atorvastatin</t>
  </si>
  <si>
    <t>93021</t>
  </si>
  <si>
    <t>Dexamethason</t>
  </si>
  <si>
    <t>52334</t>
  </si>
  <si>
    <t>FORTECORTIN 4</t>
  </si>
  <si>
    <t>POR TBL NOB 20X4MG</t>
  </si>
  <si>
    <t>14075</t>
  </si>
  <si>
    <t>Dosulepin</t>
  </si>
  <si>
    <t>4207</t>
  </si>
  <si>
    <t>PROTHIADEN 25</t>
  </si>
  <si>
    <t>POR TBL OBD 30X25MG</t>
  </si>
  <si>
    <t>Gestoden a ethinylestradiol</t>
  </si>
  <si>
    <t>46707</t>
  </si>
  <si>
    <t>LOGEST</t>
  </si>
  <si>
    <t>158287</t>
  </si>
  <si>
    <t>INDAP 2,5 MG</t>
  </si>
  <si>
    <t>POR TBL NOB 30X2.5MG</t>
  </si>
  <si>
    <t>132527</t>
  </si>
  <si>
    <t>16287</t>
  </si>
  <si>
    <t>FASTUM GEL</t>
  </si>
  <si>
    <t>DRM GEL 1X100GM</t>
  </si>
  <si>
    <t>TROMBEX 75 MG</t>
  </si>
  <si>
    <t>POR TBL FLM 90X75MG</t>
  </si>
  <si>
    <t>Klotrimazol</t>
  </si>
  <si>
    <t>86397</t>
  </si>
  <si>
    <t>DRM CRM 1X50GM 1%</t>
  </si>
  <si>
    <t>85656</t>
  </si>
  <si>
    <t>DORSIFLEX 200 MG</t>
  </si>
  <si>
    <t>Měkký parafin a tukové produkty</t>
  </si>
  <si>
    <t>89997</t>
  </si>
  <si>
    <t>LINOLA-FETT ÖLBAD</t>
  </si>
  <si>
    <t>DRM BAL 1X400ML</t>
  </si>
  <si>
    <t>12895</t>
  </si>
  <si>
    <t>POR GRA SUS 30SÁČ I</t>
  </si>
  <si>
    <t>Nystatin, kombinace</t>
  </si>
  <si>
    <t>59450</t>
  </si>
  <si>
    <t>POLYGYNAX</t>
  </si>
  <si>
    <t>VAG CPS MOL 6 I</t>
  </si>
  <si>
    <t>Prednisolon a antiseptika</t>
  </si>
  <si>
    <t>16467</t>
  </si>
  <si>
    <t>Urea</t>
  </si>
  <si>
    <t>16462</t>
  </si>
  <si>
    <t>80716</t>
  </si>
  <si>
    <t>FLAMIGEL 50G</t>
  </si>
  <si>
    <t>HYDROAKTIVNÍ GELOVÉ KRYTÍ PRO SUCHÉ AŽ MÍRNĚ EXSUDUJÍCÍ RÁNY, POPÁLENINY, 50G</t>
  </si>
  <si>
    <t>100273</t>
  </si>
  <si>
    <t>LIPOBASE</t>
  </si>
  <si>
    <t>DRM CRM 1X100GM</t>
  </si>
  <si>
    <t>88708</t>
  </si>
  <si>
    <t>ALGIFEN</t>
  </si>
  <si>
    <t>Sumatriptan</t>
  </si>
  <si>
    <t>146283</t>
  </si>
  <si>
    <t>SUMATRIPTAN MYLAN 50 MG</t>
  </si>
  <si>
    <t>POR TBL FLM 6X50MG</t>
  </si>
  <si>
    <t>22094</t>
  </si>
  <si>
    <t>ROSEMIG SPRINTAB 50 MG</t>
  </si>
  <si>
    <t>POR TBL SUS 6X50MG</t>
  </si>
  <si>
    <t>17926</t>
  </si>
  <si>
    <t>98933</t>
  </si>
  <si>
    <t>Atenolol a thiazidy</t>
  </si>
  <si>
    <t>76715</t>
  </si>
  <si>
    <t>TENORETIC</t>
  </si>
  <si>
    <t>176913</t>
  </si>
  <si>
    <t>2546</t>
  </si>
  <si>
    <t>Digoxin</t>
  </si>
  <si>
    <t>83318</t>
  </si>
  <si>
    <t>DIGOXIN 0,125 LÉČIVA</t>
  </si>
  <si>
    <t>POR TBL NOB 30X0.125MG</t>
  </si>
  <si>
    <t>Drospirenon a ethinylestradiol</t>
  </si>
  <si>
    <t>184708</t>
  </si>
  <si>
    <t>YADINE</t>
  </si>
  <si>
    <t>POR TBL FLM 3X21</t>
  </si>
  <si>
    <t>87074</t>
  </si>
  <si>
    <t>POR GRA SUS 1X200ML</t>
  </si>
  <si>
    <t>95249</t>
  </si>
  <si>
    <t>QUAMATEL 20 MG</t>
  </si>
  <si>
    <t>POR TBL FLM 56X20MG</t>
  </si>
  <si>
    <t>Glimepirid</t>
  </si>
  <si>
    <t>163088</t>
  </si>
  <si>
    <t>AMARYL 3 MG</t>
  </si>
  <si>
    <t>POR TBL NOB 90X3MG</t>
  </si>
  <si>
    <t>Hydrochlorothiazid a kalium šetřící diuretika</t>
  </si>
  <si>
    <t>94805</t>
  </si>
  <si>
    <t>POR TBL NOB 100</t>
  </si>
  <si>
    <t>Chinapril</t>
  </si>
  <si>
    <t>94959</t>
  </si>
  <si>
    <t>ACCUPRO 10</t>
  </si>
  <si>
    <t>Chinapril a diuretika</t>
  </si>
  <si>
    <t>125526</t>
  </si>
  <si>
    <t>100340</t>
  </si>
  <si>
    <t>48261</t>
  </si>
  <si>
    <t>Karvedilol</t>
  </si>
  <si>
    <t>14837</t>
  </si>
  <si>
    <t>DILATREND 25</t>
  </si>
  <si>
    <t>Ketokonazol</t>
  </si>
  <si>
    <t>54516</t>
  </si>
  <si>
    <t>17968</t>
  </si>
  <si>
    <t>13897</t>
  </si>
  <si>
    <t>LOZAP 100 ZENTIVA</t>
  </si>
  <si>
    <t>POR TBL FLM 90X100MG</t>
  </si>
  <si>
    <t>Losartan a diuretika</t>
  </si>
  <si>
    <t>15317</t>
  </si>
  <si>
    <t>112563</t>
  </si>
  <si>
    <t>POR TBL NOB 100X15MG</t>
  </si>
  <si>
    <t>119915</t>
  </si>
  <si>
    <t>GLUCOPHAGE 1000 MG</t>
  </si>
  <si>
    <t>POR TBL FLM 90X1000MG</t>
  </si>
  <si>
    <t>18631</t>
  </si>
  <si>
    <t>SIOFOR 1000</t>
  </si>
  <si>
    <t>96974</t>
  </si>
  <si>
    <t>Molsidomin</t>
  </si>
  <si>
    <t>49559</t>
  </si>
  <si>
    <t>MOLSIHEXAL RETARD</t>
  </si>
  <si>
    <t>POR TBL PRO 100X8MG</t>
  </si>
  <si>
    <t>192390</t>
  </si>
  <si>
    <t>POR TBL ENT 60X220MG</t>
  </si>
  <si>
    <t>122873</t>
  </si>
  <si>
    <t>COXTRAL 100 MG TABLETY</t>
  </si>
  <si>
    <t>Norfloxacin</t>
  </si>
  <si>
    <t>93465</t>
  </si>
  <si>
    <t>NOLICIN</t>
  </si>
  <si>
    <t>POR TBL FLM 20X400MG</t>
  </si>
  <si>
    <t>23789</t>
  </si>
  <si>
    <t>LOSEPRAZOL 40 MG</t>
  </si>
  <si>
    <t>POR CPS ETD 28X40MG</t>
  </si>
  <si>
    <t>Perindopril</t>
  </si>
  <si>
    <t>101211</t>
  </si>
  <si>
    <t>126035</t>
  </si>
  <si>
    <t>126036</t>
  </si>
  <si>
    <t>Prednikarbát</t>
  </si>
  <si>
    <t>83155</t>
  </si>
  <si>
    <t>DERMATOP KRÉM</t>
  </si>
  <si>
    <t>DRM CRM 1X50GM/125MG</t>
  </si>
  <si>
    <t>Rilmenidin</t>
  </si>
  <si>
    <t>166424</t>
  </si>
  <si>
    <t>RILMENIDIN TEVA 1 MG TABLETY</t>
  </si>
  <si>
    <t>POR TBL NOB 100X1MG</t>
  </si>
  <si>
    <t>148073</t>
  </si>
  <si>
    <t>POR TBL FLM 84X20MG</t>
  </si>
  <si>
    <t>148074</t>
  </si>
  <si>
    <t>POR TBL FLM 90X20MG</t>
  </si>
  <si>
    <t>Různé jiné kombinace železa</t>
  </si>
  <si>
    <t>119654</t>
  </si>
  <si>
    <t>POR TBL FLM 100X100MG</t>
  </si>
  <si>
    <t>Silodosin</t>
  </si>
  <si>
    <t>167439</t>
  </si>
  <si>
    <t>UROREC 4 MG</t>
  </si>
  <si>
    <t>POR CPS DUR 50X4MG</t>
  </si>
  <si>
    <t>75023</t>
  </si>
  <si>
    <t>COTRIMOXAZOL AL FORTE</t>
  </si>
  <si>
    <t>POR TBL NOB 20X960MG</t>
  </si>
  <si>
    <t>Terbinafin</t>
  </si>
  <si>
    <t>15888</t>
  </si>
  <si>
    <t>LAMISIL SPREJ</t>
  </si>
  <si>
    <t>DRM SPR SOL 1X30ML</t>
  </si>
  <si>
    <t>4160</t>
  </si>
  <si>
    <t>TRIAMCINOLON S LÉČIVA</t>
  </si>
  <si>
    <t>Trimetazidin</t>
  </si>
  <si>
    <t>32917</t>
  </si>
  <si>
    <t>32920</t>
  </si>
  <si>
    <t>POR TBL RET 120X35MG</t>
  </si>
  <si>
    <t>Valsartan</t>
  </si>
  <si>
    <t>125590</t>
  </si>
  <si>
    <t>POR TBL FLM 56X80MG</t>
  </si>
  <si>
    <t>146898</t>
  </si>
  <si>
    <t>47460</t>
  </si>
  <si>
    <t>45700</t>
  </si>
  <si>
    <t>VENOTRAIN MICRO  A-D</t>
  </si>
  <si>
    <t>45775</t>
  </si>
  <si>
    <t>AVICENUM 360 A-G /MIKROKAPSLE/ UZAVŘENÁ/OTEVŘENÁ,SAMODRŽÍCÍ KRAJKA,  SKINTEX</t>
  </si>
  <si>
    <t>45800</t>
  </si>
  <si>
    <t>MAXIS COMFORT  COTTON A-G SE SAMODRŽÍCÍM LEMEM</t>
  </si>
  <si>
    <t>80159</t>
  </si>
  <si>
    <t>NÁPLAST HYPOALERGENNÍ COSMOPOR STERILNÍ</t>
  </si>
  <si>
    <t>5X7,2CM,S POLŠTÁŘKEM,1KS</t>
  </si>
  <si>
    <t>11668</t>
  </si>
  <si>
    <t>ORTÉZA KOLENNÍ S DVOUOSÝM KLOUBEM PAN 7.05</t>
  </si>
  <si>
    <t>ROZEPINATELNÁ,KRÁTKÁ, VEL. S,M,L,XL,XXL UNIV. P-L</t>
  </si>
  <si>
    <t>23204</t>
  </si>
  <si>
    <t>ORTÉZA KOLENNÍHO KLOUBU</t>
  </si>
  <si>
    <t>KRÁTKÁ LÉČEBNÁ S KLOUBEM</t>
  </si>
  <si>
    <t>93987</t>
  </si>
  <si>
    <t>ORTÉZA KOLENNÍ GENUMEDI PLUS</t>
  </si>
  <si>
    <t>BANDÁŽ KOLENE SE ZPEVNĚNÍM POD KOLENEM A NA STEHNĚ</t>
  </si>
  <si>
    <t>Hydrokortison a antibiotika</t>
  </si>
  <si>
    <t>41515</t>
  </si>
  <si>
    <t>PIMAFUCORT</t>
  </si>
  <si>
    <t>DRM CRM 1X15GM</t>
  </si>
  <si>
    <t>Natamycin</t>
  </si>
  <si>
    <t>3800</t>
  </si>
  <si>
    <t>PIMAFUCIN</t>
  </si>
  <si>
    <t>DRM CRM 1X30GM/600MG</t>
  </si>
  <si>
    <t>26914</t>
  </si>
  <si>
    <t>POR TBL FLM 12X100MG</t>
  </si>
  <si>
    <t>85493</t>
  </si>
  <si>
    <t>BÉŽOVÝ, 40 MM, MAXI, FILTR, 30KS, 101640</t>
  </si>
  <si>
    <t>SÁČEK 1D VÝP PELICAN MAXI 839312</t>
  </si>
  <si>
    <t>SÁČEK 1D VÝP KONVEX PELICAN MAXI 839489</t>
  </si>
  <si>
    <t>86730</t>
  </si>
  <si>
    <t>PODLOŽKA FLEXIMA KEY 62050U</t>
  </si>
  <si>
    <t>50MM,5KS</t>
  </si>
  <si>
    <t>PODLOŽKA  FLEXIMA KEY 62060U</t>
  </si>
  <si>
    <t>86734</t>
  </si>
  <si>
    <t>SÁČEK 2D UZAVŘENÝ FLEXIMA KEY 62150U</t>
  </si>
  <si>
    <t>SÁČEK 2D UZAV FLEXIMA KEY 62160U</t>
  </si>
  <si>
    <t>Ambroxol</t>
  </si>
  <si>
    <t>94918</t>
  </si>
  <si>
    <t>AMBROBENE 30 MG</t>
  </si>
  <si>
    <t>POR TBL NOB 20X30MG</t>
  </si>
  <si>
    <t>26329</t>
  </si>
  <si>
    <t>192729</t>
  </si>
  <si>
    <t>POR TBL NOB 24X40MG</t>
  </si>
  <si>
    <t>46628</t>
  </si>
  <si>
    <t>NO-SPA FORTE</t>
  </si>
  <si>
    <t>Flukonazol</t>
  </si>
  <si>
    <t>66036</t>
  </si>
  <si>
    <t>MYCOMAX 100</t>
  </si>
  <si>
    <t>POR CPS DUR 28X100MG</t>
  </si>
  <si>
    <t>Methylprednisolon-aceponát</t>
  </si>
  <si>
    <t>85350</t>
  </si>
  <si>
    <t>ADVANTAN KRÉM</t>
  </si>
  <si>
    <t>85451</t>
  </si>
  <si>
    <t>Salmeterol a jiná léčiva onem. spojen. s obstrukcí dých. ces</t>
  </si>
  <si>
    <t>Spironolakton</t>
  </si>
  <si>
    <t>30434</t>
  </si>
  <si>
    <t>POR TBL NOB 100X25MG</t>
  </si>
  <si>
    <t>*2033</t>
  </si>
  <si>
    <t>45124</t>
  </si>
  <si>
    <t>LASTOFA - UZAVŘENÁ ŠPIČKA  A-D</t>
  </si>
  <si>
    <t>80505</t>
  </si>
  <si>
    <t>KRYTÍ ALGINÁTOVÉ MELGISORB</t>
  </si>
  <si>
    <t>10X10CM 10KS</t>
  </si>
  <si>
    <t>63128</t>
  </si>
  <si>
    <t>PÁS BEDERNÍ NÍZKÝ KŘÍŽENÝ</t>
  </si>
  <si>
    <t>TYP 031C</t>
  </si>
  <si>
    <t>87095</t>
  </si>
  <si>
    <t>KALHOTKY ABSORPČNÍ TENA PANTS PLUS MEDIUM</t>
  </si>
  <si>
    <t>BOKY 80-110CM,1440ML,14KS</t>
  </si>
  <si>
    <t>74991</t>
  </si>
  <si>
    <t>AMOKSIKLAV 156,25 MG/5 ML SUSPENZE</t>
  </si>
  <si>
    <t>POR PLV SUS 100 ML</t>
  </si>
  <si>
    <t>Cinchokain</t>
  </si>
  <si>
    <t>19378</t>
  </si>
  <si>
    <t>93124</t>
  </si>
  <si>
    <t>RCT UNG 1X20GM</t>
  </si>
  <si>
    <t>53535</t>
  </si>
  <si>
    <t>PROPAFENON AL 150</t>
  </si>
  <si>
    <t>3424</t>
  </si>
  <si>
    <t>AKTIFERRIN COMPOSITUM</t>
  </si>
  <si>
    <t>POR CPS MOL 100</t>
  </si>
  <si>
    <t>Avokádový a sójový olej, nezmýdelnitelné</t>
  </si>
  <si>
    <t>49674</t>
  </si>
  <si>
    <t>PIASCLEDINE 300</t>
  </si>
  <si>
    <t>POR CPS DUR 15</t>
  </si>
  <si>
    <t>10382</t>
  </si>
  <si>
    <t>AZITROX 500</t>
  </si>
  <si>
    <t>47728</t>
  </si>
  <si>
    <t>Cyproteron a estrogen</t>
  </si>
  <si>
    <t>47090</t>
  </si>
  <si>
    <t>DIANE-35</t>
  </si>
  <si>
    <t>POR TBL OBD 1X21</t>
  </si>
  <si>
    <t>47092</t>
  </si>
  <si>
    <t>POR TBL OBD 6X21</t>
  </si>
  <si>
    <t>87739</t>
  </si>
  <si>
    <t>26330</t>
  </si>
  <si>
    <t>POR TBL FLM 50X5MG</t>
  </si>
  <si>
    <t>2478</t>
  </si>
  <si>
    <t>DIAZEPAM SLOVAKOFARMA 10 MG</t>
  </si>
  <si>
    <t>POR TBL NOB 20X10MG</t>
  </si>
  <si>
    <t>47033</t>
  </si>
  <si>
    <t>POR PLV SUS 1X100ML</t>
  </si>
  <si>
    <t>Fentermin</t>
  </si>
  <si>
    <t>97374</t>
  </si>
  <si>
    <t>ADIPEX RETARD</t>
  </si>
  <si>
    <t>POR CPS RML 100X15MG</t>
  </si>
  <si>
    <t>Formoterol a jiná léčiva onem. spojen. s obstrukcí dých. ces</t>
  </si>
  <si>
    <t>10538</t>
  </si>
  <si>
    <t>SYMBICORT TURBUHALER 200 MIKROGRAMŮ/ 6 MIKROGRAMŮ/ INHALACE</t>
  </si>
  <si>
    <t>INH PLV 1X120DÁV</t>
  </si>
  <si>
    <t>83458</t>
  </si>
  <si>
    <t>180747</t>
  </si>
  <si>
    <t>LAKTULOSA SANDOZ 670 MG/ML</t>
  </si>
  <si>
    <t>POR SOL 1X250ML/167.5GM IIA</t>
  </si>
  <si>
    <t>15373</t>
  </si>
  <si>
    <t>SIMEPAR</t>
  </si>
  <si>
    <t>POR CPS DUR 40X70MG</t>
  </si>
  <si>
    <t>85142</t>
  </si>
  <si>
    <t>XYZAL</t>
  </si>
  <si>
    <t>187427</t>
  </si>
  <si>
    <t>LETROX 100</t>
  </si>
  <si>
    <t>POR TBL NOB 100X100RG II</t>
  </si>
  <si>
    <t>47144</t>
  </si>
  <si>
    <t>POR TBL NOB 100X100RG I</t>
  </si>
  <si>
    <t>Magnesium-laktát</t>
  </si>
  <si>
    <t>96635</t>
  </si>
  <si>
    <t>Nafazolin</t>
  </si>
  <si>
    <t>811</t>
  </si>
  <si>
    <t>NAS GTT SOL 10ML</t>
  </si>
  <si>
    <t>Nifuroxazid</t>
  </si>
  <si>
    <t>46405</t>
  </si>
  <si>
    <t>ERCEFURYL 200 MG CPS.</t>
  </si>
  <si>
    <t>POR CPS DUR 14X200MG</t>
  </si>
  <si>
    <t>162006</t>
  </si>
  <si>
    <t>176954</t>
  </si>
  <si>
    <t>97402</t>
  </si>
  <si>
    <t>POR TBL FLM 50X100MG</t>
  </si>
  <si>
    <t>Tetryzolin, kombinace</t>
  </si>
  <si>
    <t>187418</t>
  </si>
  <si>
    <t>SPERSALLERG</t>
  </si>
  <si>
    <t>24736</t>
  </si>
  <si>
    <t>TRAMADOL SANDOZ RETARD 200 MG</t>
  </si>
  <si>
    <t>POR TBL PRO 28X200MG</t>
  </si>
  <si>
    <t>45279</t>
  </si>
  <si>
    <t>NÁVLEK PAŽNÍ                              III.K.T.</t>
  </si>
  <si>
    <t>LONARIS C               VELIKOST 1-3</t>
  </si>
  <si>
    <t>85539</t>
  </si>
  <si>
    <t>SÁČEK 2D VÝPUSTNÝ FLAIR MAXI PLUS</t>
  </si>
  <si>
    <t>BÉŽOVÝ 70MM 10KS XA2D170</t>
  </si>
  <si>
    <t>85541</t>
  </si>
  <si>
    <t>PRSTENEC 70MM 13-70MM 5KS XA2F713</t>
  </si>
  <si>
    <t>86751</t>
  </si>
  <si>
    <t>SÁČEK AT VÝP LITTLE ONES ESTEEM SYNERGY INVISICLOS</t>
  </si>
  <si>
    <t>PRŮHLEDNÝ,4,8MM-31MM,DĚTSKÝ,FILTR,10KS</t>
  </si>
  <si>
    <t>86753</t>
  </si>
  <si>
    <t>PODLOŽKA AT LITTLE ONES ESTEEM SYNERGY FLEXIBILNÍ</t>
  </si>
  <si>
    <t>4,8MM-31MM,DĚTSKÁ,HYDROKOLOIDNÍ,5KS</t>
  </si>
  <si>
    <t>86900</t>
  </si>
  <si>
    <t>SÁČEK 1D UZAVŘENÝ CURVEX</t>
  </si>
  <si>
    <t>BÉŽOVÝ MÍRNĚ KONVEXNÍ13-32MM 10KS CCM513</t>
  </si>
  <si>
    <t>86918</t>
  </si>
  <si>
    <t>SÁČEK 1D UZAVŘENÝ CONVEXITY</t>
  </si>
  <si>
    <t>PRŮHLEDNÝ 13-48MM 10KS XNCL713 KONVEXNÍ</t>
  </si>
  <si>
    <t>86949</t>
  </si>
  <si>
    <t>SÁČEK 1D VÝPUSTNÝ CURVEX</t>
  </si>
  <si>
    <t>PRŮHLEDNÝ MÍRNĚ KONVEXNÍ 13-32MM 10KS  XCDM713, INTEG.SPONA</t>
  </si>
  <si>
    <t>86960</t>
  </si>
  <si>
    <t>SÁČEK 1D VÝPUSTNÝ CONVEXITY</t>
  </si>
  <si>
    <t>BÉŽOVÝ 13-48MM 10KS XNDL513 KONVEXNÍ,INTEG., SPONA</t>
  </si>
  <si>
    <t>84128</t>
  </si>
  <si>
    <t>Ezetimib</t>
  </si>
  <si>
    <t>47994</t>
  </si>
  <si>
    <t>POR TBL NOB 28X10MG B</t>
  </si>
  <si>
    <t>47995</t>
  </si>
  <si>
    <t>47997</t>
  </si>
  <si>
    <t>POR TBL NOB 98X10MG B</t>
  </si>
  <si>
    <t>155782</t>
  </si>
  <si>
    <t>72812</t>
  </si>
  <si>
    <t>ANOPYRIN 30 MG</t>
  </si>
  <si>
    <t>POR TBL NOB 50X30MG</t>
  </si>
  <si>
    <t>106344</t>
  </si>
  <si>
    <t>LANZUL 15 MG</t>
  </si>
  <si>
    <t>POR CPS ETD 28X15MG</t>
  </si>
  <si>
    <t>164630</t>
  </si>
  <si>
    <t>GLUCOPHAGE 500 MG</t>
  </si>
  <si>
    <t>POR TBL FLM 90X500MG</t>
  </si>
  <si>
    <t>Mupirocin</t>
  </si>
  <si>
    <t>90778</t>
  </si>
  <si>
    <t>BACTROBAN</t>
  </si>
  <si>
    <t>DRM UNG 1X15GM</t>
  </si>
  <si>
    <t>53480</t>
  </si>
  <si>
    <t>120796</t>
  </si>
  <si>
    <t>POR TBL NOB 100X4MG</t>
  </si>
  <si>
    <t>Pikosiran sodny, kombinace</t>
  </si>
  <si>
    <t>PICOPREP PRASEK PRO PRIPRAVU PERORALNIHO ROZTOKU</t>
  </si>
  <si>
    <t>148068</t>
  </si>
  <si>
    <t>94329</t>
  </si>
  <si>
    <t>AKTIFERRIN</t>
  </si>
  <si>
    <t>POR CPS MOL 20</t>
  </si>
  <si>
    <t>82667</t>
  </si>
  <si>
    <t>DEBRIECASAN ROZTOK 500 ML</t>
  </si>
  <si>
    <t>ROZPRAŠOVAČ  KAT.ČÍSLO  0210</t>
  </si>
  <si>
    <t>91788</t>
  </si>
  <si>
    <t>NEUROL 0,25</t>
  </si>
  <si>
    <t>154890</t>
  </si>
  <si>
    <t>Kalcium-pantothenát</t>
  </si>
  <si>
    <t>150535</t>
  </si>
  <si>
    <t>CALCIUM PANTOTHENICUM ZENTIVA</t>
  </si>
  <si>
    <t>155181</t>
  </si>
  <si>
    <t>DRM UNG 1X100GM</t>
  </si>
  <si>
    <t>835</t>
  </si>
  <si>
    <t>CALCIUM PANTOTHENICUM-SLOVAKOFARMA</t>
  </si>
  <si>
    <t>192090</t>
  </si>
  <si>
    <t>75569</t>
  </si>
  <si>
    <t>RCT SUP 30X500MG</t>
  </si>
  <si>
    <t>Potraviny pro zvlastni lekarske ucely (PZLU)</t>
  </si>
  <si>
    <t>CUBITAN S PRICHUTI COKOLADOVOU</t>
  </si>
  <si>
    <t>45773</t>
  </si>
  <si>
    <t>AVICENUM 360 A-D  /MIKROKAPSLE/ UZAVŘENÁ/OTEVŘENÁ ŠPIČKA  SKINTEX</t>
  </si>
  <si>
    <t>22612</t>
  </si>
  <si>
    <t>SÁČEK 1D VÝPUSTNÝ STOMADRESS VELKOOBJEMOVÝ</t>
  </si>
  <si>
    <t>PRŮHLEDNÝ,8-100MM,10KS</t>
  </si>
  <si>
    <t>3356</t>
  </si>
  <si>
    <t>DESTIČKA STOMICKÁ COLOPLAST 3215</t>
  </si>
  <si>
    <t>15X15CM,5KS</t>
  </si>
  <si>
    <t>82251</t>
  </si>
  <si>
    <t>82292</t>
  </si>
  <si>
    <t>STANDARD S CHLOPNÍ,13-38 MM, 10 KS</t>
  </si>
  <si>
    <t>82346</t>
  </si>
  <si>
    <t>VELKÝ 100 MM,10 KS</t>
  </si>
  <si>
    <t>82347</t>
  </si>
  <si>
    <t>DESTIČKA HYDROKOLOIDNÍ OCHRANNÁ</t>
  </si>
  <si>
    <t>10X10 CM,10 KS</t>
  </si>
  <si>
    <t>82593</t>
  </si>
  <si>
    <t>SÁČEK 1D UZAVŘENÝ DANSAC NOVALIFE 1 C CONVEX MAXI</t>
  </si>
  <si>
    <t>BÉŽOVÝ,OTVOR 50MM,FILTR NOVALIFE,10KS,931-50</t>
  </si>
  <si>
    <t>82656</t>
  </si>
  <si>
    <t>85575</t>
  </si>
  <si>
    <t>PUDR COLOPLAST</t>
  </si>
  <si>
    <t>85579</t>
  </si>
  <si>
    <t>BÉŽOVÝ, 70MM, MAXI, FILTR, 30 KS, 101670</t>
  </si>
  <si>
    <t>85583</t>
  </si>
  <si>
    <t>PODLOŽKA SENSURA CLICK</t>
  </si>
  <si>
    <t>PLOCHÁ, S OUŠKY, 70MM, 5KS, 100410</t>
  </si>
  <si>
    <t>SÁČEK 1D VÝP DANSAC NOVA 1 FOLD UP 823-15</t>
  </si>
  <si>
    <t>86618</t>
  </si>
  <si>
    <t>SÁČEK 1D VÝPUSTNÝ FLEXIMA FLOW CONTROL,FLEXIMA ROL</t>
  </si>
  <si>
    <t>BÉŽOVÝ,15-60MM,30KS, 044715A, 42715U</t>
  </si>
  <si>
    <t>86765</t>
  </si>
  <si>
    <t>45 MM,5 KS</t>
  </si>
  <si>
    <t>86773</t>
  </si>
  <si>
    <t>100 MM,5 KS</t>
  </si>
  <si>
    <t>86861</t>
  </si>
  <si>
    <t>SÁČEK 1D DRENÁŽNÍ EAKIN,839261</t>
  </si>
  <si>
    <t>SÁČEK MEDIUM,S VÝPUSTÍ K NAPOJENÍ,110X75MM,10KS</t>
  </si>
  <si>
    <t>132591</t>
  </si>
  <si>
    <t>TULIP 10 MG POTAHOVANÉ TABLETY</t>
  </si>
  <si>
    <t>50317</t>
  </si>
  <si>
    <t>TULIP 20 MG POTAHOVANÉ TABLETY</t>
  </si>
  <si>
    <t>POR TBL FLM 60X20MG</t>
  </si>
  <si>
    <t>Betaxolol</t>
  </si>
  <si>
    <t>163140</t>
  </si>
  <si>
    <t>BETAXA 20</t>
  </si>
  <si>
    <t>15658</t>
  </si>
  <si>
    <t>CIPLOX 500</t>
  </si>
  <si>
    <t>125183</t>
  </si>
  <si>
    <t>POR TBL FLM 56X10MG I</t>
  </si>
  <si>
    <t>125188</t>
  </si>
  <si>
    <t>POR TBL FLM 50X10MG II</t>
  </si>
  <si>
    <t>109446</t>
  </si>
  <si>
    <t>Leflunomid</t>
  </si>
  <si>
    <t>26258</t>
  </si>
  <si>
    <t>ARAVA 20 MG</t>
  </si>
  <si>
    <t>26260</t>
  </si>
  <si>
    <t>155316</t>
  </si>
  <si>
    <t>POR TBL FLM 30X5MG I</t>
  </si>
  <si>
    <t>155328</t>
  </si>
  <si>
    <t>POR TBL FLM 30X5MG II</t>
  </si>
  <si>
    <t>155327</t>
  </si>
  <si>
    <t>POR TBL FLM 28X5MG II</t>
  </si>
  <si>
    <t>40369</t>
  </si>
  <si>
    <t>31536</t>
  </si>
  <si>
    <t>POR TBL PRO 100X25MG</t>
  </si>
  <si>
    <t>Mometason</t>
  </si>
  <si>
    <t>16456</t>
  </si>
  <si>
    <t>NASONEX</t>
  </si>
  <si>
    <t>NAS SPR SUS 60X50RG</t>
  </si>
  <si>
    <t>16457</t>
  </si>
  <si>
    <t>NAS SPR SUS 140X50RG</t>
  </si>
  <si>
    <t>125135</t>
  </si>
  <si>
    <t>SINGULAIR 10</t>
  </si>
  <si>
    <t>POR TBL FLM 98X10MG</t>
  </si>
  <si>
    <t>53077</t>
  </si>
  <si>
    <t>14815</t>
  </si>
  <si>
    <t>84360</t>
  </si>
  <si>
    <t>POR TBL NOB 30X1MG</t>
  </si>
  <si>
    <t>Telmisartan</t>
  </si>
  <si>
    <t>167671</t>
  </si>
  <si>
    <t>TOLURA 40 MG</t>
  </si>
  <si>
    <t>POR TBL NOB 98X40MG</t>
  </si>
  <si>
    <t>167674</t>
  </si>
  <si>
    <t>TOLURA 80 MG</t>
  </si>
  <si>
    <t>POR TBL NOB 30X80MG</t>
  </si>
  <si>
    <t>167675</t>
  </si>
  <si>
    <t>POR TBL NOB 56X80MG</t>
  </si>
  <si>
    <t>Telmisartan a amlodipin</t>
  </si>
  <si>
    <t>167859</t>
  </si>
  <si>
    <t>47726</t>
  </si>
  <si>
    <t>POR TBL FLM 14X250MG</t>
  </si>
  <si>
    <t>Jina antibiotika pro lokalni aplikaci</t>
  </si>
  <si>
    <t>55762</t>
  </si>
  <si>
    <t>PAMYCON NA PRÍPRAVU STERILNÉHO ROZTOKU</t>
  </si>
  <si>
    <t>DRM PLV SOL 10X1LAHV</t>
  </si>
  <si>
    <t>40367</t>
  </si>
  <si>
    <t>150035</t>
  </si>
  <si>
    <t>162007</t>
  </si>
  <si>
    <t>46754</t>
  </si>
  <si>
    <t>VEROSPIRON 100 MG</t>
  </si>
  <si>
    <t>15518</t>
  </si>
  <si>
    <t>Tizanidin</t>
  </si>
  <si>
    <t>16050</t>
  </si>
  <si>
    <t>SIRDALUD 2 MG</t>
  </si>
  <si>
    <t>101782</t>
  </si>
  <si>
    <t>NOAX UNO 100 MG</t>
  </si>
  <si>
    <t>Artikain, kombinace</t>
  </si>
  <si>
    <t>93109</t>
  </si>
  <si>
    <t>SUPRACAIN 4%</t>
  </si>
  <si>
    <t>INJ SOL 10X2ML</t>
  </si>
  <si>
    <t>80174</t>
  </si>
  <si>
    <t>5X5CM,NETKANÝ TEXTIL,4 VRSTVY,100KS</t>
  </si>
  <si>
    <t>80177</t>
  </si>
  <si>
    <t>5X5CM NETKANÝ TEXTIL,10X2KS</t>
  </si>
  <si>
    <t>82747</t>
  </si>
  <si>
    <t>KRYTÍ VLHKÉ - KÓD PRO OZNÁMENÍ ZAČÁTKU LÉČBY</t>
  </si>
  <si>
    <t>SIGNÁLNÍ KÓD ZP - PROSTŘEDKY PRO VLHKÉ HOJENÍ RAN</t>
  </si>
  <si>
    <t>180058</t>
  </si>
  <si>
    <t>HELIDES 20 MG ENTEROSOLVENTNI TVRDE TOBOLKY</t>
  </si>
  <si>
    <t>109404</t>
  </si>
  <si>
    <t>NOLPAZA 20 MG ENTEROSOLVENTNI TABLETY</t>
  </si>
  <si>
    <t>166777</t>
  </si>
  <si>
    <t>POR TBL FLM 100X50MG II</t>
  </si>
  <si>
    <t>91217</t>
  </si>
  <si>
    <t>VENTER</t>
  </si>
  <si>
    <t>POR TBL NOB 50X1GM</t>
  </si>
  <si>
    <t>26556</t>
  </si>
  <si>
    <t>POR TBL NOB 98X80MG</t>
  </si>
  <si>
    <t>Urapidil</t>
  </si>
  <si>
    <t>83271</t>
  </si>
  <si>
    <t>POR CPS PRO 100X30MG</t>
  </si>
  <si>
    <t>45397</t>
  </si>
  <si>
    <t>PUNČOCHA KOMPRESNÍ S ÚCHYTEM V PASE     III.K.T.</t>
  </si>
  <si>
    <t>MAXIS CLASSIC  A-GM</t>
  </si>
  <si>
    <t>32557</t>
  </si>
  <si>
    <t>OSPAMOX 500 MG</t>
  </si>
  <si>
    <t>32546</t>
  </si>
  <si>
    <t>KLACID SR</t>
  </si>
  <si>
    <t>POR TBL RET 14X500MG-D</t>
  </si>
  <si>
    <t>Alverin, kombinace</t>
  </si>
  <si>
    <t>67269</t>
  </si>
  <si>
    <t>METEOSPASMYL</t>
  </si>
  <si>
    <t>POR CPS MOL 20X60MG</t>
  </si>
  <si>
    <t>76150</t>
  </si>
  <si>
    <t>BATRAFEN KRÉM</t>
  </si>
  <si>
    <t>DRM CRM 1X20GM/200MG</t>
  </si>
  <si>
    <t>85460</t>
  </si>
  <si>
    <t>ADVANTAN MASTNÝ KRÉM</t>
  </si>
  <si>
    <t>46980</t>
  </si>
  <si>
    <t>BETALOC SR 200 MG</t>
  </si>
  <si>
    <t>POR TBL PRO 100X200MG</t>
  </si>
  <si>
    <t>116436</t>
  </si>
  <si>
    <t>APO-PANTO 40</t>
  </si>
  <si>
    <t>POR TBL ENT 100X40MG</t>
  </si>
  <si>
    <t>119688</t>
  </si>
  <si>
    <t>CONTROLOC 40 MG</t>
  </si>
  <si>
    <t>POR TBL ENT 100X40MG I</t>
  </si>
  <si>
    <t>176111</t>
  </si>
  <si>
    <t>POR TBL FLM 10X50MG II</t>
  </si>
  <si>
    <t>146894</t>
  </si>
  <si>
    <t>140454</t>
  </si>
  <si>
    <t>ORTÉZA KOTNÍKU</t>
  </si>
  <si>
    <t>PEVNÁ</t>
  </si>
  <si>
    <t>122113</t>
  </si>
  <si>
    <t>POR CPS ETD 50X20MG</t>
  </si>
  <si>
    <t>66029</t>
  </si>
  <si>
    <t>Etamsylát</t>
  </si>
  <si>
    <t>40538</t>
  </si>
  <si>
    <t>DICYNONE 500</t>
  </si>
  <si>
    <t>POR CPS DUR 30X500MG</t>
  </si>
  <si>
    <t>Jiná antiinfektiva</t>
  </si>
  <si>
    <t>802</t>
  </si>
  <si>
    <t>OPH GTT SOL 1X10ML SKLO</t>
  </si>
  <si>
    <t>119226</t>
  </si>
  <si>
    <t>MONTELUKAST TEVA 10 MG</t>
  </si>
  <si>
    <t>56167</t>
  </si>
  <si>
    <t>POR TBL ENT 50 I</t>
  </si>
  <si>
    <t>Sulpirid</t>
  </si>
  <si>
    <t>11468</t>
  </si>
  <si>
    <t>PROSULPIN 50 MG</t>
  </si>
  <si>
    <t>POR TBL NOB 60X50MG</t>
  </si>
  <si>
    <t>54432</t>
  </si>
  <si>
    <t>POR TBL NOB 30X50MG</t>
  </si>
  <si>
    <t>97445</t>
  </si>
  <si>
    <t>TRAMAL ČÍPKY 100 MG</t>
  </si>
  <si>
    <t>RCT SUP 20X100MG</t>
  </si>
  <si>
    <t>Další osteosyntetický materiál</t>
  </si>
  <si>
    <t>1006</t>
  </si>
  <si>
    <t>62050</t>
  </si>
  <si>
    <t>DUOMOX 500</t>
  </si>
  <si>
    <t>POR TBL SUS 20X500MG</t>
  </si>
  <si>
    <t>Citalopram</t>
  </si>
  <si>
    <t>114291</t>
  </si>
  <si>
    <t>147934</t>
  </si>
  <si>
    <t>EMANERA 40 MG</t>
  </si>
  <si>
    <t>POR CPS ETD 98X40MG I</t>
  </si>
  <si>
    <t>45321</t>
  </si>
  <si>
    <t>RANISAN 150 MG</t>
  </si>
  <si>
    <t>POR TBL FLM 500X150MG</t>
  </si>
  <si>
    <t>Tolperison</t>
  </si>
  <si>
    <t>57525</t>
  </si>
  <si>
    <t>MYDOCALM 150 MG</t>
  </si>
  <si>
    <t>184039</t>
  </si>
  <si>
    <t>FORLAX 4 G</t>
  </si>
  <si>
    <t>POR PLV SOL 20X4GM</t>
  </si>
  <si>
    <t>122629</t>
  </si>
  <si>
    <t>SAB SIMPLEX</t>
  </si>
  <si>
    <t>POR SUS 1X30ML</t>
  </si>
  <si>
    <t>192854</t>
  </si>
  <si>
    <t>AUGMENTIN 1 G</t>
  </si>
  <si>
    <t>Betamethason a antibiotika</t>
  </si>
  <si>
    <t>17170</t>
  </si>
  <si>
    <t>BELOGENT KRÉM</t>
  </si>
  <si>
    <t>Heparin</t>
  </si>
  <si>
    <t>83106</t>
  </si>
  <si>
    <t>LIOTON 100 000 GEL</t>
  </si>
  <si>
    <t>DRM GEL 1X50GM</t>
  </si>
  <si>
    <t>Jina antiinfektiva</t>
  </si>
  <si>
    <t>55947</t>
  </si>
  <si>
    <t>OPHTAL</t>
  </si>
  <si>
    <t>OPH AQA 2X50ML</t>
  </si>
  <si>
    <t>57352</t>
  </si>
  <si>
    <t>REPARIL- DRAGÉES</t>
  </si>
  <si>
    <t>POR TBL OBD 40X20MG</t>
  </si>
  <si>
    <t>Kombinace ruznych antibiotik</t>
  </si>
  <si>
    <t>1076</t>
  </si>
  <si>
    <t>OPH UNG 1X5GM</t>
  </si>
  <si>
    <t>Kombinace různých antibiotik</t>
  </si>
  <si>
    <t>Olanzapin</t>
  </si>
  <si>
    <t>29761</t>
  </si>
  <si>
    <t>ZYPREXA 10 MG</t>
  </si>
  <si>
    <t>POR TBL FLM 35X10MG</t>
  </si>
  <si>
    <t>53479</t>
  </si>
  <si>
    <t>POR TBL RET 20X400MG</t>
  </si>
  <si>
    <t>Siran zeleznaty</t>
  </si>
  <si>
    <t>14711</t>
  </si>
  <si>
    <t>Síran železnatý</t>
  </si>
  <si>
    <t>Tobramycin</t>
  </si>
  <si>
    <t>13973</t>
  </si>
  <si>
    <t>OPH GTT SOL 5ML/15MG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</si>
  <si>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</si>
  <si>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</si>
  <si>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</si>
  <si>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</si>
  <si>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53201</t>
  </si>
  <si>
    <t>CIPHIN 250</t>
  </si>
  <si>
    <t>Hydrogenované námelové alkaloidy</t>
  </si>
  <si>
    <t>91032</t>
  </si>
  <si>
    <t>SECATOXIN FORTE</t>
  </si>
  <si>
    <t>Kyselina acetylsalicylova</t>
  </si>
  <si>
    <t>63737</t>
  </si>
  <si>
    <t>BERLE PODPAŽNÍ HLINÍKOVÁ - SUNRISE MEDICAL</t>
  </si>
  <si>
    <t>OBJEDNACÍ KÓD VÝROBCE 8070C, 8071C, 8072C</t>
  </si>
  <si>
    <t>114569</t>
  </si>
  <si>
    <t>OLANZAPIN SANDOZ 10 MG</t>
  </si>
  <si>
    <t>155872</t>
  </si>
  <si>
    <t>146889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</si>
  <si>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</si>
  <si>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</si>
  <si>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</si>
  <si>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</si>
  <si>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</si>
  <si>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Přehled plnění PL - Preskripce léčivých přípravků dle objemu Kč mimo PL</t>
  </si>
  <si>
    <t>R03DC03 - Montelukast</t>
  </si>
  <si>
    <t>M01AC06 - Meloxikam</t>
  </si>
  <si>
    <t>N02CC01 - Sumatriptan</t>
  </si>
  <si>
    <t>N05AH03 - Olanzapin</t>
  </si>
  <si>
    <t>A02BC05 - Esomeprazol</t>
  </si>
  <si>
    <t>J01FA10 - Azithromycin</t>
  </si>
  <si>
    <t>C01BC03 - Propafenon</t>
  </si>
  <si>
    <t>A02BC05</t>
  </si>
  <si>
    <t>HELIDES 20 MG ENTEROSOLVENTNÍ TVRDÉ TOBOLKY</t>
  </si>
  <si>
    <t>M01AC06</t>
  </si>
  <si>
    <t>J01FA10</t>
  </si>
  <si>
    <t>R03DC03</t>
  </si>
  <si>
    <t>N05AH03</t>
  </si>
  <si>
    <t>C01BC03</t>
  </si>
  <si>
    <t>POR TBL FLM 3X20X850MG</t>
  </si>
  <si>
    <t>N02CC01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</si>
  <si>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</si>
  <si>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</si>
  <si>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</si>
  <si>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</si>
  <si>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</si>
  <si>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</si>
  <si>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</si>
  <si>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</si>
  <si>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</si>
  <si>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</si>
  <si>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</si>
  <si>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</si>
  <si>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</si>
  <si>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</si>
  <si>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</si>
  <si>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</si>
  <si>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</si>
  <si>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</si>
  <si>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</si>
  <si>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</si>
  <si>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0466</t>
  </si>
  <si>
    <t>I. CHIR pracoviště DK COS</t>
  </si>
  <si>
    <t>ZA317</t>
  </si>
  <si>
    <t>Krytí s mastí atrauman 5 x  5 cm bal. á 10 ks 499510</t>
  </si>
  <si>
    <t>ZA329</t>
  </si>
  <si>
    <t>Obinadlo fixa crep   6 cm x 4 m 1323100102</t>
  </si>
  <si>
    <t>ZA416</t>
  </si>
  <si>
    <t>Krytí s mastí grassolind neutral 10 x 10 cm bal. á 10 ks 4993147</t>
  </si>
  <si>
    <t>ZA446</t>
  </si>
  <si>
    <t>Vata buničitá přířezy 20 x 30 cm 1230200129</t>
  </si>
  <si>
    <t>ZA458</t>
  </si>
  <si>
    <t>Kompresa vliwazel 20 x 40 / 50 ks nesterilní 30436</t>
  </si>
  <si>
    <t>ZA459</t>
  </si>
  <si>
    <t>Kompresa AB 10 x 20 cm / 1 ks sterilní 1230114021</t>
  </si>
  <si>
    <t>ZA464</t>
  </si>
  <si>
    <t>Kompresa NT 10 x 10 cm / 2 ks sterilní 26520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</si>
  <si>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</si>
  <si>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</si>
  <si>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</si>
  <si>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</si>
  <si>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</si>
  <si>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</si>
  <si>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</si>
  <si>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</si>
  <si>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ZA563</t>
  </si>
  <si>
    <t>Kompresa AB 20 x 20 cm / 1 ks sterilní bal. á 120 ks 1230114041</t>
  </si>
  <si>
    <t>ZA593</t>
  </si>
  <si>
    <t>Tampon 20 x 20 cm sterilní stáčený  / 5 ks 28003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</si>
  <si>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</si>
  <si>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</si>
  <si>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</si>
  <si>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</si>
  <si>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</si>
  <si>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</si>
  <si>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ZC845</t>
  </si>
  <si>
    <t>Kompresa NT 10 x 20 cm / 5 ks sterilní 26621</t>
  </si>
  <si>
    <t>ZE090</t>
  </si>
  <si>
    <t>Krytí sterilní VECA-C bal. á 50 ks BED:392020</t>
  </si>
  <si>
    <t>ZE748</t>
  </si>
  <si>
    <t>Krytí melgisorb Ag 10 x 10 cm bal. á 10 ks 256100-00</t>
  </si>
  <si>
    <t>ZH012</t>
  </si>
  <si>
    <t>Náplast micropore 2,50 cm x 9,15 m 7600-1</t>
  </si>
  <si>
    <t>ZA065</t>
  </si>
  <si>
    <t>Verba č. 5 - břišní pás 105 - 115 cm 932535</t>
  </si>
  <si>
    <t>ZA629</t>
  </si>
  <si>
    <t>Tampon 19 x 20 cm / 5 ks sterilní stáčený 442</t>
  </si>
  <si>
    <t>ZA649</t>
  </si>
  <si>
    <t>Set gázový 152 sterilní á 50 ks 1230111152</t>
  </si>
  <si>
    <t>ZA705</t>
  </si>
  <si>
    <t>Hadička spojovací HS 1,8 x 450UNIV</t>
  </si>
  <si>
    <t>ZA727</t>
  </si>
  <si>
    <t>Kontejner 30 ml sterilní 331690251750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</si>
  <si>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</si>
  <si>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</si>
  <si>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</si>
  <si>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</si>
  <si>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</si>
  <si>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</si>
  <si>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</si>
  <si>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</si>
  <si>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</si>
  <si>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</si>
  <si>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</si>
  <si>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</si>
  <si>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</si>
  <si>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</si>
  <si>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ZA964</t>
  </si>
  <si>
    <t>Stříkačka janett 60 ml vyplachovací MRG564</t>
  </si>
  <si>
    <t>ZA967</t>
  </si>
  <si>
    <t>Flocare set 800 pump pro enter.vaky-35147 A4323102</t>
  </si>
  <si>
    <t>ZB103</t>
  </si>
  <si>
    <t>Láhev k odsávačce flovac 2l hadice 1,8 m 000-036-021</t>
  </si>
  <si>
    <t>ZB249</t>
  </si>
  <si>
    <t>Sáček močový 2000 ml s kříž.výpustí, sterilní A-TNU201601</t>
  </si>
  <si>
    <t>ZB598</t>
  </si>
  <si>
    <t>Spojka přímá symetrická 7 x 7 mm 120 430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</si>
  <si>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</si>
  <si>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</si>
  <si>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</si>
  <si>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</si>
  <si>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</si>
  <si>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</si>
  <si>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ZB759</t>
  </si>
  <si>
    <t>Zkumavka červená 8 ml gel 455071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</si>
  <si>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</si>
  <si>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</si>
  <si>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</si>
  <si>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</si>
  <si>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</si>
  <si>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</si>
  <si>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</si>
  <si>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</si>
  <si>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</si>
  <si>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</si>
  <si>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</si>
  <si>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</si>
  <si>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</si>
  <si>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9151125S</t>
  </si>
  <si>
    <t>ZC059</t>
  </si>
  <si>
    <t>Láhev redon drenofast 400 ml-kompletní bal. á 40 ks 28 400</t>
  </si>
  <si>
    <t>ZC498</t>
  </si>
  <si>
    <t>Držák močových sáčků UH 800800100</t>
  </si>
  <si>
    <t>ZC506</t>
  </si>
  <si>
    <t>Kompresa NT 10 x 10 cm / 5 ks sterilní bal. á 750 ks 1325020275</t>
  </si>
  <si>
    <t>ZC981</t>
  </si>
  <si>
    <t>Kanyla TS 8,0 bez manžety 100/811/080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</si>
  <si>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</si>
  <si>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</si>
  <si>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</si>
  <si>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</si>
  <si>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</si>
  <si>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</si>
  <si>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</si>
  <si>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kontam.odpad 1 l 15-0002</t>
  </si>
  <si>
    <t>ZF973</t>
  </si>
  <si>
    <t>Hadička tlaková spojovací unicath 1,5 x 25 cm LL na obou koncích male-</t>
  </si>
  <si>
    <t>ZG515</t>
  </si>
  <si>
    <t>Zkumavka močová vacuette 10,5 ml bal. á 50 ks 331980455007</t>
  </si>
  <si>
    <t>ZH168</t>
  </si>
  <si>
    <t>Stříkačka tuberkulin 1 ml KD-JECT III 831786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</si>
  <si>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</si>
  <si>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</si>
  <si>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</si>
  <si>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</si>
  <si>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</si>
  <si>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</si>
  <si>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</si>
  <si>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</si>
  <si>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</si>
  <si>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</si>
  <si>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</si>
  <si>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</si>
  <si>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</si>
  <si>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</si>
  <si>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</si>
  <si>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</si>
  <si>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ZK798</t>
  </si>
  <si>
    <t xml:space="preserve">Zátka combi modrá 4495152 </t>
  </si>
  <si>
    <t>ZK884</t>
  </si>
  <si>
    <t>Kohout trojcestný discofix modrý 4095111</t>
  </si>
  <si>
    <t>ZL423</t>
  </si>
  <si>
    <t>Hadice odsávací SERRES s koncovkami - sterilní CH 25,bal.50 ks-délka 3</t>
  </si>
  <si>
    <t>ZA703</t>
  </si>
  <si>
    <t>Filtr sací AS1-úprava P00950</t>
  </si>
  <si>
    <t>ZA799</t>
  </si>
  <si>
    <t>Trokar hrudní 20F bal. á 10 ks 11220</t>
  </si>
  <si>
    <t>ZA969</t>
  </si>
  <si>
    <t>Flocare set pro gravitační výživu 35146</t>
  </si>
  <si>
    <t>ZD151</t>
  </si>
  <si>
    <t>Ambuvak pro dospělé vak 1,5 l 7152000</t>
  </si>
  <si>
    <t>ZH567</t>
  </si>
  <si>
    <t>Trokar hrudní 24 CH á 10 ks 184 2401 1</t>
  </si>
  <si>
    <t>ZL424</t>
  </si>
  <si>
    <t>Hadice odsávací SERRES s koncovkami - sterilní CH 25, délka 2,1 m, FF -</t>
  </si>
  <si>
    <t>ZD848</t>
  </si>
  <si>
    <t>Katetr CVC 2 lumen certofix duo 730 bal. á 10 ks 4162307E</t>
  </si>
  <si>
    <t>ZE027</t>
  </si>
  <si>
    <t>Katetr CVC 1 lumen certofix mono 330 4160282E</t>
  </si>
  <si>
    <t>ZA715</t>
  </si>
  <si>
    <t>Set infuzní intrafix 4062957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</si>
  <si>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</si>
  <si>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</si>
  <si>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</si>
  <si>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</si>
  <si>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</si>
  <si>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</si>
  <si>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</si>
  <si>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</si>
  <si>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ZL073</t>
  </si>
  <si>
    <t>Rukavice operační gammex bez pudru PF EnLite vel. 7,5 353385</t>
  </si>
  <si>
    <t>ZL131</t>
  </si>
  <si>
    <t>Rukavice nitril promedica bez p.L á 100 ks 98898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</si>
  <si>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</si>
  <si>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</si>
  <si>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</si>
  <si>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</si>
  <si>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</si>
  <si>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</si>
  <si>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</si>
  <si>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</si>
  <si>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</si>
  <si>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</si>
  <si>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</si>
  <si>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</si>
  <si>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ZA443</t>
  </si>
  <si>
    <t>Šátek trojcípý 20001</t>
  </si>
  <si>
    <t>ZA451</t>
  </si>
  <si>
    <t>Náplast omniplast 5 cm x 9,2 m 900429</t>
  </si>
  <si>
    <t>ZA463</t>
  </si>
  <si>
    <t>Kompresa NT 10 x 20 cm / 2 ks sterilní 26620</t>
  </si>
  <si>
    <t>ZA478</t>
  </si>
  <si>
    <t>Krytí actisorb plus 10,5 x 10,5 cm bal. á 10 ks SYSMAP105_1/5</t>
  </si>
  <si>
    <t>ZA505</t>
  </si>
  <si>
    <t>Krytí mepore film 15 x 20 cm bal. á 10 ks 273000-02</t>
  </si>
  <si>
    <t>ZA530</t>
  </si>
  <si>
    <t>Vložky hygienické samu 716221</t>
  </si>
  <si>
    <t>ZA539</t>
  </si>
  <si>
    <t>Kompresa NT 10 x 10 cm nesterilní 06103</t>
  </si>
  <si>
    <t>ZA540</t>
  </si>
  <si>
    <t>Náplast omnifix E 15 cm x 10 m 900651</t>
  </si>
  <si>
    <t>ZA562</t>
  </si>
  <si>
    <t>Náplast cosmopor i. v. 6 x 8 cm 9008054</t>
  </si>
  <si>
    <t>ZA580</t>
  </si>
  <si>
    <t xml:space="preserve">Podkolenky cambren C  K2 střední 997395/2 </t>
  </si>
  <si>
    <t>ZA643</t>
  </si>
  <si>
    <t>Kompresa vliwasoft 10 x 20 nesterilní á 100 ks 12070</t>
  </si>
  <si>
    <t>ZA646</t>
  </si>
  <si>
    <t>Přířez sterilní rolo.12x120 cm/4 vr.á 2 ks, bal.200 ks 1230116032</t>
  </si>
  <si>
    <t>ZA664</t>
  </si>
  <si>
    <t>Flamigel 250 ml FLAM250</t>
  </si>
  <si>
    <t>ZB404</t>
  </si>
  <si>
    <t>Náplast cosmos 8 cm x 1m 540335</t>
  </si>
  <si>
    <t>ZC096</t>
  </si>
  <si>
    <t>Polštářek vatový 10 x 10 sterilní á 2 ks karton á 600 ks 28500</t>
  </si>
  <si>
    <t>ZC333</t>
  </si>
  <si>
    <t>Krytí mastný tyl s vaselinou 10 x 10 cm 0311</t>
  </si>
  <si>
    <t>ZC334</t>
  </si>
  <si>
    <t>Krytí mastný tyl s vaselinou 5 x  5 cm 0300</t>
  </si>
  <si>
    <t>ZC352</t>
  </si>
  <si>
    <t>Obinadlo elastické universalbinde 12 cm x 10 m bal. á 12 ks 1320200207</t>
  </si>
  <si>
    <t>ZC532</t>
  </si>
  <si>
    <t>Krytí mastný tyl s vaselinou 10 x 20 cm 0312</t>
  </si>
  <si>
    <t>ZC848</t>
  </si>
  <si>
    <t>Obvaz ortho-pad 10 cm x 3 m karton á 120 ks 1320105004</t>
  </si>
  <si>
    <t>ZC885</t>
  </si>
  <si>
    <t>Náplast omnifix E 10 cm x 10 m 900650</t>
  </si>
  <si>
    <t>ZD111</t>
  </si>
  <si>
    <t>Náplast omnifix E 5 cm x 10 m 900649</t>
  </si>
  <si>
    <t>ZE483</t>
  </si>
  <si>
    <t>Náplast easi-v 49-664M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</si>
  <si>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</si>
  <si>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</si>
  <si>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</si>
  <si>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</si>
  <si>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</si>
  <si>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</si>
  <si>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</si>
  <si>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</si>
  <si>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ZA066</t>
  </si>
  <si>
    <t>Verba č. 4 - břišní pás   95 - 105 cm 932534</t>
  </si>
  <si>
    <t>ZA437</t>
  </si>
  <si>
    <t>Obinadlo pruban č.14 427314</t>
  </si>
  <si>
    <t>ZA441</t>
  </si>
  <si>
    <t>Steh náplasťový Steri-strip 6 x 38 mm, bal.200 ks, R1542</t>
  </si>
  <si>
    <t>ZA581</t>
  </si>
  <si>
    <t>Krytí mepore film 10 x 12 cm bal. á 70 ks 271500</t>
  </si>
  <si>
    <t>ZG221</t>
  </si>
  <si>
    <t>Přířez skládaný- longeta 23 x 23 cm ster/ 5 ks baleno po 250 ks</t>
  </si>
  <si>
    <t>ZG787</t>
  </si>
  <si>
    <t>Krytí askina silikonové silnet 20 x 30 bal. á 5 ks 5192305</t>
  </si>
  <si>
    <t>ZI522</t>
  </si>
  <si>
    <t xml:space="preserve">Krytí askina derm - sterilní folie 10 x 12 cm bal. á 10 ks F72035 </t>
  </si>
  <si>
    <t>ZL663</t>
  </si>
  <si>
    <t>Krytí mastný tyl pharmatull 10 x 10 cm bal. á 10 ks P-Tull 1010</t>
  </si>
  <si>
    <t>ZL664</t>
  </si>
  <si>
    <t>Krytí mastný tyl pharmatull 10 x 20 cm bal. á 10 ks P-Tull 1020</t>
  </si>
  <si>
    <t>ZA694</t>
  </si>
  <si>
    <t>Držák močových sáčků 4490029 kovový</t>
  </si>
  <si>
    <t>ZA749</t>
  </si>
  <si>
    <t>Stříkačka omnifix 50 ml 4617509F</t>
  </si>
  <si>
    <t>ZA762</t>
  </si>
  <si>
    <t>Pohár na moč 100 ml UH 4606205</t>
  </si>
  <si>
    <t>ZA831</t>
  </si>
  <si>
    <t>Rourka rektální CH20, délka 40 cm 19-20.100</t>
  </si>
  <si>
    <t>ZA897</t>
  </si>
  <si>
    <t>Nůž na stehy krátký sterilní bal. á 100 ks 11.000.00.010</t>
  </si>
  <si>
    <t>ZB066</t>
  </si>
  <si>
    <t>Stříkačka janett 100 ml s adapt. PLS1710</t>
  </si>
  <si>
    <t>ZB173</t>
  </si>
  <si>
    <t>Maska kyslíková dospělá s hadičkou H-103013</t>
  </si>
  <si>
    <t>ZB231</t>
  </si>
  <si>
    <t>Pinzeta anatomická 14 cm P00894</t>
  </si>
  <si>
    <t>ZB449</t>
  </si>
  <si>
    <t>Kanyla ET 7,0 s manžetou 9570E cen.nab. CZ130043</t>
  </si>
  <si>
    <t>ZB453</t>
  </si>
  <si>
    <t>Lopatka dřevěná ústní sterilní bal. á 100 ks 4700096</t>
  </si>
  <si>
    <t>ZB757</t>
  </si>
  <si>
    <t>Zkumavka 6 ml K3 edta fialová 456036</t>
  </si>
  <si>
    <t>ZB772</t>
  </si>
  <si>
    <t>Přechodka adaptér luer 450070</t>
  </si>
  <si>
    <t>ZC074</t>
  </si>
  <si>
    <t>Nebulizátor Typ 753 pro dospělé 01.000.08.753</t>
  </si>
  <si>
    <t>ZC753</t>
  </si>
  <si>
    <t>Čepelka skalpelová 20 BB520</t>
  </si>
  <si>
    <t>ZC768</t>
  </si>
  <si>
    <t>Zkumavka 10 ml sterilní bal. á 1250 ks 1009/TE/SG</t>
  </si>
  <si>
    <t>ZC769</t>
  </si>
  <si>
    <t>Hadička spojovací HS 1,8 x 450LL 606301</t>
  </si>
  <si>
    <t>ZC863</t>
  </si>
  <si>
    <t>Hadička spojovací HS 1,8 x 1800LL 606304</t>
  </si>
  <si>
    <t>ZE159</t>
  </si>
  <si>
    <t>Nádoba na kontam.odpad 2 l 15-0003</t>
  </si>
  <si>
    <t>ZG492</t>
  </si>
  <si>
    <t xml:space="preserve">Manžeta SCD Express KAMBIA bal. á 5 ks 73042 </t>
  </si>
  <si>
    <t>ZG893</t>
  </si>
  <si>
    <t>Rouška prošívaná na popáleniny 40 x 60 cm karton á 30 ks 28510</t>
  </si>
  <si>
    <t>ZH817</t>
  </si>
  <si>
    <t>Katetr močový foley CH18 180605-000180</t>
  </si>
  <si>
    <t>ZJ312</t>
  </si>
  <si>
    <t>Sonda žaludeční CH16 1200mm s RTG linkou 412016</t>
  </si>
  <si>
    <t>ZJ695</t>
  </si>
  <si>
    <t>Sonda žaludeční CH14 1200mm s RTG linkou 412014</t>
  </si>
  <si>
    <t>ZK799</t>
  </si>
  <si>
    <t>Zátka combi červená 4495101</t>
  </si>
  <si>
    <t>ZL105</t>
  </si>
  <si>
    <t>Nástavec pro odběr moče ke zkumavce vacuete 331980450251</t>
  </si>
  <si>
    <t>ZA364</t>
  </si>
  <si>
    <t>Sáček kolostomický draina S mini á 30 ks H08560U</t>
  </si>
  <si>
    <t>ZB224</t>
  </si>
  <si>
    <t>Vak k odsávačce medela 2,5l s víčkem a bakter.filtrem bal. á 40 ks</t>
  </si>
  <si>
    <t>ZB303</t>
  </si>
  <si>
    <t>Spojka asymetrická 4 x 7 mm 120 420</t>
  </si>
  <si>
    <t>ZB369</t>
  </si>
  <si>
    <t>Sáček kolostomický draina S large H28556U</t>
  </si>
  <si>
    <t>ZB407</t>
  </si>
  <si>
    <t>Sonda gastrojejunální VANKEMMEL bal. á 5 ks LA6218</t>
  </si>
  <si>
    <t>ZB557</t>
  </si>
  <si>
    <t>Přechodka adapter combifix 4090306</t>
  </si>
  <si>
    <t>ZB969</t>
  </si>
  <si>
    <t>Spojka universální CH 06-15 86180572</t>
  </si>
  <si>
    <t>ZC680</t>
  </si>
  <si>
    <t>Drén Easy Flow 12 mm/30 cm 97.816.92.143</t>
  </si>
  <si>
    <t>ZK927</t>
  </si>
  <si>
    <t>Pinzeta anatomická oční graefe 10 cm b397114920018</t>
  </si>
  <si>
    <t>ZA869</t>
  </si>
  <si>
    <t>Set transfúzní LLP s filtrem pro provzdušněním hemomed 05223</t>
  </si>
  <si>
    <t>ZB209</t>
  </si>
  <si>
    <t>Set transfúzní BLLP pro přetlakovou transfuzi bez vzdušného filtru</t>
  </si>
  <si>
    <t>ZA449</t>
  </si>
  <si>
    <t>Obinadlo pruban č.  3 427303</t>
  </si>
  <si>
    <t>ZA453</t>
  </si>
  <si>
    <t>Kompresa vliwazel 10 x 20 nesterilní 30431</t>
  </si>
  <si>
    <t>ZA504</t>
  </si>
  <si>
    <t>Krytí hypafix transparent ( náhrada za krytí opsite flexifix 10 cm x 10 m )</t>
  </si>
  <si>
    <t>ZA507</t>
  </si>
  <si>
    <t>Náplast tegaderm 8,5 x 10,5 cm s výřezem 1635W</t>
  </si>
  <si>
    <t>ZA537</t>
  </si>
  <si>
    <t>Krytí mepilex heel 13 x 20 cm bal. á 5 ks 288100-01</t>
  </si>
  <si>
    <t>ZA557</t>
  </si>
  <si>
    <t>Kompresa gáza 10 x 20 cm / 5 ks ster.26013</t>
  </si>
  <si>
    <t>ZA578</t>
  </si>
  <si>
    <t>Krytí hypergel 5 g bal. á 10 ks 360500-00</t>
  </si>
  <si>
    <t>ZC531</t>
  </si>
  <si>
    <t>Krytí mastný tyl s vaselinou 15 x 30 cm 0314</t>
  </si>
  <si>
    <t>ZC550</t>
  </si>
  <si>
    <t>Krytí mepilex silikonový ag 10 x 10 cm bal. á 5 ks 287110-00</t>
  </si>
  <si>
    <t>ZD633</t>
  </si>
  <si>
    <t>Krytí mepilex border sacrum 18 x 18 cm bal. á 5 ks 282000-01</t>
  </si>
  <si>
    <t>ZG613</t>
  </si>
  <si>
    <t>Krytí mepitel one 8 x 10 cm  bal. á 5 ks 289200-00</t>
  </si>
  <si>
    <t>ZI973</t>
  </si>
  <si>
    <t>Pěna malá  V.A.C M6275051</t>
  </si>
  <si>
    <t>ZI974</t>
  </si>
  <si>
    <t>Pěna střední V.A.C M6275052</t>
  </si>
  <si>
    <t>ZJ384</t>
  </si>
  <si>
    <t>Set pro CŽK bal. á 10 ks 42001174</t>
  </si>
  <si>
    <t>ZK405</t>
  </si>
  <si>
    <t>Gelitaspon standard 80 x 50 mm x 10 mm bal. á 10 ks 2107861</t>
  </si>
  <si>
    <t>ZE485</t>
  </si>
  <si>
    <t>Krytí mepore film 20 x 30 cm bal. á 5 ks 273500-02</t>
  </si>
  <si>
    <t>ZG612</t>
  </si>
  <si>
    <t>Krytí mepilex 10 x 10 cm bal. á 5 ks 294100</t>
  </si>
  <si>
    <t>ZA738</t>
  </si>
  <si>
    <t>Filtr mini spike zelený 4550242</t>
  </si>
  <si>
    <t>ZA791</t>
  </si>
  <si>
    <t>Stříkačka janett 140-160 ml MED114408</t>
  </si>
  <si>
    <t>ZB058</t>
  </si>
  <si>
    <t>Tonometr digitální automatický KVS-LD7</t>
  </si>
  <si>
    <t>ZB488</t>
  </si>
  <si>
    <t>Sprej cavilon 28 ml 3346E</t>
  </si>
  <si>
    <t>ZB762</t>
  </si>
  <si>
    <t>Zkumavka červená 6 ml 456092</t>
  </si>
  <si>
    <t>ZB764</t>
  </si>
  <si>
    <t>Zkumavka zelená 4 ml 454051</t>
  </si>
  <si>
    <t>ZB773</t>
  </si>
  <si>
    <t>Zkumavka šedá-glykemie 454085</t>
  </si>
  <si>
    <t>ZC751</t>
  </si>
  <si>
    <t>Čepelka skalpelová 11 BB511</t>
  </si>
  <si>
    <t>ZC906</t>
  </si>
  <si>
    <t>Škrtidlo se sponou KVS25500</t>
  </si>
  <si>
    <t>ZD211</t>
  </si>
  <si>
    <t>Kohout trojcestný modrý á 50 ks, RO 301- pouze pro KNM</t>
  </si>
  <si>
    <t>ZH491</t>
  </si>
  <si>
    <t>Stříkačka 50 - 60 ml LL MRG00711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</si>
  <si>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</si>
  <si>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</si>
  <si>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</si>
  <si>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</si>
  <si>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</si>
  <si>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</si>
  <si>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ZA099</t>
  </si>
  <si>
    <t>Sáček kolostomický 8-100 mm bal. á 10 ks 22612</t>
  </si>
  <si>
    <t>ZL388</t>
  </si>
  <si>
    <t>Rukavice nitril promedica bez p.S á 100 ks 98896</t>
  </si>
  <si>
    <t>ZA452</t>
  </si>
  <si>
    <t>Kompresa vliwazel 10 x 10  nesterilní 30430</t>
  </si>
  <si>
    <t>ZA454</t>
  </si>
  <si>
    <t>Kompresa AB 10 x 10 cm / 1 ks sterilní 1230114011</t>
  </si>
  <si>
    <t>ZC854</t>
  </si>
  <si>
    <t xml:space="preserve">Kompresa NT 7,5 x 7,5 cm / 2 ks sterilní 26510 </t>
  </si>
  <si>
    <t>ZD668</t>
  </si>
  <si>
    <t>Kompresa gáza 10 x 10 cm / 5 ks sterilní bal. á 650 ks 1325019275</t>
  </si>
  <si>
    <t>ZD740</t>
  </si>
  <si>
    <t>Kompresa gáza 7,5 x 7,5 cm / 5 ks sterilní 1325019265</t>
  </si>
  <si>
    <t>ZF225</t>
  </si>
  <si>
    <t>Náplast hypoalergenní á 250 ks 535381</t>
  </si>
  <si>
    <t>ZF351</t>
  </si>
  <si>
    <t>Náplast transpore bílá 1,25 cm x 9,15 m á 24 ks 1534-0</t>
  </si>
  <si>
    <t>ZF352</t>
  </si>
  <si>
    <t>Náplast transpore bílá 2,50 cm x 9,15 m á 12 ks 1534-1</t>
  </si>
  <si>
    <t>ZH011</t>
  </si>
  <si>
    <t>Náplast micropore 1,25 cm x 9,15 m 1530-0</t>
  </si>
  <si>
    <t>ZK853</t>
  </si>
  <si>
    <t>Set pro malé výkony 41002</t>
  </si>
  <si>
    <t>ZA471</t>
  </si>
  <si>
    <t>Náplast curaplast poinjekční bal. á 250 ks 30625</t>
  </si>
  <si>
    <t>ZC727</t>
  </si>
  <si>
    <t>Kompresa gáza sterilkompres 5 x 5 cm / 5 ks sterilní bal. á 125 ks v</t>
  </si>
  <si>
    <t>ZD167</t>
  </si>
  <si>
    <t>Náplast nesmáčenlivá 1,25 cm/4,60 m bal. á 24 ks blenderm 1525-0</t>
  </si>
  <si>
    <t>ZL410</t>
  </si>
  <si>
    <t>Hemagel 100 gr</t>
  </si>
  <si>
    <t>ZB758</t>
  </si>
  <si>
    <t>Zkumavka 9 ml K3 edta NR 455036</t>
  </si>
  <si>
    <t>ZB774</t>
  </si>
  <si>
    <t>Zkumavka červená 5 ml gel 456071</t>
  </si>
  <si>
    <t>ZC752</t>
  </si>
  <si>
    <t>Čepelka skalpelová 15 BB515</t>
  </si>
  <si>
    <t>ZJ187</t>
  </si>
  <si>
    <t>Zkumavka 2 ml K3 edta fialová 454087</t>
  </si>
  <si>
    <t>ZB134</t>
  </si>
  <si>
    <t>Šití dafilon modrý 3/0 bal. á 36 ks C0932213</t>
  </si>
  <si>
    <t>ZB214</t>
  </si>
  <si>
    <t>Šití safil fialový 4/0 bal. á 36 ks C1048029</t>
  </si>
  <si>
    <t>ZB215</t>
  </si>
  <si>
    <t>Šití safil fialový 3/0 bal. á 36 ks C1048041</t>
  </si>
  <si>
    <t>ZB220</t>
  </si>
  <si>
    <t>Šití safil fialový 3/0 bal. á 36 ks C1048046</t>
  </si>
  <si>
    <t>ZB979</t>
  </si>
  <si>
    <t>Šití dafilon modrý 4/0 bal. á 36 ks C0932205</t>
  </si>
  <si>
    <t>ZA927</t>
  </si>
  <si>
    <t>Šití dafilon modrý 3/0 bal. á 36 ks C0935212</t>
  </si>
  <si>
    <t>ZB641</t>
  </si>
  <si>
    <t>Šití merslen 0 bal. á 12 ks  L154_1/6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</si>
  <si>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</si>
  <si>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</si>
  <si>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</si>
  <si>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</si>
  <si>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</si>
  <si>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</si>
  <si>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ZI492</t>
  </si>
  <si>
    <t>Rukavice latex bez p. XL 01031-XL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</si>
  <si>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</si>
  <si>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</si>
  <si>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</si>
  <si>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</si>
  <si>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</si>
  <si>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</si>
  <si>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ZA324</t>
  </si>
  <si>
    <t>Náplast tegaderm 10 x 12 cm 1626W</t>
  </si>
  <si>
    <t>ZA444</t>
  </si>
  <si>
    <t>Tampon 20 x 19 cm nesterilní stáčený 1320300404</t>
  </si>
  <si>
    <t>ZA502</t>
  </si>
  <si>
    <t>Tampon stáčený 30 x 60 nesterilní 1320300406</t>
  </si>
  <si>
    <t>ZA604</t>
  </si>
  <si>
    <t>Tyčinka vatová sterilní á 1000 ks 5100/SG/CS</t>
  </si>
  <si>
    <t>ZC702</t>
  </si>
  <si>
    <t>Náplast tegaderm 6 x 7 cm 1624W</t>
  </si>
  <si>
    <t>ZC846</t>
  </si>
  <si>
    <t>Kompresa AB 15 x 25 cm /1 ks sterilní bal. á 140 ks 1230114031</t>
  </si>
  <si>
    <t>ZD104</t>
  </si>
  <si>
    <t>Náplast omniplast 10,0 cm x 10,0 m 900535</t>
  </si>
  <si>
    <t>ZA067</t>
  </si>
  <si>
    <t>Verba č. 3 - břišní pás   85 - 95 cm 932533</t>
  </si>
  <si>
    <t>ZA499</t>
  </si>
  <si>
    <t>Krytí allevyn-tracheostomické 9 x 9 cm bal. á 10 ks 66007640</t>
  </si>
  <si>
    <t>ZA525</t>
  </si>
  <si>
    <t>Normlgel   5 g 370500</t>
  </si>
  <si>
    <t>ZA591</t>
  </si>
  <si>
    <t>Krytí tenderwet 24 active 10 x 10 cm bal. á 10 ks 609214</t>
  </si>
  <si>
    <t>ZA119</t>
  </si>
  <si>
    <t>Trokar hrudní CH18 636.18</t>
  </si>
  <si>
    <t>ZA688</t>
  </si>
  <si>
    <t>Sáček močový curity s hod.diurézou 400 ml 8150</t>
  </si>
  <si>
    <t>ZA691</t>
  </si>
  <si>
    <t>Rampa 3 kohouty discofix 16600C/4085434/</t>
  </si>
  <si>
    <t>ZA713</t>
  </si>
  <si>
    <t>Měřič žilního tlaku 01 646992</t>
  </si>
  <si>
    <t>ZA753</t>
  </si>
  <si>
    <t>Sonda flocare PUR CH8/110 cm enlock 569862</t>
  </si>
  <si>
    <t>ZA763</t>
  </si>
  <si>
    <t>Pohár na moč 250 ml UH 712253</t>
  </si>
  <si>
    <t>ZA921</t>
  </si>
  <si>
    <t>Lžíce laryngoskopická 4 bal. á 10 ks DS.3940.150.25</t>
  </si>
  <si>
    <t>ZA996</t>
  </si>
  <si>
    <t>Kanyla TS 8,0 s manžetou 100/800/080</t>
  </si>
  <si>
    <t>ZB006</t>
  </si>
  <si>
    <t>Teploměr digitální thermoval basic 9250391</t>
  </si>
  <si>
    <t>ZB337</t>
  </si>
  <si>
    <t>Manžeta na měření TK M1575A</t>
  </si>
  <si>
    <t>ZB477</t>
  </si>
  <si>
    <t>Kohout trojcestný lopez valve AA-011-M9000 S</t>
  </si>
  <si>
    <t>ZB487</t>
  </si>
  <si>
    <t>Peán rovný Rochester 16 cm P00662</t>
  </si>
  <si>
    <t>ZB755</t>
  </si>
  <si>
    <t>Zkumavka 1 ml K3 edta fialová 454034</t>
  </si>
  <si>
    <t>ZB769</t>
  </si>
  <si>
    <t>Jehla vakuová 206/38 mm žlutá 450077</t>
  </si>
  <si>
    <t>ZB770</t>
  </si>
  <si>
    <t>Držák jehly excentrický Holdex 450263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</si>
  <si>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</si>
  <si>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</si>
  <si>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</si>
  <si>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</si>
  <si>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</si>
  <si>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á 1500 ks, 140 ml</t>
  </si>
  <si>
    <t>ZD945</t>
  </si>
  <si>
    <t>Filtr bakteriální a virový 1544</t>
  </si>
  <si>
    <t>ZE468</t>
  </si>
  <si>
    <t>Zkumavka modrá 1 ml 454320</t>
  </si>
  <si>
    <t>ZF233</t>
  </si>
  <si>
    <t>Stříkačka arteriální line-draw L/S á 200 ks 4043E</t>
  </si>
  <si>
    <t>ZF967</t>
  </si>
  <si>
    <t>Láhev 0,3l k thoraxovému odsávání N079.0011</t>
  </si>
  <si>
    <t>ZF968</t>
  </si>
  <si>
    <t>Láhev 0,8l k thoraxovému odsávání N079.0016</t>
  </si>
  <si>
    <t>ZF969</t>
  </si>
  <si>
    <t>Hadice s jednoduchou konickou spojkou N079.0021</t>
  </si>
  <si>
    <t>ZF996</t>
  </si>
  <si>
    <t>Manžeta přetlaková 500 ml komplet. P00502</t>
  </si>
  <si>
    <t>ZH546</t>
  </si>
  <si>
    <t>Flocare infinity pack set mobile 2778307</t>
  </si>
  <si>
    <t>ZH566</t>
  </si>
  <si>
    <t>Trokar hrudní 20 CH á 10 ks 184 2001 1</t>
  </si>
  <si>
    <t>ZJ310</t>
  </si>
  <si>
    <t>Katetr močový foley CH12 180605-000120</t>
  </si>
  <si>
    <t>ZB809</t>
  </si>
  <si>
    <t>Vak dýchací 2000 ml P00143</t>
  </si>
  <si>
    <t>ZB947</t>
  </si>
  <si>
    <t>Manžeta na měření TK M1574A</t>
  </si>
  <si>
    <t>ZC132</t>
  </si>
  <si>
    <t>Láhev 2,00 l vsazovací uzávěr s víkem 111-888-201</t>
  </si>
  <si>
    <t>ZD461</t>
  </si>
  <si>
    <t>Maska tracheostomická pro dospělé 032-10-091</t>
  </si>
  <si>
    <t>ZD998</t>
  </si>
  <si>
    <t>Spojka Y 8-10 ster. 884.08</t>
  </si>
  <si>
    <t>ZE957</t>
  </si>
  <si>
    <t>ZF189</t>
  </si>
  <si>
    <t>Maska ambu jednorázová dospělá 000-252-055</t>
  </si>
  <si>
    <t>ZC054</t>
  </si>
  <si>
    <t>Válec odměrný vysoký 100 ml 713880</t>
  </si>
  <si>
    <t>ZC065</t>
  </si>
  <si>
    <t>Kapilára hep. sodný 140 ml+drátek 125/140</t>
  </si>
  <si>
    <t>ZC081</t>
  </si>
  <si>
    <t>Močoměr bez teploměru 710363</t>
  </si>
  <si>
    <t>ZD721</t>
  </si>
  <si>
    <t>Set odsávací CH 6-18 05.000.22.641</t>
  </si>
  <si>
    <t>ZB217</t>
  </si>
  <si>
    <t>Šití dafilon modrý 3/0 bal. á 36 ks C0932353</t>
  </si>
  <si>
    <t>ZB840</t>
  </si>
  <si>
    <t>Šití merslen 0 bal. á 36 ks EH6415H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</si>
  <si>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</si>
  <si>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</si>
  <si>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</si>
  <si>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</si>
  <si>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</si>
  <si>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</si>
  <si>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ZA835</t>
  </si>
  <si>
    <t>Jehla injekční 0,6 x   25 mm modrá 4657667</t>
  </si>
  <si>
    <t>ZB481</t>
  </si>
  <si>
    <t>Jehla chirurgická B13</t>
  </si>
  <si>
    <t>ZE988</t>
  </si>
  <si>
    <t>Rouška nevstřebatelné textilní hemostatikum s kaolínem QuikClot 30 x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</si>
  <si>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</si>
  <si>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</si>
  <si>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</si>
  <si>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</si>
  <si>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</si>
  <si>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</si>
  <si>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KC478</t>
  </si>
  <si>
    <t>zásobník do lineárního katru TCR55-X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</si>
  <si>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</si>
  <si>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</si>
  <si>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</si>
  <si>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</si>
  <si>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</si>
  <si>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</si>
  <si>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KC483</t>
  </si>
  <si>
    <t>contour-zahnutý-kus CS40G-X</t>
  </si>
  <si>
    <t>KC512</t>
  </si>
  <si>
    <t>zásobník ta premium 55-4,8 015458L</t>
  </si>
  <si>
    <t>KD033</t>
  </si>
  <si>
    <t>zásobník zelený Contour CR40G-X</t>
  </si>
  <si>
    <t>KF216</t>
  </si>
  <si>
    <t xml:space="preserve">skalpel harmonický focus long FCS17-X </t>
  </si>
  <si>
    <t>KH721</t>
  </si>
  <si>
    <t>zásobník pro endostapler Echelon, svorky na velmi silnou tkáň ECR60T</t>
  </si>
  <si>
    <t>ZL295</t>
  </si>
  <si>
    <t>Trokar s ostřím a fixačním balonkem 11 x 100 mm CFB33</t>
  </si>
  <si>
    <t>KC465</t>
  </si>
  <si>
    <t>stapler kruhový 21 CDH21-X</t>
  </si>
  <si>
    <t>KC466</t>
  </si>
  <si>
    <t>stapler kruhový 25 CDH25-X</t>
  </si>
  <si>
    <t>KC468</t>
  </si>
  <si>
    <t>stapler kruhový 33 CDH33-X</t>
  </si>
  <si>
    <t>KC471</t>
  </si>
  <si>
    <t>stapler lineární 30 TLV30-X</t>
  </si>
  <si>
    <t>KC513</t>
  </si>
  <si>
    <t>zásobník ta premium 90-4,8 015485L</t>
  </si>
  <si>
    <t>KD044</t>
  </si>
  <si>
    <t>kleště koagul WAVE18S-X</t>
  </si>
  <si>
    <t>KD046</t>
  </si>
  <si>
    <t>sada na hemeroidy PPH03</t>
  </si>
  <si>
    <t>KH023</t>
  </si>
  <si>
    <t>zásobník modrý  75 mm TCR75</t>
  </si>
  <si>
    <t>ZB071</t>
  </si>
  <si>
    <t>Podložka almarys twin+pooperační 039080U</t>
  </si>
  <si>
    <t>ZB072</t>
  </si>
  <si>
    <t>Sáček almarys Twin+pooperační 039980U</t>
  </si>
  <si>
    <t>ZE904</t>
  </si>
  <si>
    <t>Kanyla tracheální XL14 mm 05-620014</t>
  </si>
  <si>
    <t>ZG076</t>
  </si>
  <si>
    <t>Kanyla tracheální 16 mm XL 620016</t>
  </si>
  <si>
    <t>KE389</t>
  </si>
  <si>
    <t>síťka ultrap.hern.sys.l. UHSL1</t>
  </si>
  <si>
    <t>KE390</t>
  </si>
  <si>
    <t>síťka ultrpeo hern.sys.m UHSM1</t>
  </si>
  <si>
    <t>ZA019</t>
  </si>
  <si>
    <t>Šroub kortikální 2.0 mm 201.812</t>
  </si>
  <si>
    <t>ZA023</t>
  </si>
  <si>
    <t>Dlaha adaptační 2,0 mm 243.091</t>
  </si>
  <si>
    <t>ZA039</t>
  </si>
  <si>
    <t>Šroub pr.2,0 mm 201.808</t>
  </si>
  <si>
    <t>ZC143</t>
  </si>
  <si>
    <t>Šroub kortikální 2.0 mm 201.809</t>
  </si>
  <si>
    <t>ZC144</t>
  </si>
  <si>
    <t>Šroub kortikální 2.0 mm 201.810</t>
  </si>
  <si>
    <t>ZC201</t>
  </si>
  <si>
    <t>Šroub kortikální 2.0 mm 201.811</t>
  </si>
  <si>
    <t>ZC203</t>
  </si>
  <si>
    <t>Dlaha LC-DCP 2,0 mm 7 otvorů 243.587</t>
  </si>
  <si>
    <t>ZD227</t>
  </si>
  <si>
    <t>Šroub unilock sternální 3 mm samořezný 413.582</t>
  </si>
  <si>
    <t>ZD487</t>
  </si>
  <si>
    <t xml:space="preserve">Šroub unilock sternální 3 mm samořezný 413.580 </t>
  </si>
  <si>
    <t>ZF684</t>
  </si>
  <si>
    <t>Dlaha sternální uzamykatelná 2,4 mm 460.023</t>
  </si>
  <si>
    <t>ZF685</t>
  </si>
  <si>
    <t>Šroub samořezný unilock sternální 10 mm 04.501.110</t>
  </si>
  <si>
    <t>ZF686</t>
  </si>
  <si>
    <t>Šroub samořezný unilock sternální 12 mm 04.501.112</t>
  </si>
  <si>
    <t>ZG487</t>
  </si>
  <si>
    <t>Šroub unilock sternální 3 mm samořezný 413.584</t>
  </si>
  <si>
    <t>ZH558</t>
  </si>
  <si>
    <t>Šroub samořezný unilock sternální 14 mm 04.501.114</t>
  </si>
  <si>
    <t>ZH559</t>
  </si>
  <si>
    <t>Šroub samořezný unilock sternální 16 mm 04.501.116</t>
  </si>
  <si>
    <t>ZH560</t>
  </si>
  <si>
    <t>Šroub samořezný unilock sternální 18 mm 04.501.118</t>
  </si>
  <si>
    <t>ZI132</t>
  </si>
  <si>
    <t>Dlaha sternální 2,4 mm pro tělo sterna 460.045</t>
  </si>
  <si>
    <t>ZI644</t>
  </si>
  <si>
    <t xml:space="preserve">Dlaha sternální uzamykatelná 2,4 mm rovná 460.046 </t>
  </si>
  <si>
    <t>ZH575</t>
  </si>
  <si>
    <t>Katetr urologický cystofix FG 15 4440153</t>
  </si>
  <si>
    <t>KA781</t>
  </si>
  <si>
    <t>stapler cirkulární EEA 31 SGL EEA31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</si>
  <si>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</si>
  <si>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</si>
  <si>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</si>
  <si>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</si>
  <si>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</si>
  <si>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</si>
  <si>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</si>
  <si>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</si>
  <si>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KC507</t>
  </si>
  <si>
    <t>háček laparoskop k HS HDH05-X</t>
  </si>
  <si>
    <t>KC524</t>
  </si>
  <si>
    <t>endo stitch 10 173016</t>
  </si>
  <si>
    <t>KC527</t>
  </si>
  <si>
    <t>endo babcock 10 mm x 6 174001</t>
  </si>
  <si>
    <t>KC533</t>
  </si>
  <si>
    <t>endoclip L 10 176625</t>
  </si>
  <si>
    <t>KC536</t>
  </si>
  <si>
    <t>endo retract II 10 176647</t>
  </si>
  <si>
    <t>KC539</t>
  </si>
  <si>
    <t>surgipro mesh   3 x 5 SPM35W</t>
  </si>
  <si>
    <t>KC541</t>
  </si>
  <si>
    <t>surgipro mesh 14 x 9 SPM149W</t>
  </si>
  <si>
    <t>KC542</t>
  </si>
  <si>
    <t>surgitie loop EL21L</t>
  </si>
  <si>
    <t>KD034</t>
  </si>
  <si>
    <t>basx kit cholecystekt á 5 ks RLA004A</t>
  </si>
  <si>
    <t>KD041</t>
  </si>
  <si>
    <t>zásobník do Echelonu ECR60D-X</t>
  </si>
  <si>
    <t>KD058</t>
  </si>
  <si>
    <t>endo mf GIA 30-2,5 030805L</t>
  </si>
  <si>
    <t>KD069</t>
  </si>
  <si>
    <t>surgitie loop ED21L</t>
  </si>
  <si>
    <t>KD311</t>
  </si>
  <si>
    <t>endo cath gold 10 173050G</t>
  </si>
  <si>
    <t>KD952</t>
  </si>
  <si>
    <t>stapler kruhový EEA 28 mm SGL EEA28</t>
  </si>
  <si>
    <t>KE017</t>
  </si>
  <si>
    <t>zásobník bílý vaskulární  ECR45W</t>
  </si>
  <si>
    <t>KE304</t>
  </si>
  <si>
    <t>nůžky harmonické otevřené ACE23E-X</t>
  </si>
  <si>
    <t>KE305</t>
  </si>
  <si>
    <t>nůžky harmonické laparoskopické ACE36E-X</t>
  </si>
  <si>
    <t>KE465</t>
  </si>
  <si>
    <t>endoclip III 5 mm 176630</t>
  </si>
  <si>
    <t>KF677</t>
  </si>
  <si>
    <t>nástroj ligasure TM IMPACT, 14 mm, d. 18 cm LF4200</t>
  </si>
  <si>
    <t>KG140</t>
  </si>
  <si>
    <t>katr lineární TLC75</t>
  </si>
  <si>
    <t>ZD790</t>
  </si>
  <si>
    <t>Stapler cirkulární dispsable heamorhoidal WM-CSH-34</t>
  </si>
  <si>
    <t>ZG020</t>
  </si>
  <si>
    <t>Nůžky metzenbaum P0888</t>
  </si>
  <si>
    <t>KC509</t>
  </si>
  <si>
    <t>síťka prolen 30 x 30 cm PML1</t>
  </si>
  <si>
    <t>KC516</t>
  </si>
  <si>
    <t>endo GIA universal 12 030449</t>
  </si>
  <si>
    <t>KC523</t>
  </si>
  <si>
    <t>surgineedle 120 172015</t>
  </si>
  <si>
    <t>KC525</t>
  </si>
  <si>
    <t>endo stitch 2-0 173021</t>
  </si>
  <si>
    <t>KC526</t>
  </si>
  <si>
    <t>endo stitch 0 173026</t>
  </si>
  <si>
    <t>KC528</t>
  </si>
  <si>
    <t>protack 5 174006</t>
  </si>
  <si>
    <t>KC534</t>
  </si>
  <si>
    <t>endo shears 5 176643</t>
  </si>
  <si>
    <t>KC537</t>
  </si>
  <si>
    <t>thoracoport 10,5 179301</t>
  </si>
  <si>
    <t>KC538</t>
  </si>
  <si>
    <t>thoracoport   5,5 179305</t>
  </si>
  <si>
    <t>KC540</t>
  </si>
  <si>
    <t>surgipro mesh   6 x 6 SPM66W</t>
  </si>
  <si>
    <t>KD312</t>
  </si>
  <si>
    <t>katr lineární TLC55-X</t>
  </si>
  <si>
    <t>KD314</t>
  </si>
  <si>
    <t>jehla ultra veresova UV120-X</t>
  </si>
  <si>
    <t>KD633</t>
  </si>
  <si>
    <t>trokar xcel 11 x 100 mm D11LT-X</t>
  </si>
  <si>
    <t>KD717</t>
  </si>
  <si>
    <t>trokar xcel dilating tip D5LT-X</t>
  </si>
  <si>
    <t>KD743</t>
  </si>
  <si>
    <t>trokar xcel dil D12LT</t>
  </si>
  <si>
    <t>KD749</t>
  </si>
  <si>
    <t>nůžky fokus FCS9</t>
  </si>
  <si>
    <t>KD951</t>
  </si>
  <si>
    <t>stapler kruhový EEA 25 mm SGL EEA25</t>
  </si>
  <si>
    <t>KE019</t>
  </si>
  <si>
    <t>zásobník zelený s. tkáň ECR45G</t>
  </si>
  <si>
    <t>KE993</t>
  </si>
  <si>
    <t>stapler echelon flex EC60A</t>
  </si>
  <si>
    <t>KH021</t>
  </si>
  <si>
    <t>katr lineární 100 mm TLC10</t>
  </si>
  <si>
    <t>KH042</t>
  </si>
  <si>
    <t>aplikátor klipů LC3010Z</t>
  </si>
  <si>
    <t>KH171</t>
  </si>
  <si>
    <t>klipy titanové 18zásobníků LT400</t>
  </si>
  <si>
    <t>KH234</t>
  </si>
  <si>
    <t xml:space="preserve">nábojnice do endostapleru 35mm TR35W </t>
  </si>
  <si>
    <t>KH418</t>
  </si>
  <si>
    <t>powered Echelon Flex 60 PSE60A</t>
  </si>
  <si>
    <t>KH617</t>
  </si>
  <si>
    <t>nábojnice EGIA 45 Artic med thick sulu EGIA45AMT</t>
  </si>
  <si>
    <t>KH618</t>
  </si>
  <si>
    <t>aplikátor klipů M/L300 LC307</t>
  </si>
  <si>
    <t>KH750</t>
  </si>
  <si>
    <t>endostapler s cévním nábojem Multifire endo Gia30V 030811</t>
  </si>
  <si>
    <t>ZE132</t>
  </si>
  <si>
    <t>Kleště úchopové atraum. jednoráz. D5/310 PO893SU</t>
  </si>
  <si>
    <t>ZC878</t>
  </si>
  <si>
    <t>Šití vicryl plus 4/0 70 cm bal. á 36 ks VCP3100H</t>
  </si>
  <si>
    <t>ZB304</t>
  </si>
  <si>
    <t>Šití vicryl 2/0 bal. á 12 ks W9158</t>
  </si>
  <si>
    <t>KC543</t>
  </si>
  <si>
    <t>royal 35W 054887</t>
  </si>
  <si>
    <t>KC511</t>
  </si>
  <si>
    <t>zásobník ta premium 30-4,8 015433L</t>
  </si>
  <si>
    <t>KC521</t>
  </si>
  <si>
    <t>premium SURGI M11,5 134031</t>
  </si>
  <si>
    <t>ZA782</t>
  </si>
  <si>
    <t>Nůžky oční O/O 110 mm rovné BC110R</t>
  </si>
  <si>
    <t>ZK069</t>
  </si>
  <si>
    <t>Nůžky oční O/O 110 mm zahnuté BC111R</t>
  </si>
  <si>
    <t>KD060</t>
  </si>
  <si>
    <t>endo mf GIA 30-3,5 030813</t>
  </si>
  <si>
    <t>KH232</t>
  </si>
  <si>
    <t>nábojnice do EGIA60AMT</t>
  </si>
  <si>
    <t>ZB736</t>
  </si>
  <si>
    <t>Stříkačka janett 100 ml + L adaptér á 50 ks 2022C30</t>
  </si>
  <si>
    <t>ZD980</t>
  </si>
  <si>
    <t>Kanyla vasofix 18G zelená safety 4269136S-01</t>
  </si>
  <si>
    <t>ZC678</t>
  </si>
  <si>
    <t>Anoskop, šikmé zakončení A.4023.1</t>
  </si>
  <si>
    <t>ZA206</t>
  </si>
  <si>
    <t>Set perkutální PEG 24-PULL-1</t>
  </si>
  <si>
    <t xml:space="preserve">Týdenní plán lékařských pracovních hodin nutný k zajištění provozu pracoviště - VÝKON (zůčtované hodiny v rámci úvazku + nad rámec úvazku ve sloupcích 8,9) </t>
  </si>
  <si>
    <t>501 - Pracoviště chirurgie</t>
  </si>
  <si>
    <t>502 - Pracoviště dětské chirurgie</t>
  </si>
  <si>
    <t>501</t>
  </si>
  <si>
    <t>1</t>
  </si>
  <si>
    <t>0000498</t>
  </si>
  <si>
    <t xml:space="preserve">MAGNESIUM SULFURICUM BIOTIKA 10%                  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</si>
  <si>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</si>
  <si>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</si>
  <si>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</si>
  <si>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</si>
  <si>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0003433</t>
  </si>
  <si>
    <t xml:space="preserve">10% DEXTROSE IN WATER FOR INJECTION FRESENIUS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</si>
  <si>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</si>
  <si>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</si>
  <si>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</si>
  <si>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</si>
  <si>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0030187</t>
  </si>
  <si>
    <t xml:space="preserve">MIDAZOLAM TORREX 5 MG/ML                          </t>
  </si>
  <si>
    <t>0083947</t>
  </si>
  <si>
    <t xml:space="preserve">INFUSIO NATRII CHLORATI ISOTONICA MEDIEKOS F 1/1  </t>
  </si>
  <si>
    <t>0090719</t>
  </si>
  <si>
    <t xml:space="preserve">TRAMAL INJEKČNÍ ROZTOK 100 MG/2 ML                </t>
  </si>
  <si>
    <t>0098169</t>
  </si>
  <si>
    <t xml:space="preserve">BUSCOPAN                                          </t>
  </si>
  <si>
    <t>3</t>
  </si>
  <si>
    <t>0052160</t>
  </si>
  <si>
    <t xml:space="preserve">EXTRAKTOR - KOŠÍČEK - 4 DRÁT - OPAK.POUŽ. 026755  </t>
  </si>
  <si>
    <t>0059756</t>
  </si>
  <si>
    <t xml:space="preserve">KATÉTR PH METRICKÝ 2 KANÁLOVÝ - OPAK.POUŽ.        </t>
  </si>
  <si>
    <t>0094600</t>
  </si>
  <si>
    <t xml:space="preserve">KLIČKA POLYPEKTOMICKÁ                             </t>
  </si>
  <si>
    <t>0099942</t>
  </si>
  <si>
    <t>ANOSKOP JEDNORÁZOVÝ OPERAČNÍ              A.4023.1</t>
  </si>
  <si>
    <t>0099943</t>
  </si>
  <si>
    <t>ANOSKOP JEDNORÁZOVÝ OPERAČNÍ              A.4024.1</t>
  </si>
  <si>
    <t>0099944</t>
  </si>
  <si>
    <t>ANOSKOP JEDNORÁZOVÝ DIAGNOSTICKÝ, DĚTSKÝ    A.4018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</si>
  <si>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</si>
  <si>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</si>
  <si>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</si>
  <si>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</si>
  <si>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</si>
  <si>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09125</t>
  </si>
  <si>
    <t xml:space="preserve">PULZNÍ OXYMETRIE                                  </t>
  </si>
  <si>
    <t>09215</t>
  </si>
  <si>
    <t xml:space="preserve">INJEKCE I. M., S. C., I. D.                       </t>
  </si>
  <si>
    <t>09219</t>
  </si>
  <si>
    <t xml:space="preserve">INTRAVENÓZNÍ INJEKCE U DOSPĚLÉHO ČI DÍTĚTE NAD 10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</si>
  <si>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</si>
  <si>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</si>
  <si>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</si>
  <si>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</si>
  <si>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</si>
  <si>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</si>
  <si>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09235</t>
  </si>
  <si>
    <t xml:space="preserve">ODSTRANĚNÍ MALÝCH LÉZÍ KŮŽE                       </t>
  </si>
  <si>
    <t>09237</t>
  </si>
  <si>
    <t>OŠETŘENÍ A PŘEVAZ RÁNY VČETNĚ OŠETŘENÍ KOŽNÍCH A P</t>
  </si>
  <si>
    <t>09239</t>
  </si>
  <si>
    <t xml:space="preserve">SUTURA RÁNY A PODKOŽÍ DO 5 CM                     </t>
  </si>
  <si>
    <t>09247</t>
  </si>
  <si>
    <t xml:space="preserve">ŽALUDEČNÍ LAVÁŽ LÉČEBNÁ                           </t>
  </si>
  <si>
    <t>09253</t>
  </si>
  <si>
    <t>UVOLNĚNÍ PREPUCIA, VČETNĚ NEOPERAČNÍ REPOZICE PARA</t>
  </si>
  <si>
    <t>09509</t>
  </si>
  <si>
    <t xml:space="preserve">OŠETŘENÍ HANDICAPOVANÉHO PACIENTA                 </t>
  </si>
  <si>
    <t>09511</t>
  </si>
  <si>
    <t xml:space="preserve">MINIMÁLNÍ KONTAKT LÉKAŘE S PACIENTEM              </t>
  </si>
  <si>
    <t>09523</t>
  </si>
  <si>
    <t xml:space="preserve">EDUKAČNÍ POHOVOR LÉKAŘE S NEMOCNÝM ČI RODINOU     </t>
  </si>
  <si>
    <t>09532</t>
  </si>
  <si>
    <t xml:space="preserve">PROHLÍDKA OSOBY DISPENZARIZOVANÉ                  </t>
  </si>
  <si>
    <t>09550</t>
  </si>
  <si>
    <t>SIGNÁLNÍ VÝKON - INFORMACE O VYDÁNÍ ROZHODNUTÍ O D</t>
  </si>
  <si>
    <t>09551</t>
  </si>
  <si>
    <t>SIGNÁLNÍ VÝKON - INFORMACE O VYDÁNÍ ROZHODNUTÍ O U</t>
  </si>
  <si>
    <t>15110</t>
  </si>
  <si>
    <t xml:space="preserve">ŽALUDEČNÍ LAVÁŽ DIAGNOSTICKÁ                      </t>
  </si>
  <si>
    <t>15160</t>
  </si>
  <si>
    <t xml:space="preserve">PH METRIE JÍCNU                                   </t>
  </si>
  <si>
    <t>15162</t>
  </si>
  <si>
    <t xml:space="preserve">STACIONÁRNÍ JÍCNOVÁ MANOMETRIE                    </t>
  </si>
  <si>
    <t>15180</t>
  </si>
  <si>
    <t xml:space="preserve">RYCHLÝ UREÁZOVÝ TEST (CLO TEST)                   </t>
  </si>
  <si>
    <t>15401</t>
  </si>
  <si>
    <t xml:space="preserve">ESOFAGOGASTRODUODENOSKOPIE                        </t>
  </si>
  <si>
    <t>15402</t>
  </si>
  <si>
    <t xml:space="preserve">REKTOSKOPIE                                       </t>
  </si>
  <si>
    <t>15403</t>
  </si>
  <si>
    <t xml:space="preserve">KOLOSKOPIE NEÚPLNÁ  (NEBO SIGMOIDEOSKOPIE)        </t>
  </si>
  <si>
    <t>15404</t>
  </si>
  <si>
    <t xml:space="preserve">TOTÁLNÍ KOLOSKOPIE                                </t>
  </si>
  <si>
    <t>15408</t>
  </si>
  <si>
    <t xml:space="preserve">ANOSKOPIE                                         </t>
  </si>
  <si>
    <t>15440</t>
  </si>
  <si>
    <t xml:space="preserve">ODBĚR BIOPTICKÉHO MATERIÁLU PŘI ENDOSKOPII        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</si>
  <si>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</si>
  <si>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</si>
  <si>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</si>
  <si>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</si>
  <si>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15900</t>
  </si>
  <si>
    <t xml:space="preserve">ENDOSKOPICKÁ DILATACE STENÓZ TRÁVICÍ TRUBICE      </t>
  </si>
  <si>
    <t>15910</t>
  </si>
  <si>
    <t>ENDOSKOPICKÁ EXTRAKCE CIZÍHO TĚLESA Z JÍCNU A ŽALU</t>
  </si>
  <si>
    <t>15920</t>
  </si>
  <si>
    <t xml:space="preserve">ENDOSKOPICKÉ STAVĚNÍ KRVÁCENÍ                     </t>
  </si>
  <si>
    <t>15950</t>
  </si>
  <si>
    <t xml:space="preserve">POLYPEKTOMIE  ENDOSKOPICKÁ                        </t>
  </si>
  <si>
    <t>15960</t>
  </si>
  <si>
    <t>ENDOSKOPICKÁ GASTROSTOMIE - PŘIČTI K CENĚ ZÁKLADNÍ</t>
  </si>
  <si>
    <t>15980</t>
  </si>
  <si>
    <t>ENDOSKOPICKÁ LIGACE HEMOROIDŮ - PŘIČTI K  ZÁKLADNÍ</t>
  </si>
  <si>
    <t>51021</t>
  </si>
  <si>
    <t xml:space="preserve">KOMPLEXNÍ VYŠETŘENÍ CHIRURGEM                     </t>
  </si>
  <si>
    <t>51022</t>
  </si>
  <si>
    <t xml:space="preserve">CÍLENÉ VYŠETŘENÍ CHIRURGEM                        </t>
  </si>
  <si>
    <t>51023</t>
  </si>
  <si>
    <t xml:space="preserve">KONTROLNÍ VYŠETŘENÍ CHIRURGEM                     </t>
  </si>
  <si>
    <t>51111</t>
  </si>
  <si>
    <t>OPERACE CYSTY NEBO HEMANGIOMU NEBO LIPOMU NEBO PIL</t>
  </si>
  <si>
    <t>51233</t>
  </si>
  <si>
    <t xml:space="preserve">EXCIZE TUMORU MAMMY NEBO ODBĚR TKÁNĚ PRO BIOPSII  </t>
  </si>
  <si>
    <t>51413</t>
  </si>
  <si>
    <t xml:space="preserve">ANOREKTÁLNÍ MANOMETRIE                            </t>
  </si>
  <si>
    <t>51417</t>
  </si>
  <si>
    <t>MALÝ CHIRURGICKÝ VÝKON V OBLASTI ANU NEBO REKTA VČ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</si>
  <si>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</si>
  <si>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</si>
  <si>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</si>
  <si>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</si>
  <si>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</si>
  <si>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OŠETŘENÍ A PŘEVAZ RÁNY, KOŽNÍCH A PODKOŽNÍCH AFEKC</t>
  </si>
  <si>
    <t>51821</t>
  </si>
  <si>
    <t xml:space="preserve">CHIRURGICKÉ ODSTRANĚNÍ CIZÍHO TĚLESA              </t>
  </si>
  <si>
    <t>51825</t>
  </si>
  <si>
    <t xml:space="preserve">SEKUNDÁRNÍ SUTURA RÁNY                            </t>
  </si>
  <si>
    <t>51877</t>
  </si>
  <si>
    <t xml:space="preserve">PŘILOŽENÍ LÉČEBNÉ POMŮCKY - ORTÉZY                </t>
  </si>
  <si>
    <t>51881</t>
  </si>
  <si>
    <t>MULTIDISCIPLINÁRNÍ INDIKAČNÍ SEMINÁŘ K URČENÍ OPTI</t>
  </si>
  <si>
    <t>52022</t>
  </si>
  <si>
    <t xml:space="preserve">CÍLENÉ VYŠETŘENÍ DĚTSKÝM CHIRURGEM                </t>
  </si>
  <si>
    <t>52023</t>
  </si>
  <si>
    <t xml:space="preserve">KONTROLNÍ VYŠETŘENÍ DĚTSKÝM CHIRURGEM             </t>
  </si>
  <si>
    <t>61123</t>
  </si>
  <si>
    <t>EXCIZE KOŽNÍ LÉZE OD 2 DO 10 CM^2, BEZ UZAVŘENÍ VZ</t>
  </si>
  <si>
    <t>61129</t>
  </si>
  <si>
    <t xml:space="preserve">EXCIZE KOŽNÍ LÉZE, SUTURA OD 2 DO 10 CM           </t>
  </si>
  <si>
    <t>66421</t>
  </si>
  <si>
    <t xml:space="preserve">BIOPSIE, INCIZE A DRENÁŽ NA RUCE ČI ZÁPĚSTÍ       </t>
  </si>
  <si>
    <t>66811</t>
  </si>
  <si>
    <t xml:space="preserve">INJEKCE DO BURZY, GANGLIA, POCHVY ŠLACHOVÉ        </t>
  </si>
  <si>
    <t>66839</t>
  </si>
  <si>
    <t>EXSTIRPACE NÁDORU MĚKKÝCH TKÁNÍ - POVRCHOVĚ ULOŽEN</t>
  </si>
  <si>
    <t>66867</t>
  </si>
  <si>
    <t xml:space="preserve">EXCIZE A EXSTIRPACE SVALOVÉ - JEDNODUCHÉ          </t>
  </si>
  <si>
    <t>76211</t>
  </si>
  <si>
    <t xml:space="preserve">KATETRIZACE MOČOVÉHO MĚCHÝŘE PERMANENTNÍ CÉVKOU   </t>
  </si>
  <si>
    <t>78210</t>
  </si>
  <si>
    <t xml:space="preserve">ANALGOSEDACE INTRAVENÓZNÍ                         </t>
  </si>
  <si>
    <t>89511</t>
  </si>
  <si>
    <t xml:space="preserve">UZ INTRAKAVITÁLNÍ VYŠETŘENÍ                       </t>
  </si>
  <si>
    <t>502</t>
  </si>
  <si>
    <t>09555</t>
  </si>
  <si>
    <t xml:space="preserve">OŠETŘENÍ DÍTĚTE DO 6 LET 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</si>
  <si>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</si>
  <si>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</si>
  <si>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</si>
  <si>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</si>
  <si>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</si>
  <si>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</si>
  <si>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</si>
  <si>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</si>
  <si>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</si>
  <si>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</si>
  <si>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</si>
  <si>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</si>
  <si>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</si>
  <si>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</si>
  <si>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</si>
  <si>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</si>
  <si>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</si>
  <si>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</si>
  <si>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</si>
  <si>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</si>
  <si>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</si>
  <si>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</si>
  <si>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</si>
  <si>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</si>
  <si>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</si>
  <si>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</si>
  <si>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</si>
  <si>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</si>
  <si>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</si>
  <si>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</si>
  <si>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</si>
  <si>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3F1</t>
  </si>
  <si>
    <t>0051598</t>
  </si>
  <si>
    <t xml:space="preserve">SADA GASTROSTOMICKÁ - VÝMĚNNÁ SONDA PEG           </t>
  </si>
  <si>
    <t>0151180</t>
  </si>
  <si>
    <t xml:space="preserve">KAUTER MONOPOLÁRNÍ - 8MM - ZAHNUTÉ NŮŽKY          </t>
  </si>
  <si>
    <t>0151183</t>
  </si>
  <si>
    <t xml:space="preserve">KAUTER BIPOLÁRNÍ - 8MM - KLEŠTĚ MARYLAND          </t>
  </si>
  <si>
    <t>0151193</t>
  </si>
  <si>
    <t xml:space="preserve">KLEŠTĚ - 8MM                                      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</si>
  <si>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</si>
  <si>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</si>
  <si>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</si>
  <si>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</si>
  <si>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</si>
  <si>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</si>
  <si>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</si>
  <si>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</si>
  <si>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51423</t>
  </si>
  <si>
    <t>DIVULZE ANU EV. S VYNĚTÍM CIZÍHO TĚLESA A MANUÁLNÍ</t>
  </si>
  <si>
    <t>5F1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</si>
  <si>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</si>
  <si>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</si>
  <si>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</si>
  <si>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</si>
  <si>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</si>
  <si>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</si>
  <si>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</si>
  <si>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0011692</t>
  </si>
  <si>
    <t xml:space="preserve">METRONIDAZOL B. BRAUN 5 MG/ML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</si>
  <si>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</si>
  <si>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</si>
  <si>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</si>
  <si>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</si>
  <si>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</si>
  <si>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</si>
  <si>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</si>
  <si>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</si>
  <si>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</si>
  <si>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</si>
  <si>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</si>
  <si>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</si>
  <si>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</si>
  <si>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</si>
  <si>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</si>
  <si>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</si>
  <si>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</si>
  <si>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</si>
  <si>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</si>
  <si>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</si>
  <si>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</si>
  <si>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</si>
  <si>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0026039</t>
  </si>
  <si>
    <t xml:space="preserve">KIOVIG 100MG/ML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</si>
  <si>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</si>
  <si>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</si>
  <si>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</si>
  <si>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</si>
  <si>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0028137</t>
  </si>
  <si>
    <t>0029191</t>
  </si>
  <si>
    <t xml:space="preserve">ECALTA 100 MG                                     </t>
  </si>
  <si>
    <t>0049193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</si>
  <si>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</si>
  <si>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</si>
  <si>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</si>
  <si>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</si>
  <si>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</si>
  <si>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</si>
  <si>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</si>
  <si>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</si>
  <si>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</si>
  <si>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</si>
  <si>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</si>
  <si>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</si>
  <si>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</si>
  <si>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</si>
  <si>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</si>
  <si>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</si>
  <si>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</si>
  <si>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</si>
  <si>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</si>
  <si>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</si>
  <si>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</si>
  <si>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</si>
  <si>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</si>
  <si>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</si>
  <si>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</si>
  <si>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</si>
  <si>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0081678</t>
  </si>
  <si>
    <t xml:space="preserve">METRONIDAZOL-SERAG                                </t>
  </si>
  <si>
    <t>0083417</t>
  </si>
  <si>
    <t xml:space="preserve">MERONEM 1 G                                       </t>
  </si>
  <si>
    <t>0087239</t>
  </si>
  <si>
    <t xml:space="preserve">FANHDI 50 I.U./ML                                 </t>
  </si>
  <si>
    <t>0090099</t>
  </si>
  <si>
    <t xml:space="preserve">FACTOR VII BAXTER 600 IU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</si>
  <si>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</si>
  <si>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</si>
  <si>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</si>
  <si>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</si>
  <si>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</si>
  <si>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</si>
  <si>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</si>
  <si>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</si>
  <si>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</si>
  <si>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</si>
  <si>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</si>
  <si>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</si>
  <si>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</si>
  <si>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</si>
  <si>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</si>
  <si>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</si>
  <si>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</si>
  <si>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</si>
  <si>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</si>
  <si>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0127511</t>
  </si>
  <si>
    <t xml:space="preserve">CEFTAZIDIM MYLAN 1 G                              </t>
  </si>
  <si>
    <t>0130149</t>
  </si>
  <si>
    <t xml:space="preserve">AVELOX 400 MG/250 ML INFUZNÍ ROZTOK               </t>
  </si>
  <si>
    <t>0131656</t>
  </si>
  <si>
    <t xml:space="preserve">CEFTAZIDIM KABI 2 GM                              </t>
  </si>
  <si>
    <t>0137499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</si>
  <si>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</si>
  <si>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</si>
  <si>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</si>
  <si>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</si>
  <si>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</si>
  <si>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0149384</t>
  </si>
  <si>
    <t>2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</si>
  <si>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</si>
  <si>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</si>
  <si>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</si>
  <si>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</si>
  <si>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</si>
  <si>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</si>
  <si>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</si>
  <si>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</si>
  <si>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</si>
  <si>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</si>
  <si>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</si>
  <si>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</si>
  <si>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</si>
  <si>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</si>
  <si>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</si>
  <si>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</si>
  <si>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</si>
  <si>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</si>
  <si>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0001203</t>
  </si>
  <si>
    <t xml:space="preserve">ŠROUB SAMOŘEZNÝ KORTIKÁLNÍ RUKA OCEL              </t>
  </si>
  <si>
    <t>0001282</t>
  </si>
  <si>
    <t xml:space="preserve">DLAHA ADAPTAČNÍ  MINI FRAGMENT OCEL               </t>
  </si>
  <si>
    <t>0001291</t>
  </si>
  <si>
    <t xml:space="preserve">DLAHA LC-DCP ROVNÁ MINI FRAGMENT OCEL             </t>
  </si>
  <si>
    <t>0012785</t>
  </si>
  <si>
    <t xml:space="preserve">HŘEB STEINMANNŮV                                  </t>
  </si>
  <si>
    <t>0012881</t>
  </si>
  <si>
    <t xml:space="preserve">TROKAR, PRŮMĚR 10/12 MM                (512 SD)   </t>
  </si>
  <si>
    <t>0012886</t>
  </si>
  <si>
    <t xml:space="preserve">JEHLA ULTRA VERESSIHO                  (PN 150)   </t>
  </si>
  <si>
    <t>0012932</t>
  </si>
  <si>
    <t>STAPLER ENDOSKOPICKÝ LINEÁRNÍ S KLOUBEM (TSB,EZ 45</t>
  </si>
  <si>
    <t>0012979</t>
  </si>
  <si>
    <t xml:space="preserve">STAPLER CIRKULÁRNÍ ZAHNUTÝ - CDH                  </t>
  </si>
  <si>
    <t>0012985</t>
  </si>
  <si>
    <t xml:space="preserve">STAPLER LINEÁRNÍ TL30.TLH30.TLV30.TX30B.30G.30V   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</si>
  <si>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</si>
  <si>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</si>
  <si>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</si>
  <si>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</si>
  <si>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0013002</t>
  </si>
  <si>
    <t xml:space="preserve">STAPLER LINEÁRNÍ TL60 TLH60          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</si>
  <si>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</si>
  <si>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</si>
  <si>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</si>
  <si>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</si>
  <si>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</si>
  <si>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</si>
  <si>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0018524</t>
  </si>
  <si>
    <t xml:space="preserve">STAPLER ZAHNUTÝ - ROTIKULÁTOR    AX 55B,AX 55G    </t>
  </si>
  <si>
    <t>0018678</t>
  </si>
  <si>
    <t>CEMENT KOSTNÍ PALACOS R - 40 + GENTAMICINUM  2X40G</t>
  </si>
  <si>
    <t>0021836</t>
  </si>
  <si>
    <t xml:space="preserve">HŘEB TIBIÁLNÍ  TT   8;9 L260-395                  </t>
  </si>
  <si>
    <t>0026096</t>
  </si>
  <si>
    <t xml:space="preserve">ROURKA ENDOBRONCHIÁLNÍ DOUBLE LUMEN LEVÝ BRONCHUS </t>
  </si>
  <si>
    <t>0030494</t>
  </si>
  <si>
    <t xml:space="preserve">ŠROUB LCP SAMOŘEZNÝ VELKÝ FRAGMENT TITAN          </t>
  </si>
  <si>
    <t>0030501</t>
  </si>
  <si>
    <t>0030509</t>
  </si>
  <si>
    <t>0030512</t>
  </si>
  <si>
    <t>ZÁSOBNÍK PRO LINEÁRNÍ STAPLER TA PREMIUM 30-4.8 DL</t>
  </si>
  <si>
    <t>0030514</t>
  </si>
  <si>
    <t>ZÁSOBNÍK PRO LINEÁRNÍ STAPLER TA PREMIUM 55-3.5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</si>
  <si>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</si>
  <si>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</si>
  <si>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</si>
  <si>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</si>
  <si>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</si>
  <si>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 xml:space="preserve">STAPLER KOŽNÍ ROYAL - 35W                         </t>
  </si>
  <si>
    <t>0030636</t>
  </si>
  <si>
    <t xml:space="preserve">KLIPOVAČ ENDO CLIP L 10MM                         </t>
  </si>
  <si>
    <t>0030641</t>
  </si>
  <si>
    <t>ZÁSOBNÍK PRO STAPLER MULTIFIRE ENDO GIA 30-2.5 DLU</t>
  </si>
  <si>
    <t>0030642</t>
  </si>
  <si>
    <t xml:space="preserve">STAPLER LINEÁRNÍ S NOŽEM MF ENDO GIA 30-3.5       </t>
  </si>
  <si>
    <t>0030647</t>
  </si>
  <si>
    <t xml:space="preserve">SÍŤKA SURGIPRO MESH                               </t>
  </si>
  <si>
    <t>0030648</t>
  </si>
  <si>
    <t>0037145</t>
  </si>
  <si>
    <t xml:space="preserve">PROTÉZA GORE-TEX CÉVNÍ - PRUŽNÁ TENKOSTĚNNÁ       </t>
  </si>
  <si>
    <t>0038274</t>
  </si>
  <si>
    <t xml:space="preserve">STAPLER PREMIUM PLUS CEEA PRŮM.21;25;28,31;34MM   </t>
  </si>
  <si>
    <t>0042251</t>
  </si>
  <si>
    <t>CEMENT KOSTNÍ COPAL G+C - 40 GENTAMICIN A CLINDAMY</t>
  </si>
  <si>
    <t>0043119</t>
  </si>
  <si>
    <t xml:space="preserve">ŠTĚP ALLOGENNÍ KOSTNÍ ZMRAZENÝ                    </t>
  </si>
  <si>
    <t>0047518</t>
  </si>
  <si>
    <t xml:space="preserve">STAPLER LINEÁRNÍ TA4548S                 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</si>
  <si>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</si>
  <si>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</si>
  <si>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</si>
  <si>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</si>
  <si>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</si>
  <si>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</si>
  <si>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0052021</t>
  </si>
  <si>
    <t xml:space="preserve">ENDOŠITÍ MIC250H                                  </t>
  </si>
  <si>
    <t>0052025</t>
  </si>
  <si>
    <t xml:space="preserve">ENDOŠITÍ MIC173H                                  </t>
  </si>
  <si>
    <t>0053463</t>
  </si>
  <si>
    <t>STAPLER LINEÁRNÍ-BEZ ZÁSOBNÍKU - ENDO GIA - UNIVER</t>
  </si>
  <si>
    <t>0053464</t>
  </si>
  <si>
    <t>0053476</t>
  </si>
  <si>
    <t xml:space="preserve">GRASPR ENDO GRASP 5MM                             </t>
  </si>
  <si>
    <t>0053479</t>
  </si>
  <si>
    <t xml:space="preserve">RETRAKTOR SKLOPNÝ- ENDO RETRACT II 10MM           </t>
  </si>
  <si>
    <t>0053481</t>
  </si>
  <si>
    <t xml:space="preserve">SÁČEK - ENDO CATCH 10MM                           </t>
  </si>
  <si>
    <t>0053529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</si>
  <si>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</si>
  <si>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</si>
  <si>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</si>
  <si>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</si>
  <si>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0056288</t>
  </si>
  <si>
    <t xml:space="preserve">KATETR BALONKOVÝ FOGARTY 120403F                  </t>
  </si>
  <si>
    <t>0056290</t>
  </si>
  <si>
    <t xml:space="preserve">KATETR BALONKOVÝ FOGARTY 120404F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</si>
  <si>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</si>
  <si>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</si>
  <si>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</si>
  <si>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</si>
  <si>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0056490</t>
  </si>
  <si>
    <t xml:space="preserve">STAPLER CIRKULÁRNÍ EEA                            </t>
  </si>
  <si>
    <t>0056491</t>
  </si>
  <si>
    <t xml:space="preserve">STAPLER CIRKULÁRNÍ EEAXL                          </t>
  </si>
  <si>
    <t>0058164</t>
  </si>
  <si>
    <t xml:space="preserve">GRASPER SE ZÁMKEM ATRAUMATICKÝ     5DSG, 10AG     </t>
  </si>
  <si>
    <t>0058352</t>
  </si>
  <si>
    <t xml:space="preserve">CÍLENÝ ODBĚR BIOPSIE DRG 90781                    </t>
  </si>
  <si>
    <t>0058353</t>
  </si>
  <si>
    <t xml:space="preserve">LAVÁŽ A ODSÁTÍ DUTINY PERITONEÁLNÍ DRG 90782      </t>
  </si>
  <si>
    <t>0058358</t>
  </si>
  <si>
    <t xml:space="preserve">JEJUNOSTOMIE  DRG 90787                           </t>
  </si>
  <si>
    <t>0058362</t>
  </si>
  <si>
    <t xml:space="preserve">APPENDEKTOMIE DRG 90795                           </t>
  </si>
  <si>
    <t>0058364</t>
  </si>
  <si>
    <t xml:space="preserve">ESOFAGOKARDIOMYOTOMIE DRG 90797                   </t>
  </si>
  <si>
    <t>0058366</t>
  </si>
  <si>
    <t xml:space="preserve">DESTRUKCE NÁDORU NEBO METASTÁZ DRG 90799          </t>
  </si>
  <si>
    <t>0058368</t>
  </si>
  <si>
    <t xml:space="preserve">LOKÁLNÍ EXCIZE Z JATER DRG 90801                  </t>
  </si>
  <si>
    <t>0058371</t>
  </si>
  <si>
    <t xml:space="preserve">CHOLECYSTEKTOMIE PROSTÁ DRG 90818                 </t>
  </si>
  <si>
    <t>0058375</t>
  </si>
  <si>
    <t xml:space="preserve">KOLOSTOMIE DRG 90822                              </t>
  </si>
  <si>
    <t>0058376</t>
  </si>
  <si>
    <t xml:space="preserve">ANTIREFLUXNÍ PLASTIKA DRG 90823                   </t>
  </si>
  <si>
    <t>0058377</t>
  </si>
  <si>
    <t xml:space="preserve">HERNIOPLASTIKA RECID.KÝLY DRG 90824               </t>
  </si>
  <si>
    <t>0058384</t>
  </si>
  <si>
    <t xml:space="preserve">HERNIOPLASTIKA OBOUSTRANNÁ PRIMÁRNÍ DRG 90838     </t>
  </si>
  <si>
    <t>0058387</t>
  </si>
  <si>
    <t xml:space="preserve">LYMFADENEKTOMIE PARAAORTÁLNÍ DRG 90841            </t>
  </si>
  <si>
    <t>0058388</t>
  </si>
  <si>
    <t xml:space="preserve">KLÍNOVITÁ RESEKCE PLIC DRG 90842                  </t>
  </si>
  <si>
    <t>0058389</t>
  </si>
  <si>
    <t xml:space="preserve">ENUKLEACE TUMORU PLIC DRG 90843                   </t>
  </si>
  <si>
    <t>0058390</t>
  </si>
  <si>
    <t xml:space="preserve">PLEUREKTOMIE ABRAZE DRG 90844                     </t>
  </si>
  <si>
    <t>0058392</t>
  </si>
  <si>
    <t xml:space="preserve">FUNDOPLIKACE DRG 90853                            </t>
  </si>
  <si>
    <t>0058399</t>
  </si>
  <si>
    <t xml:space="preserve">RESEKCE TLUSTÉHO STŘEVA DRG 90864                 </t>
  </si>
  <si>
    <t>0058400</t>
  </si>
  <si>
    <t xml:space="preserve">EZOFAGOKARDIOMYOTOMIE S FUNDOPLIKACÍ DRG 90865    </t>
  </si>
  <si>
    <t>0058402</t>
  </si>
  <si>
    <t xml:space="preserve">ODSTRANĚNÍ TUMORU MEDIASTINA DRG 90867            </t>
  </si>
  <si>
    <t>0058405</t>
  </si>
  <si>
    <t xml:space="preserve">LOBEKTOMIE PLIC DRG 90870                         </t>
  </si>
  <si>
    <t>0058408</t>
  </si>
  <si>
    <t xml:space="preserve">RESEKCE ŽALUDKU BI DRG 90875                      </t>
  </si>
  <si>
    <t>0058412</t>
  </si>
  <si>
    <t xml:space="preserve">NÍZKÁ PŘEDNÍ RESEKCE REKTA DRG 90880              </t>
  </si>
  <si>
    <t>0058423</t>
  </si>
  <si>
    <t xml:space="preserve">ENUKLEACE JEDNODUCHÉ CYSTY DRG 90805              </t>
  </si>
  <si>
    <t>0058427</t>
  </si>
  <si>
    <t xml:space="preserve">ADNEXEKTOMIE DRG 90809                            </t>
  </si>
  <si>
    <t>0058434</t>
  </si>
  <si>
    <t xml:space="preserve">DRENÁŽ ABSCESU DRG 90816                          </t>
  </si>
  <si>
    <t>0058435</t>
  </si>
  <si>
    <t xml:space="preserve">ADHESIOLÝZA I.STUPNĚ DRG 90817                    </t>
  </si>
  <si>
    <t>0058442</t>
  </si>
  <si>
    <t xml:space="preserve">ADHESIOLÝZA II.STUPNĚ DRG 90836                   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</si>
  <si>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</si>
  <si>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</si>
  <si>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</si>
  <si>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</si>
  <si>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</si>
  <si>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 xml:space="preserve">GRASPR ATRAUMATICKÝ ENDOBABCOCK 10MM 174001       </t>
  </si>
  <si>
    <t>0062220</t>
  </si>
  <si>
    <t xml:space="preserve">SÍŤKA VICRYLOVÁ VM96                              </t>
  </si>
  <si>
    <t>0062228</t>
  </si>
  <si>
    <t xml:space="preserve">SÍŤKA PROLENOVÁ PML1                              </t>
  </si>
  <si>
    <t>0067892</t>
  </si>
  <si>
    <t>IMPLANTÁT SPINÁL.NÁHRADA OBRATLOVÁ        HRUDNÍ/B</t>
  </si>
  <si>
    <t>0077439</t>
  </si>
  <si>
    <t xml:space="preserve">ŠROUB KORTIKÁLNÍ SAMOŘEZNÝ                        </t>
  </si>
  <si>
    <t>0081997</t>
  </si>
  <si>
    <t xml:space="preserve">V.A.C. ATS SBĚRNÁ NÁDOBA S GELEM                  </t>
  </si>
  <si>
    <t>0081998</t>
  </si>
  <si>
    <t xml:space="preserve">V.A.C.FREEDOM SBĚRNÁ NÁDOBA S GELEM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</si>
  <si>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</si>
  <si>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</si>
  <si>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</si>
  <si>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</si>
  <si>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</si>
  <si>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</si>
  <si>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0082077</t>
  </si>
  <si>
    <t xml:space="preserve">KRYTÍ COM 30 OBVAZOVÁ TEXTÍLIE KOMBINOVANÁ        </t>
  </si>
  <si>
    <t>0082079</t>
  </si>
  <si>
    <t>0082153</t>
  </si>
  <si>
    <t xml:space="preserve">KRYCÍ FÓLIE                                       </t>
  </si>
  <si>
    <t>0083068</t>
  </si>
  <si>
    <t xml:space="preserve">DLAHA STERNÁLNÍ TITAN                             </t>
  </si>
  <si>
    <t>0083070</t>
  </si>
  <si>
    <t>0083529</t>
  </si>
  <si>
    <t xml:space="preserve">SÍŤKA ULTRAPRO KÝLNÍ                              </t>
  </si>
  <si>
    <t>0092078</t>
  </si>
  <si>
    <t>STAPLER LINEÁRNÍ ZAHNUTÝ S NOŽEM - NÍZKÁ RESEKCE -</t>
  </si>
  <si>
    <t>0092079</t>
  </si>
  <si>
    <t>ZÁSOBNÍK DO LINEÁRNÍHO STAPLERU CR40B,CR40G (PRO P</t>
  </si>
  <si>
    <t>0092260</t>
  </si>
  <si>
    <t>SYSTÉM MONITOROVACÍ INTRAKRANIÁLNÍ TKÁŇOVÁ O2 INTE</t>
  </si>
  <si>
    <t>0092435</t>
  </si>
  <si>
    <t xml:space="preserve">STAPLER LIN. BEZ NOŽE SGIA DST 60-3,8 SGIA6038S   </t>
  </si>
  <si>
    <t>0092436</t>
  </si>
  <si>
    <t xml:space="preserve">STAPLER LIN. S NOŽEM GIA DST 60-4,8   GIA6048S    </t>
  </si>
  <si>
    <t>0092438</t>
  </si>
  <si>
    <t xml:space="preserve">STAPLER LIN. S NOŽEM GIA DST 80-4,8   GIA8048S    </t>
  </si>
  <si>
    <t>0092440</t>
  </si>
  <si>
    <t xml:space="preserve">STAPLER LIN. S NOŽEM GIA DST 100-4,8  GIA10048S   </t>
  </si>
  <si>
    <t>0092441</t>
  </si>
  <si>
    <t xml:space="preserve">ZÁSOBNÍK GIA DST 60-2,5 SULU          GIA6025L    </t>
  </si>
  <si>
    <t>0092446</t>
  </si>
  <si>
    <t xml:space="preserve">ZÁSOBNÍK GIA DST 80-4,8 SULU          GIA8048L    </t>
  </si>
  <si>
    <t>0092448</t>
  </si>
  <si>
    <t xml:space="preserve">ZÁSOBNÍK GIA DST 100-4,8 SULU         GIA10048L   </t>
  </si>
  <si>
    <t>0094479</t>
  </si>
  <si>
    <t xml:space="preserve">SADA PRO OPERACI DLE LONGA VČETNĚ STAPLERU        </t>
  </si>
  <si>
    <t>0099752</t>
  </si>
  <si>
    <t xml:space="preserve">ŠROUB SAMOŘEZNÝ STERNÁLNÍ TITAN                   </t>
  </si>
  <si>
    <t>0108130</t>
  </si>
  <si>
    <t xml:space="preserve">DLAHA ROVNÁ STERNÁLNÍ TITAN                       </t>
  </si>
  <si>
    <t>0108768</t>
  </si>
  <si>
    <t xml:space="preserve">ŠROUB SAMOVRTNÝ STERNÁLNÍ TITAN                   </t>
  </si>
  <si>
    <t>0110580</t>
  </si>
  <si>
    <t>NÁHRADA KOLENNÍHO KLOUBU COLUMBUS REVISION CEMENT.</t>
  </si>
  <si>
    <t>0151185</t>
  </si>
  <si>
    <t xml:space="preserve">KAUTER BIPOLÁRNÍ - 8MM - KLEŠTĚ OKÉNKOVÉ          </t>
  </si>
  <si>
    <t>0151509</t>
  </si>
  <si>
    <t xml:space="preserve">SADA PRO OPERACI DLE LONGA VČ. STAPLERU           </t>
  </si>
  <si>
    <t>0151607</t>
  </si>
  <si>
    <t xml:space="preserve">TROKAR S NOŽEM - 5;10;12 MM                       </t>
  </si>
  <si>
    <t>0058372</t>
  </si>
  <si>
    <t xml:space="preserve">APPENDEKTOMIE PŘI PERITONITIDĚ DRG 90819          </t>
  </si>
  <si>
    <t>00602</t>
  </si>
  <si>
    <t xml:space="preserve">OD TYPU 02 - PRO NEMOCNICE TYPU 3, (KATEGORIE 6)  </t>
  </si>
  <si>
    <t>09213</t>
  </si>
  <si>
    <t>NEODKLADNÁ KARDIOPULMONÁLNÍ RESUSCITACE ZÁKLADNÍ Á</t>
  </si>
  <si>
    <t>09225</t>
  </si>
  <si>
    <t>KANYLACE CENTRÁLNÍ ŽÍLY ZA KONTROLY CELKOVÉHO STAV</t>
  </si>
  <si>
    <t>09227</t>
  </si>
  <si>
    <t xml:space="preserve">I. V. APLIKACE KRVE NEBO KREVNÍCH DERIVÁTŮ        </t>
  </si>
  <si>
    <t>09245</t>
  </si>
  <si>
    <t xml:space="preserve">ZAVEDENÍ GASTRICKÉ SONDY PRO ENTERÁLNÍ VÝŽIVU     </t>
  </si>
  <si>
    <t>11501</t>
  </si>
  <si>
    <t xml:space="preserve">ENTERÁLNÍ VÝŽIVA                                  </t>
  </si>
  <si>
    <t>11506</t>
  </si>
  <si>
    <t xml:space="preserve">PLNOHODNOTNÁ PARENTERÁLNÍ VÝŽIVA                  </t>
  </si>
  <si>
    <t>15370</t>
  </si>
  <si>
    <t>PUNKCE TENKOU JEHLOU JAKÉHOKOLIV BŘIŠNÍHO ORGÁNU D</t>
  </si>
  <si>
    <t>25113</t>
  </si>
  <si>
    <t>FLEXIBILNÍ BRONCHOSKOPIE DIAGNOSTICKÁ NEBO TERAPEU</t>
  </si>
  <si>
    <t>47277</t>
  </si>
  <si>
    <t>RADIAČNĚ NAVIGOVANÝ CHIRURGICKÝ VÝKON (PŘIČTI K CH</t>
  </si>
  <si>
    <t>51113</t>
  </si>
  <si>
    <t xml:space="preserve">MYOTOMIE MUSCULUS KRIKOFARINGIKUS                 </t>
  </si>
  <si>
    <t>51115</t>
  </si>
  <si>
    <t xml:space="preserve">OPERACE KRČNÍHO DIVERTIKLU JÍCNU                  </t>
  </si>
  <si>
    <t>51117</t>
  </si>
  <si>
    <t xml:space="preserve">KRČNÍ EZOFAGOSTOMIE                               </t>
  </si>
  <si>
    <t>51125</t>
  </si>
  <si>
    <t>TYREOIDEKTOMIE TOTÁLNÍ NEBO OBOUSTRANNÁ SUBTOTÁLNÍ</t>
  </si>
  <si>
    <t>51127</t>
  </si>
  <si>
    <t>HEMITYROIDEKTOMIE (TOTÁLNÍ LOBEKTOMIE ŠTÍTNÉ ŽLÁZY</t>
  </si>
  <si>
    <t>51211</t>
  </si>
  <si>
    <t xml:space="preserve">MYOTOMIE JÍCNU, HRUDNÍ PŘÍSTUP                    </t>
  </si>
  <si>
    <t>51213</t>
  </si>
  <si>
    <t>SUBTOTÁLNÍ NEBO TOTÁLNÍ EXSTIRPACE JÍCNU BEZ TORAK</t>
  </si>
  <si>
    <t>51215</t>
  </si>
  <si>
    <t>SUBTOTÁLNÍ NEBO TOTÁLNÍ RESEKCE JÍCNU TRANSTORAKÁL</t>
  </si>
  <si>
    <t>51217</t>
  </si>
  <si>
    <t>EZOFAGEKTOMIE BEZ TORAKOTOMIE S NÁHRADOU JÍCNU ŽAL</t>
  </si>
  <si>
    <t>51221</t>
  </si>
  <si>
    <t>REKONSTRUKCE JÍCNU TENKÝM NEBO TLUSTÝM STŘEVEM EVE</t>
  </si>
  <si>
    <t>51225</t>
  </si>
  <si>
    <t>INKOMPLETNÍ NEBO KOMPLETNÍ EZOFAGOTOMIE Z TORAKOTO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</si>
  <si>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</si>
  <si>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</si>
  <si>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</si>
  <si>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</si>
  <si>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</si>
  <si>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</si>
  <si>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51311</t>
  </si>
  <si>
    <t xml:space="preserve">SPLENEKTOMIE                                      </t>
  </si>
  <si>
    <t>51321</t>
  </si>
  <si>
    <t xml:space="preserve">LEVOSTRANNÁ PANKREATEKTOMIE SE SPLENEKTOMIÍ       </t>
  </si>
  <si>
    <t>51323</t>
  </si>
  <si>
    <t xml:space="preserve">HEMIPANKREATODUODENEKTOMIE (WHIPPLE)              </t>
  </si>
  <si>
    <t>51326</t>
  </si>
  <si>
    <t>DRENÁŽNÍ OPERACE PŘI AKUTNÍ PANKEATITIDĚ, DRENÁŽ A</t>
  </si>
  <si>
    <t>51327</t>
  </si>
  <si>
    <t xml:space="preserve">TOTÁLNÍ PANKREATODUODENEKTOMIE                    </t>
  </si>
  <si>
    <t>51329</t>
  </si>
  <si>
    <t>LOKÁLNÍ EXCIZE NEBO ENUKLEACE TUMORU NEBO JINÉ LÉZ</t>
  </si>
  <si>
    <t>51331</t>
  </si>
  <si>
    <t>VNITŘNÍ DRENÁŽ PSEUDOCYSTY DO ŽALUDKU, DUODENA NEB</t>
  </si>
  <si>
    <t>51333</t>
  </si>
  <si>
    <t xml:space="preserve">PANKREATODIGESTIVNÍ SPOJKY                        </t>
  </si>
  <si>
    <t>51343</t>
  </si>
  <si>
    <t>LOKÁLNÍ EXCIZE JATER NEBO OŠETŘENÍ MALÉ TRHLINY JA</t>
  </si>
  <si>
    <t>51345</t>
  </si>
  <si>
    <t>PARCIÁLNÍ RESEKCE JATER NEBO OŠETŘENÍ VĚTŠÍHO PORA</t>
  </si>
  <si>
    <t>51347</t>
  </si>
  <si>
    <t>RESEKCE PRAVÉHO NEBO LEVÉHO LALOKU JATER NEBO LOBE</t>
  </si>
  <si>
    <t>51349</t>
  </si>
  <si>
    <t>OTEVŘENÁ DRENÁŽ ABSCESU JATER, CYSTY JATER NEBO SU</t>
  </si>
  <si>
    <t>51351</t>
  </si>
  <si>
    <t>EXCIZE PAPILY VATERSKÉ S REIMPLANTACÍ VÝVODU SLINI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</si>
  <si>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</si>
  <si>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</si>
  <si>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</si>
  <si>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</si>
  <si>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</si>
  <si>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</si>
  <si>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</si>
  <si>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</si>
  <si>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</si>
  <si>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</si>
  <si>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51363</t>
  </si>
  <si>
    <t>KOLEKTOMIE TOTÁLNÍ S ILEÁLNÍM POUCHEM A ILEOANÁLNÍ</t>
  </si>
  <si>
    <t>51365</t>
  </si>
  <si>
    <t xml:space="preserve">UZÁVĚR A ÚPRAVA STOMIÍ NA TLUSTÉM STŘEVĚ          </t>
  </si>
  <si>
    <t>51367</t>
  </si>
  <si>
    <t>APENDEKTOMIE NEBO OPERAČNÍ DRENÁŽ PERIAPENDIKULÁRN</t>
  </si>
  <si>
    <t>51369</t>
  </si>
  <si>
    <t>APENDEKTOMIE PŘI PERFORAČNÍ APENDICITIDĚ S PERITON</t>
  </si>
  <si>
    <t>51371</t>
  </si>
  <si>
    <t xml:space="preserve">CHOLECYSTEKTOMIE                                  </t>
  </si>
  <si>
    <t>51373</t>
  </si>
  <si>
    <t xml:space="preserve">CHOLECYSTOSTOMIE                                  </t>
  </si>
  <si>
    <t>51375</t>
  </si>
  <si>
    <t xml:space="preserve">TRANSDUODENÁLNÍ SFINKTEROTOMIE S CHOLEDOCHOTOMIÍ  </t>
  </si>
  <si>
    <t>51377</t>
  </si>
  <si>
    <t xml:space="preserve">BILIODIGESTIVNÍ SPOJKA SE ŽALUDKEM, DUODENEM NEBO </t>
  </si>
  <si>
    <t>51379</t>
  </si>
  <si>
    <t xml:space="preserve">CHOLEDOCHOTOMIE                                   </t>
  </si>
  <si>
    <t>51381</t>
  </si>
  <si>
    <t xml:space="preserve">REKONSTRUKČNÍ VÝKON NA ŽLUČOVÝCH CESTÁCH          </t>
  </si>
  <si>
    <t>51383</t>
  </si>
  <si>
    <t>GASTROTOMIE, DUODENOTOMIE NEBO JEDNODUCHÁ PYLOROPL</t>
  </si>
  <si>
    <t>51385</t>
  </si>
  <si>
    <t xml:space="preserve">RESEKCE ŽALUDKU S ANASTOMÓZOU                     </t>
  </si>
  <si>
    <t>51386</t>
  </si>
  <si>
    <t>SUTURA EV. EXCIZE A SUTURA LÉZE STĚNY ŽALUDKU NEBO</t>
  </si>
  <si>
    <t>51387</t>
  </si>
  <si>
    <t xml:space="preserve">TOTÁLNÍ GASTREKTOMIE, SUBTOTÁLNÍ GASTREKTOMIE     </t>
  </si>
  <si>
    <t>51388</t>
  </si>
  <si>
    <t>GASTROENTEROANASTOMÓZA  NEBO RESEKCE A (NEBO) ANAS</t>
  </si>
  <si>
    <t>51389</t>
  </si>
  <si>
    <t xml:space="preserve">KMENOVÁ A SELEKTIVNÍ  PŘÍP. PROXIMÁLNÍ SELEKTIVNÍ 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</si>
  <si>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</si>
  <si>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</si>
  <si>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</si>
  <si>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</si>
  <si>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</si>
  <si>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</si>
  <si>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</si>
  <si>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</si>
  <si>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51395</t>
  </si>
  <si>
    <t xml:space="preserve">PUNKCE PERITONEÁLNÍ DIAGNOSTICKÁ ČI TERAPEUTICKÁ  </t>
  </si>
  <si>
    <t>51396</t>
  </si>
  <si>
    <t xml:space="preserve">PUNKCE DUTINY BŘIŠNÍ S DRENÁŽÍ EV. LAVAŽÍ         </t>
  </si>
  <si>
    <t>51397</t>
  </si>
  <si>
    <t>OTEVŘENÁ LAVÁŽ PERITONEÁLNÍ DUTINY, SEC. LOOK, LAP</t>
  </si>
  <si>
    <t>51411</t>
  </si>
  <si>
    <t>OPERACE KONEČNÍKU TRANSANÁLNÍ ENDOSKOPICKOU MIKROC</t>
  </si>
  <si>
    <t>51415</t>
  </si>
  <si>
    <t>ABDOMINOPERINEÁLNÍ, VAGINÁLNÍ, SAKRÁLNÍ AMPUTACE R</t>
  </si>
  <si>
    <t>51419</t>
  </si>
  <si>
    <t>MÍSTNÍ EXCIZE LÉZE REKTA TRANSSFINKTERICKÁ, TRANSV</t>
  </si>
  <si>
    <t>51421</t>
  </si>
  <si>
    <t>KOREKCE ANÁLNÍHO SFINKTERU A ANOREKTÁLNÍHO PŘECHOD</t>
  </si>
  <si>
    <t>51425</t>
  </si>
  <si>
    <t xml:space="preserve">HEMOROIDEKTOMIE                                   </t>
  </si>
  <si>
    <t>51433</t>
  </si>
  <si>
    <t xml:space="preserve">OPERACE HEMEROIDŮ DLE LONGA                       </t>
  </si>
  <si>
    <t>51511</t>
  </si>
  <si>
    <t>OPERACE KÝLY INQUINÁLNÍ A FEMORÁLNÍ - DOSPĚLÍ, VČE</t>
  </si>
  <si>
    <t>51513</t>
  </si>
  <si>
    <t>INQUINÁLNÍ, FEMORÁLNÍ KÝLA PRO USKŘINUTÍ VYŽADUJÍC</t>
  </si>
  <si>
    <t>51515</t>
  </si>
  <si>
    <t>OPERACE KÝLY UMBILIKÁLNÍ NEBO EPIGASTRICKÁ - DOSPĚ</t>
  </si>
  <si>
    <t>51517</t>
  </si>
  <si>
    <t>OPERACE KÝLY S POUŽITÍM ŠTĚPU ČI IMPLANTÁTU, OPERA</t>
  </si>
  <si>
    <t>51518</t>
  </si>
  <si>
    <t xml:space="preserve">OPERACE VNITŘNÍ KÝLY                              </t>
  </si>
  <si>
    <t>51519</t>
  </si>
  <si>
    <t xml:space="preserve">OPERACE RECIDIVUJÍCÍ KÝLY                         </t>
  </si>
  <si>
    <t>51611</t>
  </si>
  <si>
    <t xml:space="preserve">PEROPERAČNÍ POUŽITÍ SONOGRAFU CHIRURGEM           </t>
  </si>
  <si>
    <t>51613</t>
  </si>
  <si>
    <t xml:space="preserve">PEROPERAČNÍ CHOLEDOCHOSKOPIE                      </t>
  </si>
  <si>
    <t>51615</t>
  </si>
  <si>
    <t xml:space="preserve">PEROPERAČNÍ CHOLANGIOGRAFIE /CYSTOGRAFIE A  POD.  </t>
  </si>
  <si>
    <t>51623</t>
  </si>
  <si>
    <t xml:space="preserve">POUŽITÍ ULTRAZVUKOVÉHO SKALPELU                   </t>
  </si>
  <si>
    <t>51631</t>
  </si>
  <si>
    <t>RFA - RADIOFREKVENČNÍ ABLACE METASTÁZ ČI PRIMÁRNÍC</t>
  </si>
  <si>
    <t>51711</t>
  </si>
  <si>
    <t xml:space="preserve">VÝKON LAPAROSKOPICKÝ A TORAKOSKOPICKÝ             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</si>
  <si>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</si>
  <si>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</si>
  <si>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</si>
  <si>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</si>
  <si>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</si>
  <si>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</si>
  <si>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51815</t>
  </si>
  <si>
    <t xml:space="preserve">EXSTIRPACE JEDNOSTRANNÉHO CYSTICKÉHO HYGROMU      </t>
  </si>
  <si>
    <t>51819</t>
  </si>
  <si>
    <t>OŠETŘENÍ A OBVAZ ROZSÁHLÉ RÁNY V CELKOVÉ ANESTEZII</t>
  </si>
  <si>
    <t>51850</t>
  </si>
  <si>
    <t>PŘEVAZ RÁNY METODOU V. A. C. (VACUUM ASISTED CLOSU</t>
  </si>
  <si>
    <t>51863</t>
  </si>
  <si>
    <t xml:space="preserve">FIXAČNÍ SÁDROVÁ DLAHA CELÉ DOLNÍ KONČETINY        </t>
  </si>
  <si>
    <t>54140</t>
  </si>
  <si>
    <t xml:space="preserve">ARTERIA MESENTERICA - TROMBEKTOMIE, EMBOLEKTOMIE, </t>
  </si>
  <si>
    <t>54190</t>
  </si>
  <si>
    <t xml:space="preserve">OSTATNÍ REKONSTRUKCE TEPEN A BY-PASSY             </t>
  </si>
  <si>
    <t>54220</t>
  </si>
  <si>
    <t xml:space="preserve">PORTOSYSTÉMOVÉ SPOJKY                             </t>
  </si>
  <si>
    <t>54990</t>
  </si>
  <si>
    <t xml:space="preserve">ODBĚR ŽILNÍHO ŠTĚPU                               </t>
  </si>
  <si>
    <t>55210</t>
  </si>
  <si>
    <t xml:space="preserve">VÝKONY NA ZAVŘENÉM SRDCI                          </t>
  </si>
  <si>
    <t>55250</t>
  </si>
  <si>
    <t xml:space="preserve">STERNOTOMIE, TORAKOTOMIE                          </t>
  </si>
  <si>
    <t>56251</t>
  </si>
  <si>
    <t>ČÁSTEČNÉ NEBO TOTÁLNÍ ODSTRANĚNÍ INTRADURÁLNÍHO TU</t>
  </si>
  <si>
    <t>56324</t>
  </si>
  <si>
    <t xml:space="preserve">DEKOMPRESE OSTATNÍCH VELKÝCH A STŘEDNÍCH NERVŮ    </t>
  </si>
  <si>
    <t>57111</t>
  </si>
  <si>
    <t xml:space="preserve">TORAKOSKOPIE KLASICKÁ DIAGNOSTICKÁ                </t>
  </si>
  <si>
    <t>57113</t>
  </si>
  <si>
    <t xml:space="preserve">TORAKOSKOPIE KLASICKÁ LÉČEBNÁ                     </t>
  </si>
  <si>
    <t>57117</t>
  </si>
  <si>
    <t xml:space="preserve">MEDIASTINOSKOPIE                                  </t>
  </si>
  <si>
    <t>57211</t>
  </si>
  <si>
    <t xml:space="preserve">REVIZE OBOU HRUDNÍCH DUTIN ZE STERNOTOMIE         </t>
  </si>
  <si>
    <t>57213</t>
  </si>
  <si>
    <t xml:space="preserve">PLASTICKÉ VÝKONY NA PRŮDUŠNICI A VELKÝCH BRONŠÍCH </t>
  </si>
  <si>
    <t>57215</t>
  </si>
  <si>
    <t xml:space="preserve">RESEKCE HRUDNÍ STĚNY                              </t>
  </si>
  <si>
    <t>57217</t>
  </si>
  <si>
    <t xml:space="preserve">ODSTRANĚNÍ TUMORU MEDIASTINA - TYMEKTOMIE         </t>
  </si>
  <si>
    <t>57221</t>
  </si>
  <si>
    <t>OPERAČNÍ STABILIZACE HRUDNÍKU PO ÚRAZE - JEDNA STR</t>
  </si>
  <si>
    <t>57225</t>
  </si>
  <si>
    <t xml:space="preserve">TORAKOPLASTIKA                                    </t>
  </si>
  <si>
    <t>57227</t>
  </si>
  <si>
    <t xml:space="preserve">EXCIZE Z HRUDNÍ STĚNY - SKALENOVÁ BIOPSIE         </t>
  </si>
  <si>
    <t>57231</t>
  </si>
  <si>
    <t xml:space="preserve">MEDIASTINOTOMIE                                   </t>
  </si>
  <si>
    <t>57233</t>
  </si>
  <si>
    <t xml:space="preserve">HRUDNÍ DRENÁŽ                                     </t>
  </si>
  <si>
    <t>57235</t>
  </si>
  <si>
    <t>TORAKOTOMIE PROSTÁ NEBO S BIOPSIÍ, EVAKUACÍ HEMATO</t>
  </si>
  <si>
    <t>57237</t>
  </si>
  <si>
    <t xml:space="preserve">SUTURA RUPTUTY BRÁNICE TORAKOTOMICKÝM PŘÍSTUPEM   </t>
  </si>
  <si>
    <t>57239</t>
  </si>
  <si>
    <t xml:space="preserve">UZAVŘENÍ BRONCHOPLEURÁLNÍ PÍŠTĚLE                 </t>
  </si>
  <si>
    <t>57241</t>
  </si>
  <si>
    <t xml:space="preserve">DEKORTIKACE PLÍCE                                 </t>
  </si>
  <si>
    <t>57243</t>
  </si>
  <si>
    <t xml:space="preserve">HRUDNÍ PUNKCE                                     </t>
  </si>
  <si>
    <t>57245</t>
  </si>
  <si>
    <t xml:space="preserve">PNEUMONEKTOMIE ROZŠÍŘENÁ                          </t>
  </si>
  <si>
    <t>57247</t>
  </si>
  <si>
    <t>PNEUMONEKTOMIE, NEBO LOBEKTOMIE, NEBO BILOBEKTOMIE</t>
  </si>
  <si>
    <t>57249</t>
  </si>
  <si>
    <t>RESEKCE PLIC - LOBEKTOMIE ČI BILOBEKTOMIE S BROCHO</t>
  </si>
  <si>
    <t>57251</t>
  </si>
  <si>
    <t xml:space="preserve">KLÍNOVITÁ RESEKCE PLIC NEBO ENUKLEACE TUMORU      </t>
  </si>
  <si>
    <t>57253</t>
  </si>
  <si>
    <t xml:space="preserve">PLEUREKTOMIE - ABRAZE                             </t>
  </si>
  <si>
    <t>61021</t>
  </si>
  <si>
    <t xml:space="preserve">KOMPLEXNÍ VYŠETŘENÍ PLASTICKÝM CHIRURGEM          </t>
  </si>
  <si>
    <t>61022</t>
  </si>
  <si>
    <t xml:space="preserve">CÍLENÉ VYŠETŘENÍ PLASTICKÝM CHIRURGEM             </t>
  </si>
  <si>
    <t>61113</t>
  </si>
  <si>
    <t xml:space="preserve">REVIZE, EXCIZE A SUTURA PORANĚNÍ KŮŽE A PODKOŽÍ A </t>
  </si>
  <si>
    <t>61115</t>
  </si>
  <si>
    <t>61125</t>
  </si>
  <si>
    <t>EXCIZE KOŽNÍ LÉZE NAD 10 CM^2, BEZ UZAVŘENÍ VZNIKL</t>
  </si>
  <si>
    <t>62310</t>
  </si>
  <si>
    <t xml:space="preserve">NEKREKTOMIE DO 1% POVRCHU TĚLA                    </t>
  </si>
  <si>
    <t>63573</t>
  </si>
  <si>
    <t>HYSTEREKTOMIE ABDOMINÁLNÍ NEBO VAGINÁLNÍ S NEBO BE</t>
  </si>
  <si>
    <t>63589</t>
  </si>
  <si>
    <t>SALPINGEKTOMIE NEBO ADNEXEKTOMIE A NEBO RESEKCE OV</t>
  </si>
  <si>
    <t>63596</t>
  </si>
  <si>
    <t xml:space="preserve">TOTÁLNÍ OMENTEKTOMIE                              </t>
  </si>
  <si>
    <t>66039</t>
  </si>
  <si>
    <t xml:space="preserve">SLOŽITÁ OPERAČNÍ ARTROSKOPIE                      </t>
  </si>
  <si>
    <t>66127</t>
  </si>
  <si>
    <t xml:space="preserve">MANIPULACE V CELKOVÉ NEBO LOKÁLNÍ ANESTÉZII       </t>
  </si>
  <si>
    <t>66133</t>
  </si>
  <si>
    <t xml:space="preserve">UDRŽOVÁNÍ PROPLACHOVÉ LAVÁŽE ZA JEDEN DEN         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</si>
  <si>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</si>
  <si>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</si>
  <si>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</si>
  <si>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</si>
  <si>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</si>
  <si>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</si>
  <si>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66321</t>
  </si>
  <si>
    <t>RESEKCE OBRATLOVÉHO TĚLA - SOMATEKTONIE - KOMPLETN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</si>
  <si>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</si>
  <si>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</si>
  <si>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</si>
  <si>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</si>
  <si>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</si>
  <si>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 xml:space="preserve">PŘÍSTUPY NA PÁTEŘ - NESTANDARDNÍ - PŘEDNÍ         </t>
  </si>
  <si>
    <t>66337</t>
  </si>
  <si>
    <t xml:space="preserve">OPERAČNÍ PŘÍSTUP K PÁTEŘI - STANDARDNÍ - PŘEDNÍ - </t>
  </si>
  <si>
    <t>66623</t>
  </si>
  <si>
    <t xml:space="preserve">PROSTÁ EXTRAKCE ENDOPROTÉZY - CEMENTOVANÉ         </t>
  </si>
  <si>
    <t>66659</t>
  </si>
  <si>
    <t xml:space="preserve">SYNOVEKTOMIE KOLENA A DALŠÍCH VELKÝCH KLOUBŮ      </t>
  </si>
  <si>
    <t>66829</t>
  </si>
  <si>
    <t xml:space="preserve">ZAVEDENÍ PROPLACHOVÉ LAVÁŽE                       </t>
  </si>
  <si>
    <t>66841</t>
  </si>
  <si>
    <t>EXSTIRPACE NÁDORU MĚKKÝCH TKÁNÍ - HLUBOKO ULOŽENÝC</t>
  </si>
  <si>
    <t>66851</t>
  </si>
  <si>
    <t>AMPUTACE DLOUHÉ KOSTI / EXARTIKULACE VELKÉHO KLOUB</t>
  </si>
  <si>
    <t>66865</t>
  </si>
  <si>
    <t>EXCIZE A EXSTIRPACE KOSTI - RESEKCE A NÁHRADA JINÝ</t>
  </si>
  <si>
    <t>66877</t>
  </si>
  <si>
    <t xml:space="preserve">TREPANACE A DRENÁŽ KOSTI                          </t>
  </si>
  <si>
    <t>66879</t>
  </si>
  <si>
    <t xml:space="preserve">OTEVŘENÁ SPONGIOPLASTIKA                          </t>
  </si>
  <si>
    <t>66895</t>
  </si>
  <si>
    <t xml:space="preserve">OTEVŘENÁ BIOPSIE KOSTI NEBO KLOUBU                </t>
  </si>
  <si>
    <t>66919</t>
  </si>
  <si>
    <t xml:space="preserve">SEKVESTROTOMIE                                    </t>
  </si>
  <si>
    <t>66949</t>
  </si>
  <si>
    <t xml:space="preserve">PUNKCE KLOUBNÍ S APLIKACÍ LÉČIVA                  </t>
  </si>
  <si>
    <t>71319</t>
  </si>
  <si>
    <t xml:space="preserve">ESOFAGOSKOPIE RIGIDNÍ                             </t>
  </si>
  <si>
    <t>71717</t>
  </si>
  <si>
    <t xml:space="preserve">TRACHEOTOMIE                                      </t>
  </si>
  <si>
    <t>76213</t>
  </si>
  <si>
    <t>KATETRIZACE MOČOVÉHO MĚCHÝŘE PERMANENTNÍ CÉVKOU DL</t>
  </si>
  <si>
    <t>76343</t>
  </si>
  <si>
    <t xml:space="preserve">RESEKCE, SUTURA URETERU JEDNOSTRANNÁ              </t>
  </si>
  <si>
    <t>76365</t>
  </si>
  <si>
    <t xml:space="preserve">PUNKČNÍ EPICYSTOSTOMIE                            </t>
  </si>
  <si>
    <t>76369</t>
  </si>
  <si>
    <t xml:space="preserve">RESEKCE MĚCHÝŘE, EV. DIVERTIKULEKTOMIE            </t>
  </si>
  <si>
    <t>76375</t>
  </si>
  <si>
    <t xml:space="preserve">CYSTEKTOMIE KOMPLETNÍ S URETEROILEÁLNÍM KONDUITEM </t>
  </si>
  <si>
    <t>76425</t>
  </si>
  <si>
    <t>REPOZICE PARAFIMOZY NEBO UVOLNĚNÍ PREPUCIA, DĚTI O</t>
  </si>
  <si>
    <t>76439</t>
  </si>
  <si>
    <t xml:space="preserve">ORCHIECTOMIE JEDNOSTRANNÁ                         </t>
  </si>
  <si>
    <t>76440</t>
  </si>
  <si>
    <t xml:space="preserve">ORCHIEKTOMIE RADIKÁLNÍ JEDNOSTRANNÁ               </t>
  </si>
  <si>
    <t>76441</t>
  </si>
  <si>
    <t xml:space="preserve">LYMFADENEKTOMIE RETROPERITONEÁLNÍ                 </t>
  </si>
  <si>
    <t>76473</t>
  </si>
  <si>
    <t>ADRENALEKTOMIE JEDNOSTRANNÁ (JAKO SAMOSTATNÝ VÝKON</t>
  </si>
  <si>
    <t>78022</t>
  </si>
  <si>
    <t xml:space="preserve">CÍLENÉ VYŠETŘENÍ ANESTEZIOLOGEM                   </t>
  </si>
  <si>
    <t>78117</t>
  </si>
  <si>
    <t xml:space="preserve">ANESTÉZIE S ŘÍZENOU VENTILACÍ Á 20 MIN.           </t>
  </si>
  <si>
    <t>78121</t>
  </si>
  <si>
    <t xml:space="preserve">KAPNOMETRIE PŘI ANESTEZII Á 20 MIN.               </t>
  </si>
  <si>
    <t>78140</t>
  </si>
  <si>
    <t>ANESTÉZIE U PACIENTA S ASA 3E A VÍCE Á 20 MIN, PŘI</t>
  </si>
  <si>
    <t>78820</t>
  </si>
  <si>
    <t xml:space="preserve">ZAJIŠTĚNÍ DÝCHACÍCH CEST PŘI ANESTEZII            </t>
  </si>
  <si>
    <t>89311</t>
  </si>
  <si>
    <t xml:space="preserve">INTERVENČNÍ VÝKON ŘÍZENÝ RDG METODOU (SKIASKOPIE, </t>
  </si>
  <si>
    <t>5F4</t>
  </si>
  <si>
    <t>5T1</t>
  </si>
  <si>
    <t>0087240</t>
  </si>
  <si>
    <t xml:space="preserve">FANHDI 100 I.U./ML                                </t>
  </si>
  <si>
    <t>0007957</t>
  </si>
  <si>
    <t>0107931</t>
  </si>
  <si>
    <t xml:space="preserve">TROMBOCYTY Z AFERÉZY                              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</si>
  <si>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</si>
  <si>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</si>
  <si>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</si>
  <si>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</si>
  <si>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</si>
  <si>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</si>
  <si>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71311</t>
  </si>
  <si>
    <t xml:space="preserve">LARYNGOSKOPIE PŘÍMÁ                               </t>
  </si>
  <si>
    <t>71729</t>
  </si>
  <si>
    <t>ODSTRANĚNÍ POLYPU NEBO JINÉHO NOVOTVARU Z HRTANU N</t>
  </si>
  <si>
    <t>6F1</t>
  </si>
  <si>
    <t>0131654</t>
  </si>
  <si>
    <t xml:space="preserve">CEFTAZIDIM KABI 1 GM                              </t>
  </si>
  <si>
    <t>0001154</t>
  </si>
  <si>
    <t>0001749</t>
  </si>
  <si>
    <t xml:space="preserve">DRÁT KIRSCHNERŮV OCEL                             </t>
  </si>
  <si>
    <t>0010768</t>
  </si>
  <si>
    <t>0017751</t>
  </si>
  <si>
    <t>0031246</t>
  </si>
  <si>
    <t xml:space="preserve">NÁHRADA ŠLACHY RUKY - SILIKONOVÁ                  </t>
  </si>
  <si>
    <t>0059978</t>
  </si>
  <si>
    <t xml:space="preserve">KLIPY EXTRA TITAN LT100,LT200                     </t>
  </si>
  <si>
    <t>0059979</t>
  </si>
  <si>
    <t xml:space="preserve">KLIPY EXTRA TITAN LT300,LT400                     </t>
  </si>
  <si>
    <t>0065071</t>
  </si>
  <si>
    <t xml:space="preserve">IMPLANTÁT BRADOVÝ  MEDPOR                         </t>
  </si>
  <si>
    <t>0068059</t>
  </si>
  <si>
    <t xml:space="preserve">IMPLANTÁT MAMMÁRNÍ EXPANDER TKÁŇOVÝ               </t>
  </si>
  <si>
    <t>0082042</t>
  </si>
  <si>
    <t xml:space="preserve">KRYTÍ MŘÍŽKA SILIKONOVÁ ASKINA SILNET             </t>
  </si>
  <si>
    <t>0082043</t>
  </si>
  <si>
    <t>0082509</t>
  </si>
  <si>
    <t xml:space="preserve">DLAHA FIXAČNÍ - RUKA,PŘEDLOKTÍ - SÁDRA            </t>
  </si>
  <si>
    <t>0082514</t>
  </si>
  <si>
    <t xml:space="preserve">DLAHA FIXAČNÍ CELÉ HORNÍ KONČETINY - POLYMEROVANÝ </t>
  </si>
  <si>
    <t>0082517</t>
  </si>
  <si>
    <t xml:space="preserve">DLAHA FIXAČNÍ - NOHA,BÉREC - SÁDRA                </t>
  </si>
  <si>
    <t>0082519</t>
  </si>
  <si>
    <t xml:space="preserve">OBVAZ CIRKULÁRNÍ - NOHA,BÉREC - SÁDRA             </t>
  </si>
  <si>
    <t>0082521</t>
  </si>
  <si>
    <t xml:space="preserve">DLAHA FIXAČNÍ CELÉ DOLNÍ KONČETINY - SÁDRA        </t>
  </si>
  <si>
    <t>0110664</t>
  </si>
  <si>
    <t xml:space="preserve">K-DRÁT ODLAMOVACÍ PRO PRSTY RUKY K-SNAP           </t>
  </si>
  <si>
    <t>0166174</t>
  </si>
  <si>
    <t>IMPLANTÁT MAMMÁRNÍ MONOBLOC SOFT ONE PLNĚNÝ KOHEZI</t>
  </si>
  <si>
    <t>0166177</t>
  </si>
  <si>
    <t>51855</t>
  </si>
  <si>
    <t xml:space="preserve">FIXAČNÍ SÁDROVÁ DLAHA CELÉ HORNÍ KONČETINY        </t>
  </si>
  <si>
    <t>53517</t>
  </si>
  <si>
    <t>SUTURA NEBO REINSERCE ŠLACHY FLEXORU RUKY A ZÁPĚST</t>
  </si>
  <si>
    <t>56419</t>
  </si>
  <si>
    <t xml:space="preserve">POUŽITÍ OPERAČNÍHO MIKROSKOPU Á 15 MINUT          </t>
  </si>
  <si>
    <t>61117</t>
  </si>
  <si>
    <t>SUTURA DIGITÁLNÍHO NEBO KOMUNÁLNÍHO DIGITÁLNÍHO NE</t>
  </si>
  <si>
    <t>61119</t>
  </si>
  <si>
    <t>SUTURA PERIFERNÍHO NERVU MIKROCHIRURGICKOU TECHNIK</t>
  </si>
  <si>
    <t>61121</t>
  </si>
  <si>
    <t xml:space="preserve">CÉVNÍ ANASTOMOSA MIKROCHIRURGICKOU TECHNIKOU      </t>
  </si>
  <si>
    <t>61127</t>
  </si>
  <si>
    <t xml:space="preserve">EXSTIRPACE PSEUDOCYSTY DEKUBITU                   </t>
  </si>
  <si>
    <t>61131</t>
  </si>
  <si>
    <t xml:space="preserve">EXCIZE KOŽNÍ LÉZE, SUTURA VÍCE NEŽ 10 CM          </t>
  </si>
  <si>
    <t>61133</t>
  </si>
  <si>
    <t xml:space="preserve">RADIKÁLNÍ EXCIZE MALIGNÍHO MELANOBLASTOMU         </t>
  </si>
  <si>
    <t>61135</t>
  </si>
  <si>
    <t>AUTOTRANSPLANTACE KOŽNÍM ŠTĚPEM V PLNÉ TLOUŠTCE DO</t>
  </si>
  <si>
    <t>61139</t>
  </si>
  <si>
    <t xml:space="preserve">ODBĚR ŠLACHOVÉHO ŠTĚPU                            </t>
  </si>
  <si>
    <t>61141</t>
  </si>
  <si>
    <t xml:space="preserve">ODBĚR NERVOVÉHO ŠTĚPU PRO MIKROCHIRURGICKÉ VÝKONY </t>
  </si>
  <si>
    <t>61143</t>
  </si>
  <si>
    <t>ODBĚR CÉVNÍHO ŠTĚPU MALÉHO KALIBRU (PRO MIKROCHIRU</t>
  </si>
  <si>
    <t>61145</t>
  </si>
  <si>
    <t xml:space="preserve">ODBĚR KORIOTUKOVÉHO ŠTĚPU                         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</si>
  <si>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</si>
  <si>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</si>
  <si>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</si>
  <si>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</si>
  <si>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61151</t>
  </si>
  <si>
    <t>UZAVŘENÍ DEFEKTU KOŽNÍM LALOKEM MÍSTNÍM NAD 20 CM^</t>
  </si>
  <si>
    <t>61153</t>
  </si>
  <si>
    <t xml:space="preserve">UZAVŘENÍ DEFEKTU NA KONČETINÁCH NEBO TRUPU KOŽNÍM </t>
  </si>
  <si>
    <t>61155</t>
  </si>
  <si>
    <t>UZAVŘENÍ DEFEKTU KOŽNÍM LALOKEM PŘÍMÝM ZE VZDÁLENÉ</t>
  </si>
  <si>
    <t>61161</t>
  </si>
  <si>
    <t xml:space="preserve">ZHOTOVENÍ DVOUSTOPKOVÉHO TUBULOVANÉHO LALOKU      </t>
  </si>
  <si>
    <t>61163</t>
  </si>
  <si>
    <t xml:space="preserve">PŘENOS NEBO ODPOJENÍ STOPKY KOŽNÍHO LALOKU        </t>
  </si>
  <si>
    <t>61165</t>
  </si>
  <si>
    <t xml:space="preserve">ROZPROSTŘENÍ NEBO MODELACE LALOKU                 </t>
  </si>
  <si>
    <t>61167</t>
  </si>
  <si>
    <t xml:space="preserve">TRANSPOZICE FASCIOKUTÁNNÍHO LALOKU                </t>
  </si>
  <si>
    <t>61169</t>
  </si>
  <si>
    <t xml:space="preserve">TRANSPOZICE MUSKULÁRNÍHO LALOKU                   </t>
  </si>
  <si>
    <t>61173</t>
  </si>
  <si>
    <t>VOLNÝ PŘENOS SVALOVÉHO A SVALOVĚ KOŽNÍHO LALOKU MI</t>
  </si>
  <si>
    <t>61175</t>
  </si>
  <si>
    <t>VOLNÝ PŘENOS VASKULARIZOVANÉ KOSTI, PŘENOS PRSTU Z</t>
  </si>
  <si>
    <t>61209</t>
  </si>
  <si>
    <t xml:space="preserve">TENOLÝZA FLEXORU                                  </t>
  </si>
  <si>
    <t>61211</t>
  </si>
  <si>
    <t xml:space="preserve">REKONSTRUKCE ŠLACHOVÉHO POUTKA                    </t>
  </si>
  <si>
    <t>61213</t>
  </si>
  <si>
    <t xml:space="preserve">IMPLANTACE SILIKONU PŘI DEFEKTU ŠLACHY            </t>
  </si>
  <si>
    <t>61215</t>
  </si>
  <si>
    <t xml:space="preserve">REKONSTRUKCE ŠLACHY FLEXORU ŠTĚPEM                </t>
  </si>
  <si>
    <t>61217</t>
  </si>
  <si>
    <t xml:space="preserve">TRANSPOZICE ŠLACHY FLEXORU                        </t>
  </si>
  <si>
    <t>61219</t>
  </si>
  <si>
    <t xml:space="preserve">TENOLÝZA EXTENZORU                                </t>
  </si>
  <si>
    <t>61225</t>
  </si>
  <si>
    <t xml:space="preserve">NEUROLÝZA                                         </t>
  </si>
  <si>
    <t>61227</t>
  </si>
  <si>
    <t xml:space="preserve">CHIRURGICKÉ OŠETŘENÍ NEUROMU                      </t>
  </si>
  <si>
    <t>61231</t>
  </si>
  <si>
    <t xml:space="preserve">IMPLANTACE UMĚLÉHO MP NEBO IP KLOUBU              </t>
  </si>
  <si>
    <t>61233</t>
  </si>
  <si>
    <t xml:space="preserve">KAPSULOTOMIE MP NEBO IP KLOUBU                    </t>
  </si>
  <si>
    <t>61235</t>
  </si>
  <si>
    <t xml:space="preserve">ARTHRODÉZA MP NEBO IP KLOUBU                      </t>
  </si>
  <si>
    <t>61391</t>
  </si>
  <si>
    <t xml:space="preserve">VYTVOŘENÍ NOVÉ PRSNÍ BRADAVKY A PRSNÍHO DVORCE    </t>
  </si>
  <si>
    <t>61413</t>
  </si>
  <si>
    <t>KOREKCE PTÓZY VÍČKA (RIESE-BURIAN, HESS, ... U FAS</t>
  </si>
  <si>
    <t>61421</t>
  </si>
  <si>
    <t>OPERACE TVRDÉHO A MĚKKÉHO NOSU PRO FUNKČNÍ PORUCHU</t>
  </si>
  <si>
    <t>61423</t>
  </si>
  <si>
    <t>RINOPLASTIKA - SEDLOVITÝ NOS (L-ŠTĚP, VČETNĚ ODBĚR</t>
  </si>
  <si>
    <t>61433</t>
  </si>
  <si>
    <t>DYNAMICKÝ ZÁVĚS PŘI PARÉZE N. VII. POMOCÍ M. MASSE</t>
  </si>
  <si>
    <t>61441</t>
  </si>
  <si>
    <t xml:space="preserve">AUGMENTACE PRSU Z MÍSTNÍHO MATERIÁLU U HYPOPLAZIE </t>
  </si>
  <si>
    <t>61443</t>
  </si>
  <si>
    <t xml:space="preserve">REKONSTRUKCE PRSU SYNTETICKOU VLOŽKOU             </t>
  </si>
  <si>
    <t>61445</t>
  </si>
  <si>
    <t xml:space="preserve">OPERACE GIGANTOMASTIE                             </t>
  </si>
  <si>
    <t>61447</t>
  </si>
  <si>
    <t>EXSTIRPACE ŽLÁZY Z PERIAREOLÁRNÍHO ŘEZU U GYNEKOMA</t>
  </si>
  <si>
    <t>61449</t>
  </si>
  <si>
    <t>ABLACE PRSU SE ZACHOVÁNÍM DVORCE (SUBKUTÁNNÍ MASTE</t>
  </si>
  <si>
    <t>61461</t>
  </si>
  <si>
    <t xml:space="preserve">VENTER PENDULUS S DIASTÁZOU                       </t>
  </si>
  <si>
    <t>61463</t>
  </si>
  <si>
    <t xml:space="preserve">REDUKCE STEHNA NEBO PAŽE EXCIZÍ                   </t>
  </si>
  <si>
    <t>61473</t>
  </si>
  <si>
    <t xml:space="preserve">IMPLANTACE TKÁŇOVÉHO EXPANDERU                    </t>
  </si>
  <si>
    <t>62110</t>
  </si>
  <si>
    <t xml:space="preserve">PŘEVAZ POPÁLENINY V ROZSAHU OD 1 % DO 10 %  A EV. </t>
  </si>
  <si>
    <t>NEKREKTOMIE DO 5 % POVRCHU TĚLA - TANGENCIÁLNÍ NEB</t>
  </si>
  <si>
    <t>62330</t>
  </si>
  <si>
    <t>NEKREKTOMIE 5 - 10 % POVRCHU TĚLA - TANGENCIÁLNÍ N</t>
  </si>
  <si>
    <t>62410</t>
  </si>
  <si>
    <t>ŠTĚP PŘI POPÁLENÍ - DLAŇ, DORSUM RUKY, NOHY NEBO D</t>
  </si>
  <si>
    <t>62420</t>
  </si>
  <si>
    <t>ŠTĚP PŘI POPÁLENÍ (A OSTATNÍCH KOŽNÍCH ZTRÁTÁCH) -</t>
  </si>
  <si>
    <t>62440</t>
  </si>
  <si>
    <t>ŠTĚP PŘI POPÁLENÍ (A OSTATNÍCH KOŽNÍCH ZTRÁTÁCH) D</t>
  </si>
  <si>
    <t>62610</t>
  </si>
  <si>
    <t>ODBĚR DERMOEPIDERMÁLNÍHO ŠTĚPU DO 1 % POVRCHU TĚLA</t>
  </si>
  <si>
    <t>62640</t>
  </si>
  <si>
    <t>ODBĚR DERMOEPIDERMÁLNÍHO ŠTĚPU: 1 - 5 % Z PLOCHY P</t>
  </si>
  <si>
    <t>62670</t>
  </si>
  <si>
    <t>ODBĚR DERMOEPIDERMÁLNÍHO ŠTĚPU: 10 - 15 % Z PLOCHY</t>
  </si>
  <si>
    <t>62710</t>
  </si>
  <si>
    <t>SÍŤOVÁNÍ (MESHOVÁNÍ) ŠTĚPU DO ROZSAHU 5 % Z POVRCH</t>
  </si>
  <si>
    <t>62810</t>
  </si>
  <si>
    <t xml:space="preserve">ODBĚR KOŽNÍHO ŠTĚPU V PLNÉ TLOUŠŤCE DO ROZSAHU 20 </t>
  </si>
  <si>
    <t>65611</t>
  </si>
  <si>
    <t xml:space="preserve">EXCIZE LÉZE V DUTINĚ ÚSTNÍ NAD 4 CM               </t>
  </si>
  <si>
    <t>65617</t>
  </si>
  <si>
    <t>KLÍNOVITÁ NEBO KVADRATICKÁ EXCIZE DOLNÍHO NEBO HOR</t>
  </si>
  <si>
    <t>66411</t>
  </si>
  <si>
    <t>AMPUTACE PRSTU RUKY NEBO ČLÁNKU PRSTU - ZA PRVNÍ P</t>
  </si>
  <si>
    <t>66417</t>
  </si>
  <si>
    <t xml:space="preserve">ARTRODÉZA MALÝCH KLOUBŮ RUKY A NOHY - JEDNOHO     </t>
  </si>
  <si>
    <t>66437</t>
  </si>
  <si>
    <t xml:space="preserve">REKONSTRUKCE VAZŮ ZÁPĚSTÍ A RUKY                  </t>
  </si>
  <si>
    <t>66681</t>
  </si>
  <si>
    <t>EXARTIKULACE (AMPUTACE METATARZÁLNÍ) FALANGEÁLNÍ -</t>
  </si>
  <si>
    <t>66821</t>
  </si>
  <si>
    <t xml:space="preserve">PERKUTÁNNÍ FIXACE K-DRÁTEM                        </t>
  </si>
  <si>
    <t>66833</t>
  </si>
  <si>
    <t xml:space="preserve">ODSTRANĚNÍ CIZÍHO TĚLESA Z RÁNY                   </t>
  </si>
  <si>
    <t>66929</t>
  </si>
  <si>
    <t>TENOLÝZA - ROZSÁHLÉ UVOLNĚNÍ JEDNÉ ŠLACHY - MIMO R</t>
  </si>
  <si>
    <t>66939</t>
  </si>
  <si>
    <t xml:space="preserve">PRODLOUŽENÍ / ZKRÁCENÍ JEDNÉ ŠLACHY - MIMO RUKY   </t>
  </si>
  <si>
    <t>71655</t>
  </si>
  <si>
    <t xml:space="preserve">OTEVŘENÁ REPOZICE ZLOMENINY NOSNÍCH KŮSTEK        </t>
  </si>
  <si>
    <t>62680</t>
  </si>
  <si>
    <t>ODBĚR DERMOEPIDERMÁLNÍHO ŠTĚPU: 15 - 20 %  Z PLOCH</t>
  </si>
  <si>
    <t>6F6</t>
  </si>
  <si>
    <t>51859</t>
  </si>
  <si>
    <t xml:space="preserve">FIXAČNÍ SÁDROVÁ DLAHA - NOHA, BÉREC               </t>
  </si>
  <si>
    <t>66533</t>
  </si>
  <si>
    <t xml:space="preserve">ARTROTOMIE SAKROILIAKÁLNÍHO KLOUBU NEBO KYČLE     </t>
  </si>
  <si>
    <t>66621</t>
  </si>
  <si>
    <t xml:space="preserve">PROSTÁ EXTRAKCE ENDOPROTÉZY - NECEMENTOVANÉ       </t>
  </si>
  <si>
    <t>66643</t>
  </si>
  <si>
    <t xml:space="preserve">ARTRODÉZA NA DK S VÝJIMKOU KYČELNÍHO A SI KLOUBU  </t>
  </si>
  <si>
    <t>66657</t>
  </si>
  <si>
    <t>DEBRIDEMENT V OBLASTI KOLENNÍHO KLOUBU BEZ SYNOVIA</t>
  </si>
  <si>
    <t>66675</t>
  </si>
  <si>
    <t xml:space="preserve">REKONSTRUKCE PSEUDOARTRÓZY NA DK - NE PROX. FEMUR </t>
  </si>
  <si>
    <t>66679</t>
  </si>
  <si>
    <t>66813</t>
  </si>
  <si>
    <t xml:space="preserve">ODSTRANĚNÍ OSTEOSYNTETICKÉHO MATERIÁLU            </t>
  </si>
  <si>
    <t>66817</t>
  </si>
  <si>
    <t xml:space="preserve">VÝPLŇ DUTINY                                      </t>
  </si>
  <si>
    <t>66819</t>
  </si>
  <si>
    <t xml:space="preserve">APLIKACE ZEVNÍHO FIXATÉRU                         </t>
  </si>
  <si>
    <t>66861</t>
  </si>
  <si>
    <t>RESEKCE ROZSÁHLÁ NEBO RADIKÁLNÍ KLOUBŮ, MIMO KYČEL</t>
  </si>
  <si>
    <t>66871</t>
  </si>
  <si>
    <t xml:space="preserve">EXSTIRPACE BURZY - HLUBOKÁ                        </t>
  </si>
  <si>
    <t>66893</t>
  </si>
  <si>
    <t xml:space="preserve">PUNKČNÍ BIOPSIE KOSTI NEBO KLOUBU                 </t>
  </si>
  <si>
    <t>66897</t>
  </si>
  <si>
    <t xml:space="preserve">EXCIZE / EXSTIRPACE BAKEROVY CYSTY                </t>
  </si>
  <si>
    <t>708</t>
  </si>
  <si>
    <t>78116</t>
  </si>
  <si>
    <t>7F1</t>
  </si>
  <si>
    <t>71747</t>
  </si>
  <si>
    <t xml:space="preserve">ČÁSTEČNÁ EXSTIRPACE KRČNÍCH UZLIN                 </t>
  </si>
  <si>
    <t>71763</t>
  </si>
  <si>
    <t xml:space="preserve">TONZILEKTOMIE                                     </t>
  </si>
  <si>
    <t>7F6</t>
  </si>
  <si>
    <t>76385</t>
  </si>
  <si>
    <t>UZAVŘENÍ PÍŠTĚLE VEZIKOREKTÁLNÍ NEBO VEZIKOSIGMOID</t>
  </si>
  <si>
    <t>76427</t>
  </si>
  <si>
    <t xml:space="preserve">CIRKUMCIZE, DĚTI OD 3 LET A DOSPĚLÍ               </t>
  </si>
  <si>
    <t>76479</t>
  </si>
  <si>
    <t xml:space="preserve">NEFREKTOMIE TRANSPERITONEÁLNÍ                     </t>
  </si>
  <si>
    <t>76483</t>
  </si>
  <si>
    <t xml:space="preserve">RESEKCE LEDVINY NEBO HEMINEFREKTOMIE JEDNOSTRANNÁ </t>
  </si>
  <si>
    <t>05</t>
  </si>
  <si>
    <t>54930</t>
  </si>
  <si>
    <t xml:space="preserve">VYSOKÁ LIGATURA VENAE SAPHENAE MAGNAE + STRIPPING 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</si>
  <si>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</si>
  <si>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</si>
  <si>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</si>
  <si>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</si>
  <si>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</si>
  <si>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</si>
  <si>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</si>
  <si>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</si>
  <si>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</si>
  <si>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</si>
  <si>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</si>
  <si>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</si>
  <si>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</si>
  <si>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0051607</t>
  </si>
  <si>
    <t xml:space="preserve">SADA GASTROSTOMICKÁ - PEG                         </t>
  </si>
  <si>
    <t>15972</t>
  </si>
  <si>
    <t xml:space="preserve">ENDOSKOPICKÁ SKLEROTIZACE JÍCNOVÝCH VARIXŮ        </t>
  </si>
  <si>
    <t>18</t>
  </si>
  <si>
    <t>19</t>
  </si>
  <si>
    <t>20</t>
  </si>
  <si>
    <t>21</t>
  </si>
  <si>
    <t>22</t>
  </si>
  <si>
    <t>25</t>
  </si>
  <si>
    <t>26</t>
  </si>
  <si>
    <t>30</t>
  </si>
  <si>
    <t>0051597</t>
  </si>
  <si>
    <t xml:space="preserve">SOUPRAVA ZAVÁDĚCÍ DESTINATION                     </t>
  </si>
  <si>
    <t>31</t>
  </si>
  <si>
    <t>32</t>
  </si>
  <si>
    <t>50</t>
  </si>
  <si>
    <t>59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</si>
  <si>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</si>
  <si>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</si>
  <si>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</si>
  <si>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</si>
  <si>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</si>
  <si>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</si>
  <si>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</si>
  <si>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</si>
  <si>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</si>
  <si>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</si>
  <si>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</si>
  <si>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</si>
  <si>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</si>
  <si>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</si>
  <si>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</si>
  <si>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</si>
  <si>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</si>
  <si>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</si>
  <si>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</si>
  <si>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</si>
  <si>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</si>
  <si>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</si>
  <si>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</si>
  <si>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</si>
  <si>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</si>
  <si>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</si>
  <si>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</si>
  <si>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</si>
  <si>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</si>
  <si>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</si>
  <si>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</si>
  <si>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</si>
  <si>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</si>
  <si>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</si>
  <si>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</si>
  <si>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</si>
  <si>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</si>
  <si>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</si>
  <si>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</si>
  <si>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</si>
  <si>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</si>
  <si>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</si>
  <si>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</si>
  <si>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03331</t>
  </si>
  <si>
    <t xml:space="preserve">EPIGLOTITIS. OTITIS MEDIA. INFEKCE HORNÍCH CEST DÝCHACÍCH. LARYNGOTRACHEITIS BEZ CC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</si>
  <si>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</si>
  <si>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</si>
  <si>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</si>
  <si>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</si>
  <si>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</si>
  <si>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</si>
  <si>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</si>
  <si>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</si>
  <si>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</si>
  <si>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</si>
  <si>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</si>
  <si>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</si>
  <si>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</si>
  <si>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</si>
  <si>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</si>
  <si>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</si>
  <si>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</si>
  <si>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</si>
  <si>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</si>
  <si>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</si>
  <si>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</si>
  <si>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</si>
  <si>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</si>
  <si>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</si>
  <si>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</si>
  <si>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</si>
  <si>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</si>
  <si>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</si>
  <si>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</si>
  <si>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</si>
  <si>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</si>
  <si>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</si>
  <si>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</si>
  <si>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</si>
  <si>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</si>
  <si>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</si>
  <si>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</si>
  <si>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</si>
  <si>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</si>
  <si>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</si>
  <si>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</si>
  <si>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</si>
  <si>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04413</t>
  </si>
  <si>
    <t xml:space="preserve">PŘÍZNAKY. SYMPTOMY A JINÉ DIAGNÓZY DÝCHACÍHO SYSTÉMU S MCC                                          </t>
  </si>
  <si>
    <t>05023</t>
  </si>
  <si>
    <t xml:space="preserve">VÝKONY NA SRDEČNÍ CHLOPNI SE SRDEČNÍ KATETRIZACÍ S MCC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</si>
  <si>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</si>
  <si>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</si>
  <si>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</si>
  <si>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</si>
  <si>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</si>
  <si>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SYSTÉMU S CC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</si>
  <si>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</si>
  <si>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</si>
  <si>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</si>
  <si>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</si>
  <si>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</si>
  <si>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</si>
  <si>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</si>
  <si>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</si>
  <si>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</si>
  <si>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</si>
  <si>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</si>
  <si>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</si>
  <si>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</si>
  <si>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</si>
  <si>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</si>
  <si>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</si>
  <si>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</si>
  <si>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</si>
  <si>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</si>
  <si>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</si>
  <si>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</si>
  <si>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</si>
  <si>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</si>
  <si>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</si>
  <si>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</si>
  <si>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</si>
  <si>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</si>
  <si>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</si>
  <si>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</si>
  <si>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</si>
  <si>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</si>
  <si>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</si>
  <si>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</si>
  <si>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</si>
  <si>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</si>
  <si>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</si>
  <si>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</si>
  <si>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</si>
  <si>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</si>
  <si>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</si>
  <si>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</si>
  <si>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</si>
  <si>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</si>
  <si>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</si>
  <si>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</si>
  <si>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TŘÍSELNÉ. STEHENNÍ. UMBILIKÁLNÍ NEBO EPIGASTRICKÉ KÝLE BEZ CC             </t>
  </si>
  <si>
    <t>06071</t>
  </si>
  <si>
    <t xml:space="preserve">MENŠÍ VÝKONY NA ŽALUDKU. JÍCNU A DVANÁCTNÍKU BEZ CC                                                 </t>
  </si>
  <si>
    <t>06072</t>
  </si>
  <si>
    <t xml:space="preserve">MENŠÍ VÝKONY NA ŽALUDKU. JÍCNU A DVANÁCTNÍKU S CC  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</si>
  <si>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</si>
  <si>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</si>
  <si>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</si>
  <si>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</si>
  <si>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</si>
  <si>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</si>
  <si>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</si>
  <si>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</si>
  <si>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</si>
  <si>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</si>
  <si>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</si>
  <si>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</si>
  <si>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</si>
  <si>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</si>
  <si>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</si>
  <si>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</si>
  <si>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</si>
  <si>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</si>
  <si>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</si>
  <si>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</si>
  <si>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</si>
  <si>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</si>
  <si>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</si>
  <si>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</si>
  <si>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</si>
  <si>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</si>
  <si>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</si>
  <si>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</si>
  <si>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</si>
  <si>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</si>
  <si>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</si>
  <si>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</si>
  <si>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</si>
  <si>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</si>
  <si>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</si>
  <si>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</si>
  <si>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</si>
  <si>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</si>
  <si>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</si>
  <si>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</si>
  <si>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</si>
  <si>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</si>
  <si>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</si>
  <si>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</si>
  <si>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</si>
  <si>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</si>
  <si>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</si>
  <si>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</si>
  <si>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</si>
  <si>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</si>
  <si>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</si>
  <si>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</si>
  <si>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</si>
  <si>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</si>
  <si>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</si>
  <si>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</si>
  <si>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</si>
  <si>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</si>
  <si>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</si>
  <si>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</si>
  <si>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</si>
  <si>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</si>
  <si>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</si>
  <si>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</si>
  <si>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</si>
  <si>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</si>
  <si>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</si>
  <si>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</si>
  <si>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</si>
  <si>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</si>
  <si>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</si>
  <si>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</si>
  <si>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</si>
  <si>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</si>
  <si>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</si>
  <si>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</si>
  <si>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</si>
  <si>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</si>
  <si>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</si>
  <si>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</si>
  <si>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</si>
  <si>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</si>
  <si>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</si>
  <si>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</si>
  <si>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</si>
  <si>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</si>
  <si>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</si>
  <si>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CHOLECYSTEKTOMIE. KROMĚ LAPAROSKOPICKÉ BEZ CC                                                       </t>
  </si>
  <si>
    <t>07032</t>
  </si>
  <si>
    <t xml:space="preserve">CHOLECYSTEKTOMIE. KROMĚ LAPAROSKOPICKÉ S CC                                                         </t>
  </si>
  <si>
    <t>07033</t>
  </si>
  <si>
    <t xml:space="preserve">CHOLECYSTEKTOMIE.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</si>
  <si>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</si>
  <si>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</si>
  <si>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</si>
  <si>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</si>
  <si>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</si>
  <si>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</si>
  <si>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</si>
  <si>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</si>
  <si>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</si>
  <si>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</si>
  <si>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</si>
  <si>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</si>
  <si>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</si>
  <si>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</si>
  <si>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</si>
  <si>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</si>
  <si>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</si>
  <si>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</si>
  <si>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</si>
  <si>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</si>
  <si>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</si>
  <si>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</si>
  <si>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</si>
  <si>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</si>
  <si>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</si>
  <si>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</si>
  <si>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</si>
  <si>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</si>
  <si>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</si>
  <si>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</si>
  <si>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</si>
  <si>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</si>
  <si>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</si>
  <si>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</si>
  <si>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</si>
  <si>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</si>
  <si>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</si>
  <si>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</si>
  <si>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08051</t>
  </si>
  <si>
    <t xml:space="preserve">REKONSTRUKČNÍ VÝKONY KRANIÁLNÍCH A OBLIČEJOVÝCH KOSTÍ BEZ CC 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</si>
  <si>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</si>
  <si>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</si>
  <si>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</si>
  <si>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</si>
  <si>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</si>
  <si>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</si>
  <si>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</si>
  <si>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</si>
  <si>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</si>
  <si>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</si>
  <si>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</si>
  <si>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</si>
  <si>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</si>
  <si>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</si>
  <si>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</si>
  <si>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</si>
  <si>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</si>
  <si>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</si>
  <si>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</si>
  <si>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</si>
  <si>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</si>
  <si>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</si>
  <si>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</si>
  <si>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</si>
  <si>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</si>
  <si>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</si>
  <si>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</si>
  <si>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</si>
  <si>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</si>
  <si>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</si>
  <si>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</si>
  <si>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</si>
  <si>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</si>
  <si>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</si>
  <si>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</si>
  <si>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</si>
  <si>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</si>
  <si>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</si>
  <si>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</si>
  <si>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</si>
  <si>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</si>
  <si>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</si>
  <si>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</si>
  <si>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</si>
  <si>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</si>
  <si>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</si>
  <si>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</si>
  <si>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</si>
  <si>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</si>
  <si>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</si>
  <si>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</si>
  <si>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</si>
  <si>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</si>
  <si>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</si>
  <si>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</si>
  <si>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</si>
  <si>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</si>
  <si>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</si>
  <si>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</si>
  <si>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</si>
  <si>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</si>
  <si>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</si>
  <si>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</si>
  <si>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</si>
  <si>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</si>
  <si>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</si>
  <si>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</si>
  <si>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</si>
  <si>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</si>
  <si>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</si>
  <si>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</si>
  <si>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</si>
  <si>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</si>
  <si>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</si>
  <si>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</si>
  <si>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</si>
  <si>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</si>
  <si>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</si>
  <si>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</si>
  <si>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</si>
  <si>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</si>
  <si>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</si>
  <si>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</si>
  <si>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</si>
  <si>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</si>
  <si>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</si>
  <si>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</si>
  <si>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</si>
  <si>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</si>
  <si>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</si>
  <si>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</si>
  <si>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</si>
  <si>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</si>
  <si>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</si>
  <si>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</si>
  <si>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</si>
  <si>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</si>
  <si>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</si>
  <si>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</si>
  <si>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</si>
  <si>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</si>
  <si>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</si>
  <si>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</si>
  <si>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</si>
  <si>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</si>
  <si>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</si>
  <si>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</si>
  <si>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</si>
  <si>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</si>
  <si>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</si>
  <si>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</si>
  <si>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10021</t>
  </si>
  <si>
    <t xml:space="preserve">KOŽNÍ ŠTĚP A DEBRIDEMENT RÁNY PŘI ENDOKRINNÍCH. NUTRIČNÍCH A METABOLICKÝCH PORUCHÁCH BEZ CC         </t>
  </si>
  <si>
    <t>10022</t>
  </si>
  <si>
    <t xml:space="preserve">KOŽNÍ ŠTĚP A DEBRIDEMENT RÁNY PŘI ENDOKRINNÍCH. NUTRIČNÍCH A METABOLICKÝCH PORUCHÁCH S CC           </t>
  </si>
  <si>
    <t>10023</t>
  </si>
  <si>
    <t xml:space="preserve">KOŽNÍ ŠTĚP A DEBRIDEMENT RÁNY PŘI ENDOKRINNÍCH. NUTRIČNÍCH A METABOLICKÝCH PORUCHÁCH S MCC          </t>
  </si>
  <si>
    <t>10031</t>
  </si>
  <si>
    <t xml:space="preserve">VÝKONY PRO OBEZITU BEZ CC                                                                           </t>
  </si>
  <si>
    <t>10042</t>
  </si>
  <si>
    <t xml:space="preserve">AMPUTACE DOLNÍ KONČETINY PŘI ENDOKRINNÍCH. NUTRIČNÍCH A METABOLICKÝCH PORUCHÁCH S CC  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</si>
  <si>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</si>
  <si>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</si>
  <si>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</si>
  <si>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</si>
  <si>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10321</t>
  </si>
  <si>
    <t xml:space="preserve">VROZENÉ PORUCHY METABOLISMU BEZ CC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</si>
  <si>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</si>
  <si>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</si>
  <si>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</si>
  <si>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</si>
  <si>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</si>
  <si>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</si>
  <si>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</si>
  <si>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</si>
  <si>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12011</t>
  </si>
  <si>
    <t xml:space="preserve">VELKÉ VÝKONY V OBLASTI PÁNVE U MUŽE BEZ CC                                                          </t>
  </si>
  <si>
    <t>12021</t>
  </si>
  <si>
    <t xml:space="preserve">VÝKONY NA PENISU BEZ CC                                                                             </t>
  </si>
  <si>
    <t>12311</t>
  </si>
  <si>
    <t xml:space="preserve">PORUCHY MUŽSKÉHO REPRODUKČNÍHO SYSTÉMU. KROMĚ MALIGNÍHO ONEMOCNĚNÍ BEZ CC                           </t>
  </si>
  <si>
    <t>13023</t>
  </si>
  <si>
    <t xml:space="preserve">VÝKONY NA DĚLOZE A ADNEXECH PRO MALIGNÍ ONEMOCNĚNÍ NA OVARIÍCH A ADNEXECH S MCC                     </t>
  </si>
  <si>
    <t>13043</t>
  </si>
  <si>
    <t xml:space="preserve">DĚLOŽNÍ A ADNEXÁLNÍ VÝKONY PŘI CA IN SITU A NEZHOUBNÝCH ONEMOCNĚNÍCH S MCC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</si>
  <si>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</si>
  <si>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</si>
  <si>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</si>
  <si>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</si>
  <si>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</si>
  <si>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</si>
  <si>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</si>
  <si>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</si>
  <si>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</si>
  <si>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</si>
  <si>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16011</t>
  </si>
  <si>
    <t>B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</si>
  <si>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</si>
  <si>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</si>
  <si>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</si>
  <si>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</si>
  <si>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</si>
  <si>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</si>
  <si>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</si>
  <si>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16311</t>
  </si>
  <si>
    <t xml:space="preserve">PORUCHY SRÁŽLIVOSTI BEZ CC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</si>
  <si>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</si>
  <si>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</si>
  <si>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</si>
  <si>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</si>
  <si>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</si>
  <si>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</si>
  <si>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</si>
  <si>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</si>
  <si>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</si>
  <si>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</si>
  <si>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</si>
  <si>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</si>
  <si>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</si>
  <si>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</si>
  <si>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</si>
  <si>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</si>
  <si>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</si>
  <si>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</si>
  <si>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</si>
  <si>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18013</t>
  </si>
  <si>
    <t xml:space="preserve">VÝKONY PRO INFEKČNÍ A PARAZITÁRNÍ NEMOCI S MCC                                                      </t>
  </si>
  <si>
    <t>18312</t>
  </si>
  <si>
    <t xml:space="preserve">POOPERAČNÍ A POÚRAZOVÉ INFEKCE S CC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</si>
  <si>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</si>
  <si>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</si>
  <si>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</si>
  <si>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</si>
  <si>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</si>
  <si>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</si>
  <si>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</si>
  <si>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</si>
  <si>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</si>
  <si>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</si>
  <si>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</si>
  <si>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</si>
  <si>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</si>
  <si>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</si>
  <si>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</si>
  <si>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</si>
  <si>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</si>
  <si>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</si>
  <si>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</si>
  <si>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</si>
  <si>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</si>
  <si>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</si>
  <si>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</si>
  <si>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</si>
  <si>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</si>
  <si>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</si>
  <si>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</si>
  <si>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</si>
  <si>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22522</t>
  </si>
  <si>
    <t xml:space="preserve">NEROZSÁHLÉ POPÁLENINY SKRZ CELOU KŮŽI. S KOŽNÍM ŠTĚPEM NEBO INHAL. PORANĚNÍM S CC                   </t>
  </si>
  <si>
    <t>22541</t>
  </si>
  <si>
    <t>POPÁLENINY OMEZENÉHO ROZSAHU POSTIHUJÍCÍ VŠECHNY VRSTVY KŮŽE. BEZ KOŽNÍHO ŠTĚPU NEBO INHALAČNÍHO POR</t>
  </si>
  <si>
    <t>22542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</si>
  <si>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</si>
  <si>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</si>
  <si>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</si>
  <si>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</si>
  <si>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</si>
  <si>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</si>
  <si>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</si>
  <si>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</si>
  <si>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</si>
  <si>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</si>
  <si>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</si>
  <si>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</si>
  <si>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25021</t>
  </si>
  <si>
    <t xml:space="preserve">JINÉ VÝKONY PŘI MNOHOČETNÉM ZÁVAŽNÉM TRAUMATU BEZ CC         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</si>
  <si>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</si>
  <si>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</si>
  <si>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</si>
  <si>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HLAVY. HRUDNÍKU A DOLNÍCH KONČETIN PŘI MNOHOČETNÉM ZÁVAŽNÉM TRAUMATU BEZ CC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</si>
  <si>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</si>
  <si>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</si>
  <si>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</si>
  <si>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</si>
  <si>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</si>
  <si>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</si>
  <si>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</si>
  <si>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</si>
  <si>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</si>
  <si>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</si>
  <si>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</si>
  <si>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</si>
  <si>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</si>
  <si>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</si>
  <si>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01 - I. INTERNÍ  KLINIKA</t>
  </si>
  <si>
    <t>03 - III. INTERNÍ  KLINIKA</t>
  </si>
  <si>
    <t>04 - I. CHIRURGICKÁ KLINIKA</t>
  </si>
  <si>
    <t>08 - PORODNICKO-GYNEKOLOGICKÁ KLINIKA</t>
  </si>
  <si>
    <t>10 - DĚTSKÁ KLINIKA</t>
  </si>
  <si>
    <t>12 - UROLOGICKÁ KLINIKA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</si>
  <si>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</si>
  <si>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</si>
  <si>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</si>
  <si>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</si>
  <si>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</si>
  <si>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</si>
  <si>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</si>
  <si>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</si>
  <si>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</si>
  <si>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</si>
  <si>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</si>
  <si>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 xml:space="preserve">SKIASKOPIE                                        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</si>
  <si>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</si>
  <si>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</si>
  <si>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</si>
  <si>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</si>
  <si>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</si>
  <si>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</si>
  <si>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816</t>
  </si>
  <si>
    <t>87415</t>
  </si>
  <si>
    <t xml:space="preserve">CYTOLOGICKÉ OTISKY A STĚRY -  ZA 4-10 PREPARÁTŮ   </t>
  </si>
  <si>
    <t>87435</t>
  </si>
  <si>
    <t>STANDARDNÍ CYTOLOGICKÉ BARVENÍ,  ZA 4-10  PREPARÁT</t>
  </si>
  <si>
    <t>91431</t>
  </si>
  <si>
    <t>ZVLÁŠTĚ NÁROČNÉ IZOLACE BUNĚK GRADIENTOVOU CENTRIF</t>
  </si>
  <si>
    <t>94115</t>
  </si>
  <si>
    <t xml:space="preserve">IN SITU HYBRIDIZACE LIDSKÉ DNA SE ZNAČENOU SONDOU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</si>
  <si>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</si>
  <si>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</si>
  <si>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</si>
  <si>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</si>
  <si>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94189</t>
  </si>
  <si>
    <t xml:space="preserve">HYBRIDIZACE DNA SE ZNAČENOU SONDOU                </t>
  </si>
  <si>
    <t>94195</t>
  </si>
  <si>
    <t xml:space="preserve">SYNTÉZA cDNA REVERZNÍ TRANSKRIPCÍ                 </t>
  </si>
  <si>
    <t>94199</t>
  </si>
  <si>
    <t xml:space="preserve">AMPLIFIKACE METODOU PCR                           </t>
  </si>
  <si>
    <t>94200</t>
  </si>
  <si>
    <t xml:space="preserve">(VZP) KVANTITATIVNÍ PCR (qPCR) V REÁLNÉM ČASE PRO </t>
  </si>
  <si>
    <t>94201</t>
  </si>
  <si>
    <t>(VZP) FLUORESCENČNÍ IN SITU HYBRIDIZACE LIDSKÉ DNA</t>
  </si>
  <si>
    <t>94211</t>
  </si>
  <si>
    <t>DLOUHODOBÁ KULTIVACE BUNĚK RŮZNÝCH TKÁNÍ Z PRENATÁ</t>
  </si>
  <si>
    <t>706</t>
  </si>
  <si>
    <t>89143</t>
  </si>
  <si>
    <t xml:space="preserve">RTG BŘICHA                                        </t>
  </si>
  <si>
    <t>89169</t>
  </si>
  <si>
    <t xml:space="preserve">CYSTOURETROGRAFIE                                 </t>
  </si>
  <si>
    <t>89173</t>
  </si>
  <si>
    <t xml:space="preserve">ANTEGRÁDNÍ PYELOGRAFIE JEDNOSTRANNÁ               </t>
  </si>
  <si>
    <t>809</t>
  </si>
  <si>
    <t>0077018</t>
  </si>
  <si>
    <t xml:space="preserve">ULTRAVIST 370                                     </t>
  </si>
  <si>
    <t>89163</t>
  </si>
  <si>
    <t xml:space="preserve">VYLUČOVACÍ UROGRAFIE                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</si>
  <si>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</si>
  <si>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</si>
  <si>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</si>
  <si>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</si>
  <si>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</si>
  <si>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</si>
  <si>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</si>
  <si>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87437</t>
  </si>
  <si>
    <t>STANDARDNÍ CYTOLOGICKÉ BARVENÍ,  ZA VÍCE NEŽ 10 PR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</si>
  <si>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</si>
  <si>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</si>
  <si>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</si>
  <si>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</si>
  <si>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</si>
  <si>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</si>
  <si>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</si>
  <si>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</si>
  <si>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89313</t>
  </si>
  <si>
    <t xml:space="preserve">PERKUTÁNNÍ PUNKCE NEBO BIOPSIE ŘÍZENÁ RDG METODOU </t>
  </si>
  <si>
    <t>407</t>
  </si>
  <si>
    <t>0093625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</si>
  <si>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</si>
  <si>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</si>
  <si>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</si>
  <si>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</si>
  <si>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</si>
  <si>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</si>
  <si>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</si>
  <si>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0002030</t>
  </si>
  <si>
    <t xml:space="preserve">99MTC SÍRA KOLOIDNÍ INJ.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</si>
  <si>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</si>
  <si>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</si>
  <si>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</si>
  <si>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</si>
  <si>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</si>
  <si>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</si>
  <si>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</si>
  <si>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</si>
  <si>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0002095</t>
  </si>
  <si>
    <t xml:space="preserve">99MTC-NANOKOLOID ALB.INJ.                         </t>
  </si>
  <si>
    <t>0110740</t>
  </si>
  <si>
    <t>VÁLCE (DVA) STERILNÍ, JEDNORÁZOVÉ DO INJEKTORU, CE</t>
  </si>
  <si>
    <t>47163</t>
  </si>
  <si>
    <t xml:space="preserve">SCINTIGRAFIE EVAKUACE ŽALUDKU                     </t>
  </si>
  <si>
    <t>47237</t>
  </si>
  <si>
    <t>DETEKCE ZÁNĚTLIVÝCH LOŽISEK POMOCI AUTOLOGNÍCH LEU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</si>
  <si>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</si>
  <si>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</si>
  <si>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</si>
  <si>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</si>
  <si>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</si>
  <si>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</si>
  <si>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47263</t>
  </si>
  <si>
    <t xml:space="preserve">RADIONUKLIDOVÁ LYMFOGRAFIE                        </t>
  </si>
  <si>
    <t>47267</t>
  </si>
  <si>
    <t xml:space="preserve">SCINTIGRAFIE  NÁDORU        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</si>
  <si>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</si>
  <si>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</si>
  <si>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</si>
  <si>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</si>
  <si>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47275</t>
  </si>
  <si>
    <t xml:space="preserve">SCINTIGRAFIE SENTINELOVÉ UZLINY                   </t>
  </si>
  <si>
    <t>47302</t>
  </si>
  <si>
    <t>(VZP) HYBRIDNÍ VÝPOČETNÍ A POZITRONOVÁ EMISNÍ TOMO</t>
  </si>
  <si>
    <t>47351</t>
  </si>
  <si>
    <t xml:space="preserve">POZITRONOVÁ EMISNÍ TOMOGRAFIE (PET) TRUPU         </t>
  </si>
  <si>
    <t>47355</t>
  </si>
  <si>
    <t>HYBRIDNÍ VÝPOČETNÍ A POZITRONOVÁ EMISNÍ TOMOGRAFIE</t>
  </si>
  <si>
    <t>22365</t>
  </si>
  <si>
    <t xml:space="preserve">ODBĚR PERIFERNÍCH KMENOVÝCH BUŇEK                 </t>
  </si>
  <si>
    <t>94145</t>
  </si>
  <si>
    <t>RUTINNÍ VYŠETŘENÍ KOSTNÍ DŘENĚ PŘÍMÉ A S KULTIVACÍ</t>
  </si>
  <si>
    <t>94181</t>
  </si>
  <si>
    <t xml:space="preserve">ZHOTOVENÍ KARYOTYPU Z JEDNÉ MITÓZY                </t>
  </si>
  <si>
    <t>818</t>
  </si>
  <si>
    <t>91427</t>
  </si>
  <si>
    <t>IZOLACE MONONUKLEÁRŮ Z PERIFERNÍ KRVE GRADIENTOVOU</t>
  </si>
  <si>
    <t>91439</t>
  </si>
  <si>
    <t>IMUNOFENOTYPIZACE BUNĚČNÝCH SUBPOPULACÍ DLE POVRCH</t>
  </si>
  <si>
    <t>96113</t>
  </si>
  <si>
    <t xml:space="preserve">PLAZMINOGEN - AKTIVITA                            </t>
  </si>
  <si>
    <t>96127</t>
  </si>
  <si>
    <t xml:space="preserve">ALFA 2 - ANTIPLAZMIN - AKTIVITA                   </t>
  </si>
  <si>
    <t>96145</t>
  </si>
  <si>
    <t xml:space="preserve">DAPTT - SCREENING LA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</si>
  <si>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</si>
  <si>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</si>
  <si>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</si>
  <si>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</si>
  <si>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</si>
  <si>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</si>
  <si>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</si>
  <si>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</si>
  <si>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96187</t>
  </si>
  <si>
    <t xml:space="preserve">FAKTOR V - STANOVENÍ AKTIVITY                     </t>
  </si>
  <si>
    <t>96189</t>
  </si>
  <si>
    <t xml:space="preserve">FAKTOR VII - STANOVENÍ AKTIVITY                   </t>
  </si>
  <si>
    <t>96191</t>
  </si>
  <si>
    <t xml:space="preserve">FAKTOR VIII - STANOVENÍ AKTIVITY                  </t>
  </si>
  <si>
    <t xml:space="preserve">FAKTOR IX - STANOVENÍ AKTIVITY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</si>
  <si>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</si>
  <si>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</si>
  <si>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</si>
  <si>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</si>
  <si>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</si>
  <si>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</si>
  <si>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</si>
  <si>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</si>
  <si>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</si>
  <si>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</si>
  <si>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</si>
  <si>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</si>
  <si>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</si>
  <si>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 xml:space="preserve">PROTEIN S - VOLNÝ                  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</si>
  <si>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</si>
  <si>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</si>
  <si>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</si>
  <si>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</si>
  <si>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</si>
  <si>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</si>
  <si>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</si>
  <si>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</si>
  <si>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</si>
  <si>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</si>
  <si>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</si>
  <si>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</si>
  <si>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</si>
  <si>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</si>
  <si>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</si>
  <si>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</si>
  <si>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</si>
  <si>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</si>
  <si>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</si>
  <si>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 xml:space="preserve">ANTITROMBIN III, CHROMOGENNÍ METODOU (SÉRIE)      </t>
  </si>
  <si>
    <t>96839</t>
  </si>
  <si>
    <t xml:space="preserve">FAKTOR XII - STANOVENÍ AKTIVITY        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</si>
  <si>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</si>
  <si>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</si>
  <si>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</si>
  <si>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</si>
  <si>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</si>
  <si>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</si>
  <si>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</si>
  <si>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</si>
  <si>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</si>
  <si>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</si>
  <si>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</si>
  <si>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</si>
  <si>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</si>
  <si>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</si>
  <si>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</si>
  <si>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</si>
  <si>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</si>
  <si>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</si>
  <si>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</si>
  <si>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</si>
  <si>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</si>
  <si>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</si>
  <si>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</si>
  <si>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</si>
  <si>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</si>
  <si>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</si>
  <si>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</si>
  <si>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</si>
  <si>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</si>
  <si>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</si>
  <si>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</si>
  <si>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</si>
  <si>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</si>
  <si>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</si>
  <si>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</si>
  <si>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</si>
  <si>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</si>
  <si>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</si>
  <si>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</si>
  <si>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</si>
  <si>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</si>
  <si>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</si>
  <si>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</si>
  <si>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</si>
  <si>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</si>
  <si>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</si>
  <si>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</si>
  <si>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</si>
  <si>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</si>
  <si>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</si>
  <si>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</si>
  <si>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</si>
  <si>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</si>
  <si>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</si>
  <si>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</si>
  <si>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</si>
  <si>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</si>
  <si>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</si>
  <si>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</si>
  <si>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</si>
  <si>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</si>
  <si>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</si>
  <si>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</si>
  <si>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</si>
  <si>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</si>
  <si>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</si>
  <si>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81233</t>
  </si>
  <si>
    <t xml:space="preserve">KARBONYLHEMOGLOBIN KVANTITATIVNĚ            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</si>
  <si>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</si>
  <si>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</si>
  <si>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</si>
  <si>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</si>
  <si>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81245</t>
  </si>
  <si>
    <t>POČÍTÁNÍ LEUKOCYTŮ A ERYTROCYTŮ V PERITONEÁLNÍM DI</t>
  </si>
  <si>
    <t>81247</t>
  </si>
  <si>
    <t xml:space="preserve">BILIRUBIN NOVOROZENECKÝ                           </t>
  </si>
  <si>
    <t>81249</t>
  </si>
  <si>
    <t xml:space="preserve">CEA (MEIA)                                        </t>
  </si>
  <si>
    <t>81267</t>
  </si>
  <si>
    <t xml:space="preserve">GLUTATHIONPEROXIDÁZA                              </t>
  </si>
  <si>
    <t>81329</t>
  </si>
  <si>
    <t xml:space="preserve">ALBUMIN (SÉRUM)                                   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</si>
  <si>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</si>
  <si>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</si>
  <si>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</si>
  <si>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</si>
  <si>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</si>
  <si>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</si>
  <si>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</si>
  <si>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</si>
  <si>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</si>
  <si>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</si>
  <si>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81383</t>
  </si>
  <si>
    <t xml:space="preserve">LAKTÁTDEHYDROGENÁZA (L D)                         </t>
  </si>
  <si>
    <t>81395</t>
  </si>
  <si>
    <t xml:space="preserve">ELEKTROFORÉZA PROTEINŮ (MOČ, MOZKOMÍŠNÍ MOK)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</si>
  <si>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</si>
  <si>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</si>
  <si>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</si>
  <si>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</si>
  <si>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</si>
  <si>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</si>
  <si>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</si>
  <si>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</si>
  <si>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</si>
  <si>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</si>
  <si>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</si>
  <si>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</si>
  <si>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</si>
  <si>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</si>
  <si>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</si>
  <si>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</si>
  <si>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</si>
  <si>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</si>
  <si>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</si>
  <si>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</si>
  <si>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</si>
  <si>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</si>
  <si>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</si>
  <si>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</si>
  <si>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</si>
  <si>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</si>
  <si>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</si>
  <si>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</si>
  <si>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</si>
  <si>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</si>
  <si>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</si>
  <si>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</si>
  <si>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</si>
  <si>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</si>
  <si>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</si>
  <si>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</si>
  <si>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</si>
  <si>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</si>
  <si>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81665</t>
  </si>
  <si>
    <t>VYŠ. DPM - AKTIVITA LYZOSOMÁLNÍCH ENZYMŮ S NERADIO</t>
  </si>
  <si>
    <t>81703</t>
  </si>
  <si>
    <t xml:space="preserve">CYSTATIN C    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</si>
  <si>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</si>
  <si>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</si>
  <si>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</si>
  <si>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</si>
  <si>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</si>
  <si>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</si>
  <si>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</si>
  <si>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</si>
  <si>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</si>
  <si>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</si>
  <si>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</si>
  <si>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</si>
  <si>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</si>
  <si>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</si>
  <si>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</si>
  <si>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</si>
  <si>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</si>
  <si>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</si>
  <si>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</si>
  <si>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</si>
  <si>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</si>
  <si>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</si>
  <si>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</si>
  <si>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</si>
  <si>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</si>
  <si>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</si>
  <si>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91193</t>
  </si>
  <si>
    <t xml:space="preserve">STANOVENÍ B2 - MIKROGLOBULINU ELISA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</si>
  <si>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</si>
  <si>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</si>
  <si>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</si>
  <si>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</si>
  <si>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93115</t>
  </si>
  <si>
    <t xml:space="preserve">FOLÁTY    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</si>
  <si>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</si>
  <si>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</si>
  <si>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</si>
  <si>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</si>
  <si>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93135</t>
  </si>
  <si>
    <t xml:space="preserve">MYOGLOBIN V SÉRII                                 </t>
  </si>
  <si>
    <t>93141</t>
  </si>
  <si>
    <t xml:space="preserve">KALCITONIN                                        </t>
  </si>
  <si>
    <t>93145</t>
  </si>
  <si>
    <t xml:space="preserve">C-PEPTID                                          </t>
  </si>
  <si>
    <t>93149</t>
  </si>
  <si>
    <t xml:space="preserve">ESTRADIOL                                         </t>
  </si>
  <si>
    <t>93151</t>
  </si>
  <si>
    <t xml:space="preserve">FERRITIN                                          </t>
  </si>
  <si>
    <t>93153</t>
  </si>
  <si>
    <t xml:space="preserve">GASTRIN                                           </t>
  </si>
  <si>
    <t>93159</t>
  </si>
  <si>
    <t xml:space="preserve">CHORIOGONADOTROPIN (HCG)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</si>
  <si>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</si>
  <si>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</si>
  <si>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</si>
  <si>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</si>
  <si>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</si>
  <si>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</si>
  <si>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</si>
  <si>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</si>
  <si>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</si>
  <si>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</si>
  <si>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</si>
  <si>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</si>
  <si>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</si>
  <si>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</si>
  <si>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</si>
  <si>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</si>
  <si>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</si>
  <si>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</si>
  <si>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</si>
  <si>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</si>
  <si>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</si>
  <si>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</si>
  <si>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</si>
  <si>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</si>
  <si>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</si>
  <si>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</si>
  <si>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</si>
  <si>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</si>
  <si>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</si>
  <si>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</si>
  <si>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</si>
  <si>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</si>
  <si>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93249</t>
  </si>
  <si>
    <t xml:space="preserve">TELOPEPTID PROKOLAGENU I. TYPU: IC - TP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</si>
  <si>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</si>
  <si>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</si>
  <si>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</si>
  <si>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</si>
  <si>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813</t>
  </si>
  <si>
    <t>91197</t>
  </si>
  <si>
    <t xml:space="preserve">STANOVENÍ CYTOKINU ELISA                          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</si>
  <si>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</si>
  <si>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</si>
  <si>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</si>
  <si>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</si>
  <si>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</si>
  <si>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</si>
  <si>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0022032</t>
  </si>
  <si>
    <t xml:space="preserve">IOMERON 250                                       </t>
  </si>
  <si>
    <t>0022064</t>
  </si>
  <si>
    <t xml:space="preserve">IOMERON 350                                       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</si>
  <si>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</si>
  <si>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</si>
  <si>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</si>
  <si>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</si>
  <si>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</si>
  <si>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</si>
  <si>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0042439</t>
  </si>
  <si>
    <t>0042443</t>
  </si>
  <si>
    <t>0045119</t>
  </si>
  <si>
    <t>0045122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</si>
  <si>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</si>
  <si>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</si>
  <si>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</si>
  <si>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</si>
  <si>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</si>
  <si>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</si>
  <si>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</si>
  <si>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</si>
  <si>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</si>
  <si>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</si>
  <si>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</si>
  <si>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0077019</t>
  </si>
  <si>
    <t>0077024</t>
  </si>
  <si>
    <t>0095607</t>
  </si>
  <si>
    <t xml:space="preserve">MICROPAQUE                                        </t>
  </si>
  <si>
    <t>0029900</t>
  </si>
  <si>
    <t xml:space="preserve">JEHLA  K BIOPSII                                  </t>
  </si>
  <si>
    <t>0034038</t>
  </si>
  <si>
    <t xml:space="preserve">JEHLA BIOPTICKÁ ASPIRAČNÍ, CHIBA,ECHOTIP          </t>
  </si>
  <si>
    <t>0034132</t>
  </si>
  <si>
    <t xml:space="preserve">JEHLA BIOPTICKÁ, TIP CUT,ECHOTIP                  </t>
  </si>
  <si>
    <t>0034146</t>
  </si>
  <si>
    <t xml:space="preserve">JEHLA ASPIRAČNÍ HOWELL,ECHOTIP                    </t>
  </si>
  <si>
    <t>0034215</t>
  </si>
  <si>
    <t xml:space="preserve">JEHLA K LOKALIZACI PRSNÍCH LÉZÍ,TIP B             </t>
  </si>
  <si>
    <t>0034283</t>
  </si>
  <si>
    <t xml:space="preserve">JEHLA K LOKALIZACI PRSNÍCH LÉZÍ, X-REIDY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</si>
  <si>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</si>
  <si>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</si>
  <si>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</si>
  <si>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</si>
  <si>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</si>
  <si>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</si>
  <si>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</si>
  <si>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</si>
  <si>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</si>
  <si>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</si>
  <si>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</si>
  <si>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0046109</t>
  </si>
  <si>
    <t xml:space="preserve">STENT ENDOVASKULÁRNÍ SX-ELLA-EXPANDELLA           </t>
  </si>
  <si>
    <t>0046273</t>
  </si>
  <si>
    <t>STENT JÍCNOVÝ,DUODENÁLNÍ,REKTÁLNÍ,BILIÁRNÍ BRONCHI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</si>
  <si>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</si>
  <si>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</si>
  <si>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</si>
  <si>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</si>
  <si>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</si>
  <si>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</si>
  <si>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</si>
  <si>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</si>
  <si>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</si>
  <si>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</si>
  <si>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</si>
  <si>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</si>
  <si>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</si>
  <si>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</si>
  <si>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</si>
  <si>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</si>
  <si>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</si>
  <si>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</si>
  <si>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</si>
  <si>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</si>
  <si>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</si>
  <si>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</si>
  <si>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</si>
  <si>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</si>
  <si>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</si>
  <si>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</si>
  <si>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</si>
  <si>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</si>
  <si>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</si>
  <si>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</si>
  <si>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</si>
  <si>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</si>
  <si>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</si>
  <si>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</si>
  <si>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</si>
  <si>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</si>
  <si>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</si>
  <si>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</si>
  <si>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</si>
  <si>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</si>
  <si>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</si>
  <si>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</si>
  <si>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</si>
  <si>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</si>
  <si>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</si>
  <si>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</si>
  <si>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</si>
  <si>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</si>
  <si>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0056361</t>
  </si>
  <si>
    <t xml:space="preserve">ZAVADĚČ FLEXOR BALKIN RADIOOPÁKNÍ ZNAČKA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</si>
  <si>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</si>
  <si>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</si>
  <si>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</si>
  <si>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</si>
  <si>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</si>
  <si>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</si>
  <si>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</si>
  <si>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</si>
  <si>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</si>
  <si>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</si>
  <si>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</si>
  <si>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</si>
  <si>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</si>
  <si>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</si>
  <si>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</si>
  <si>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0058462</t>
  </si>
  <si>
    <t xml:space="preserve">VODIČ DRÁTĚNÝ LUNDERQUIST EXTRA STIFF, ZAHNUTÝ    </t>
  </si>
  <si>
    <t>0058736</t>
  </si>
  <si>
    <t xml:space="preserve">TĚLÍSKO EMBOLIZAČNÍ NESTER                        </t>
  </si>
  <si>
    <t>0058743</t>
  </si>
  <si>
    <t xml:space="preserve">KOŠÍK EXTRAKČNÍ N-CIRCLE, RUKOJEŤ PLAST           </t>
  </si>
  <si>
    <t>0059345</t>
  </si>
  <si>
    <t xml:space="preserve">INDEFLÁTOR 622510                                 </t>
  </si>
  <si>
    <t>0059568</t>
  </si>
  <si>
    <t xml:space="preserve">SPIRÁLA EMBOLIZAČNÍ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</si>
  <si>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</si>
  <si>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</si>
  <si>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</si>
  <si>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</si>
  <si>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</si>
  <si>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</si>
  <si>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0075314</t>
  </si>
  <si>
    <t xml:space="preserve">JEHLA BIOPTICKÁ MN1610                            </t>
  </si>
  <si>
    <t>0075319</t>
  </si>
  <si>
    <t xml:space="preserve">JEHLA BIOPTICKÁ MN1413                            </t>
  </si>
  <si>
    <t>0092014</t>
  </si>
  <si>
    <t xml:space="preserve">BUŽIE DILATAČNÍ JÍCNOVÁ                           </t>
  </si>
  <si>
    <t>0092054</t>
  </si>
  <si>
    <t xml:space="preserve">KATETR EXTRAKČNÍ KOŠÍK NTRAP                      </t>
  </si>
  <si>
    <t>0092125</t>
  </si>
  <si>
    <t xml:space="preserve">MIKROKATETR PROGREAT PC2411-2813, PP27111-27131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</si>
  <si>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</si>
  <si>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</si>
  <si>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</si>
  <si>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</si>
  <si>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</si>
  <si>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</si>
  <si>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</si>
  <si>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</si>
  <si>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0141695</t>
  </si>
  <si>
    <t xml:space="preserve">STENT JÍCNOVÝ FERX-ELLA-BOUBELLA                  </t>
  </si>
  <si>
    <t>0141907</t>
  </si>
  <si>
    <t>STENT JÍC.BILIÁRNÍ,KOLOREK.DUODEN.TRACH.BRONCH.SX-</t>
  </si>
  <si>
    <t>0151457</t>
  </si>
  <si>
    <t xml:space="preserve">KATETR BALÓNKOVÝ PTA - PROFILER       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</si>
  <si>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</si>
  <si>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</si>
  <si>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</si>
  <si>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</si>
  <si>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</si>
  <si>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</si>
  <si>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</si>
  <si>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</si>
  <si>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</si>
  <si>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</si>
  <si>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</si>
  <si>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</si>
  <si>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</si>
  <si>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</si>
  <si>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</si>
  <si>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</si>
  <si>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</si>
  <si>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</si>
  <si>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</si>
  <si>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</si>
  <si>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</si>
  <si>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</si>
  <si>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89141</t>
  </si>
  <si>
    <t>VYŠETŘENÍ DOLNÍCH KONČETIN VCELKU JEDNÍM RENTGENOV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</si>
  <si>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</si>
  <si>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</si>
  <si>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</si>
  <si>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</si>
  <si>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</si>
  <si>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</si>
  <si>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89153</t>
  </si>
  <si>
    <t xml:space="preserve">ENTEROKLÝZA                                       </t>
  </si>
  <si>
    <t>89155</t>
  </si>
  <si>
    <t xml:space="preserve">RTG VYŠETŘENÍ TLUSTÉHO STŘEVA                     </t>
  </si>
  <si>
    <t>89161</t>
  </si>
  <si>
    <t xml:space="preserve">CHOLANGIOGRAFIE PEROPERAČNÍ NEBO T-DRÉNEM         </t>
  </si>
  <si>
    <t>89179</t>
  </si>
  <si>
    <t xml:space="preserve">DIAGNOSTICKÁ MAMOGRAFIE NEBO  DUKTOGRAFIE         </t>
  </si>
  <si>
    <t>89189</t>
  </si>
  <si>
    <t xml:space="preserve">FISTULOGRAFIE                                     </t>
  </si>
  <si>
    <t>89201</t>
  </si>
  <si>
    <t>SKIASKOPIE NA OPERAČNÍM ČI ZÁKROKOVÉM SÁLE MOBILNÍ</t>
  </si>
  <si>
    <t>89323</t>
  </si>
  <si>
    <t xml:space="preserve">TERAPEUTICKÁ EMBOLIZACE V CÉVNÍM ŘEČIŠTI          </t>
  </si>
  <si>
    <t>89325</t>
  </si>
  <si>
    <t>PERKUTÁNNÍ DRENÁŽ ABSCESU, CYSTY EV. JINÉ DUTINY R</t>
  </si>
  <si>
    <t>89327</t>
  </si>
  <si>
    <t xml:space="preserve">KONTROLNÍ NÁSTŘIK DRENÁŽNÍHO KATÉTRU              </t>
  </si>
  <si>
    <t>89329</t>
  </si>
  <si>
    <t>PERKUTÁNNÍ EXTRAKCE REZIDUÁLNÍCH KONKREMENTŮ ZE ŽL</t>
  </si>
  <si>
    <t>89331</t>
  </si>
  <si>
    <t xml:space="preserve">ZAVEDENÍ STENTU DO TEPENNÉHO ČI ŽILNÍHO ŘEČIŠTĚ   </t>
  </si>
  <si>
    <t>89333</t>
  </si>
  <si>
    <t>PERKUTÁNNÍ DRENÁŽ ŽLUČOVÝCH CEST (EV. ZAVEDENÍ STE</t>
  </si>
  <si>
    <t>89335</t>
  </si>
  <si>
    <t xml:space="preserve">ZAVEDENÍ LOKALIZÁTORU K NEHMATNÝM LOŽISKŮM VČETNĚ </t>
  </si>
  <si>
    <t>89337</t>
  </si>
  <si>
    <t xml:space="preserve">DILATACE STENÓZ JÍCNU, GASTROINTESTINÁLNÍ TRUBICE </t>
  </si>
  <si>
    <t>89339</t>
  </si>
  <si>
    <t>STEREOTAKTICKÁ BIOPSIE NEBO  STEREOTAKTICKÁ LOKALI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</si>
  <si>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</si>
  <si>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</si>
  <si>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</si>
  <si>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</si>
  <si>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</si>
  <si>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</si>
  <si>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</si>
  <si>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89421</t>
  </si>
  <si>
    <t xml:space="preserve">MĚŘENÍ TLAKU PŘI ANGIOGRAFII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</si>
  <si>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</si>
  <si>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</si>
  <si>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</si>
  <si>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</si>
  <si>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</si>
  <si>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</si>
  <si>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</si>
  <si>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</si>
  <si>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</si>
  <si>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</si>
  <si>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</si>
  <si>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</si>
  <si>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</si>
  <si>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</si>
  <si>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</si>
  <si>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</si>
  <si>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</si>
  <si>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</si>
  <si>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</si>
  <si>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</si>
  <si>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</si>
  <si>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</si>
  <si>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</si>
  <si>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</si>
  <si>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</si>
  <si>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</si>
  <si>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</si>
  <si>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</si>
  <si>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</si>
  <si>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</si>
  <si>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</si>
  <si>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</si>
  <si>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</si>
  <si>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</si>
  <si>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</si>
  <si>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</si>
  <si>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</si>
  <si>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</si>
  <si>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</si>
  <si>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</si>
  <si>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</si>
  <si>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</si>
  <si>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</si>
  <si>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</si>
  <si>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</si>
  <si>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</si>
  <si>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</si>
  <si>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</si>
  <si>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</si>
  <si>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</si>
  <si>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</si>
  <si>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</si>
  <si>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</si>
  <si>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</si>
  <si>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 xml:space="preserve">TITRACE ANTIERYTROCYTÁRNÍCH PROTILÁTEK            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</si>
  <si>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</si>
  <si>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</si>
  <si>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</si>
  <si>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</si>
  <si>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</si>
  <si>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</si>
  <si>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</si>
  <si>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</si>
  <si>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</si>
  <si>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</si>
  <si>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</si>
  <si>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</si>
  <si>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</si>
  <si>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</si>
  <si>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</si>
  <si>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</si>
  <si>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</si>
  <si>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</si>
  <si>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</si>
  <si>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</si>
  <si>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</si>
  <si>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</si>
  <si>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</si>
  <si>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</si>
  <si>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</si>
  <si>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</si>
  <si>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</si>
  <si>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</si>
  <si>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</si>
  <si>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</si>
  <si>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</si>
  <si>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</si>
  <si>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</si>
  <si>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</si>
  <si>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</si>
  <si>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</si>
  <si>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</si>
  <si>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</si>
  <si>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</si>
  <si>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</si>
  <si>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</si>
  <si>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</si>
  <si>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</si>
  <si>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</si>
  <si>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</si>
  <si>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</si>
  <si>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87311</t>
  </si>
  <si>
    <t>ELEKTRONOVĚ MIKROSKOPICKÁ METODA ULTRATENKÝCH ŘEZŮ</t>
  </si>
  <si>
    <t>87411</t>
  </si>
  <si>
    <t>PEROPERAČNÍ CYTOLOGIE (TECHNICKÁ KOMPONENTA ZA KAŽ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</si>
  <si>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</si>
  <si>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</si>
  <si>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</si>
  <si>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</si>
  <si>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</si>
  <si>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 xml:space="preserve">PREPARÁTY METODOU CYTOBLOKU - ZA KAŽDÝ PREPARÁT   </t>
  </si>
  <si>
    <t>87443</t>
  </si>
  <si>
    <t>ENZYMOVÁ CYTOCHEMIE II. -  ZA KAŽDÝ MARKER Z 1 VZO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</si>
  <si>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</si>
  <si>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</si>
  <si>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</si>
  <si>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</si>
  <si>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</si>
  <si>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</si>
  <si>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</si>
  <si>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</si>
  <si>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</si>
  <si>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</si>
  <si>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</si>
  <si>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</si>
  <si>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</si>
  <si>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</si>
  <si>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</si>
  <si>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</si>
  <si>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</si>
  <si>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</si>
  <si>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</si>
  <si>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</si>
  <si>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</si>
  <si>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</si>
  <si>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</si>
  <si>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</si>
  <si>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</si>
  <si>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</si>
  <si>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</si>
  <si>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</si>
  <si>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</si>
  <si>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</si>
  <si>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</si>
  <si>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</si>
  <si>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</si>
  <si>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</si>
  <si>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</si>
  <si>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</si>
  <si>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</si>
  <si>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</si>
  <si>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</si>
  <si>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</si>
  <si>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</si>
  <si>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</si>
  <si>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</si>
  <si>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</si>
  <si>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</si>
  <si>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</si>
  <si>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</si>
  <si>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</si>
  <si>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</si>
  <si>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82149</t>
  </si>
  <si>
    <t xml:space="preserve">SEROTYPIZACE STŘEVNÍCH A JINÝCH PATOGENŮ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</si>
  <si>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</si>
  <si>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</si>
  <si>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</si>
  <si>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</si>
  <si>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</si>
  <si>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</si>
  <si>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</si>
  <si>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86217</t>
  </si>
  <si>
    <t xml:space="preserve">URČOVÁNÍ HLA-B 27                                 </t>
  </si>
  <si>
    <t>86413</t>
  </si>
  <si>
    <t xml:space="preserve">SCREENING PROTILÁTEK NA PANELU 30TI DÁRCŮ         </t>
  </si>
  <si>
    <t>91149</t>
  </si>
  <si>
    <t xml:space="preserve">STANOVENÍ A1 - ANTITRYPSINU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</si>
  <si>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</si>
  <si>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</si>
  <si>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</si>
  <si>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</si>
  <si>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</si>
  <si>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</si>
  <si>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</si>
  <si>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</si>
  <si>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91189</t>
  </si>
  <si>
    <t xml:space="preserve">STANOVENÍ IgE                                     </t>
  </si>
  <si>
    <t>91199</t>
  </si>
  <si>
    <t xml:space="preserve">STANOVENÍ IgA PROTI POTRAVINOVÝM ALERGENŮM ELISA  </t>
  </si>
  <si>
    <t>91211</t>
  </si>
  <si>
    <t xml:space="preserve">STANOVENÍ IgG PROTI POTRAVINOVÝM ALERGENŮM ELISA  </t>
  </si>
  <si>
    <t>91253</t>
  </si>
  <si>
    <t xml:space="preserve">STANOVENÍ ANTI ds-DNA Ab ELISA                    </t>
  </si>
  <si>
    <t>91259</t>
  </si>
  <si>
    <t xml:space="preserve">STANOVENÍ ANTI NUKLEOHISTON Ab ELISA              </t>
  </si>
  <si>
    <t>91261</t>
  </si>
  <si>
    <t xml:space="preserve">STANOVENÍ ANTI ENA Ab ELISA   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</si>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</sst>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169" fontId="81" fillId="3" borderId="0" xfId="63" applyNumberFormat="1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9" fillId="0" borderId="110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right"/>
    </xf>
    <xf numFmtId="167" fontId="89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8" fillId="0" borderId="110" xfId="0" applyNumberFormat="1" applyFont="1" applyBorder="1" applyAlignment="1">
      <alignment horizontal="right"/>
    </xf>
    <xf numFmtId="167" fontId="88" fillId="0" borderId="21" xfId="0" applyNumberFormat="1" applyFont="1" applyBorder="1" applyAlignment="1">
      <alignment horizontal="right"/>
    </xf>
    <xf numFmtId="167" fontId="88" fillId="0" borderId="21" xfId="0" applyNumberFormat="1" applyFont="1" applyBorder="1"/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89" fillId="0" borderId="60" xfId="0" applyNumberFormat="1" applyFont="1" applyBorder="1" applyAlignment="1">
      <alignment horizontal="right"/>
    </xf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7" fillId="0" borderId="111" xfId="0" applyNumberFormat="1" applyFont="1" applyBorder="1"/>
    <xf numFmtId="9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3" fontId="57" fillId="0" borderId="105" xfId="0" applyNumberFormat="1" applyFont="1" applyBorder="1" applyAlignment="1">
      <alignment horizontal="right"/>
    </xf>
    <xf numFmtId="0" fontId="5" fillId="0" borderId="105" xfId="0" applyFont="1" applyBorder="1"/>
    <xf numFmtId="9" fontId="57" fillId="0" borderId="105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88" fillId="0" borderId="58" xfId="0" applyNumberFormat="1" applyFont="1" applyBorder="1"/>
    <xf numFmtId="167" fontId="88" fillId="0" borderId="58" xfId="0" applyNumberFormat="1" applyFont="1" applyBorder="1"/>
    <xf numFmtId="167" fontId="88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88" fillId="0" borderId="51" xfId="0" applyNumberFormat="1" applyFont="1" applyBorder="1"/>
    <xf numFmtId="167" fontId="88" fillId="0" borderId="51" xfId="0" applyNumberFormat="1" applyFont="1" applyBorder="1"/>
    <xf numFmtId="167" fontId="88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1.4960436965437494</c:v>
                </c:pt>
                <c:pt idx="1">
                  <c:v>1.4681159950821157</c:v>
                </c:pt>
                <c:pt idx="2">
                  <c:v>1.4561145441895713</c:v>
                </c:pt>
                <c:pt idx="3">
                  <c:v>1.3330202595031742</c:v>
                </c:pt>
                <c:pt idx="4">
                  <c:v>1.4424850687501121</c:v>
                </c:pt>
                <c:pt idx="5">
                  <c:v>1.5081610606697204</c:v>
                </c:pt>
                <c:pt idx="6">
                  <c:v>1.449239339386696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07808"/>
        <c:axId val="10956097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1.3967857148147513</c:v>
                </c:pt>
                <c:pt idx="1">
                  <c:v>1.3967857148147513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619712"/>
        <c:axId val="1095621248"/>
      </c:scatterChart>
      <c:catAx>
        <c:axId val="1095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56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5609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95607808"/>
        <c:crosses val="autoZero"/>
        <c:crossBetween val="between"/>
      </c:valAx>
      <c:valAx>
        <c:axId val="109561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5621248"/>
        <c:crosses val="max"/>
        <c:crossBetween val="midCat"/>
      </c:valAx>
      <c:valAx>
        <c:axId val="1095621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956197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0.86966886785705777</c:v>
                </c:pt>
                <c:pt idx="1">
                  <c:v>0.91064741574383723</c:v>
                </c:pt>
                <c:pt idx="2">
                  <c:v>0.92052303877038155</c:v>
                </c:pt>
                <c:pt idx="3">
                  <c:v>0.90898079275003485</c:v>
                </c:pt>
                <c:pt idx="4">
                  <c:v>0.90863715320761285</c:v>
                </c:pt>
                <c:pt idx="5">
                  <c:v>0.92088632909367252</c:v>
                </c:pt>
                <c:pt idx="6">
                  <c:v>0.92283203037517614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942208"/>
        <c:axId val="10850140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015552"/>
        <c:axId val="1085017088"/>
      </c:scatterChart>
      <c:catAx>
        <c:axId val="10849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50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14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2208"/>
        <c:crosses val="autoZero"/>
        <c:crossBetween val="between"/>
      </c:valAx>
      <c:valAx>
        <c:axId val="1085015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5017088"/>
        <c:crosses val="max"/>
        <c:crossBetween val="midCat"/>
      </c:valAx>
      <c:valAx>
        <c:axId val="1085017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50155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1732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4256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5094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5839.9172126671301</v>
      </c>
      <c r="C5" s="38">
        <v>6164.9107599999998</v>
      </c>
      <c r="D5" s="39">
        <v>4480.9458400000003</v>
      </c>
      <c r="E5" s="15"/>
      <c r="F5" s="16">
        <v>5424</v>
      </c>
      <c r="G5" s="17">
        <f>IF(F5&lt;0.00000001,"",D5/F5)</f>
        <v>0.82613308259587026</v>
      </c>
    </row>
    <row r="6" spans="1:7" ht="14.4" customHeight="1" x14ac:dyDescent="0.3">
      <c r="A6" s="1" t="s">
        <v>265</v>
      </c>
      <c r="B6" s="18">
        <v>9614.7755245049993</v>
      </c>
      <c r="C6" s="40">
        <v>6787.5464599999996</v>
      </c>
      <c r="D6" s="41">
        <v>8424.7996999999996</v>
      </c>
      <c r="E6" s="15"/>
      <c r="F6" s="18">
        <v>9077</v>
      </c>
      <c r="G6" s="19">
        <f>IF(F6&lt;0.00000001,"",D6/F6)</f>
        <v>0.92814803349124153</v>
      </c>
    </row>
    <row r="7" spans="1:7" ht="14.4" customHeight="1" x14ac:dyDescent="0.3">
      <c r="A7" s="1" t="s">
        <v>266</v>
      </c>
      <c r="B7" s="18">
        <v>38256.826803815798</v>
      </c>
      <c r="C7" s="40">
        <v>40330.09244</v>
      </c>
      <c r="D7" s="41">
        <v>39360.553639999998</v>
      </c>
      <c r="E7" s="15"/>
      <c r="F7" s="18">
        <v>35779</v>
      </c>
      <c r="G7" s="19">
        <f>IF(F7&lt;0.00000001,"",D7/F7)</f>
        <v>1.1001021168842058</v>
      </c>
    </row>
    <row r="8" spans="1:7" ht="14.4" customHeight="1" thickBot="1" x14ac:dyDescent="0.35">
      <c r="A8" s="1" t="s">
        <v>183</v>
      </c>
      <c r="B8" s="20">
        <v>8879.0050055872198</v>
      </c>
      <c r="C8" s="42">
        <v>9201.0414700000001</v>
      </c>
      <c r="D8" s="43">
        <v>7216.7438599999996</v>
      </c>
      <c r="E8" s="15"/>
      <c r="F8" s="20">
        <v>7777</v>
      </c>
      <c r="G8" s="21">
        <f>IF(F8&lt;0.00000001,"",D8/F8)</f>
        <v>0.92795986370065575</v>
      </c>
    </row>
    <row r="9" spans="1:7" ht="14.4" customHeight="1" thickBot="1" x14ac:dyDescent="0.35">
      <c r="A9" s="2" t="s">
        <v>184</v>
      </c>
      <c r="B9" s="3">
        <v>62590.524546575201</v>
      </c>
      <c r="C9" s="44">
        <v>62483.591130000001</v>
      </c>
      <c r="D9" s="45">
        <v>59483.043039999997</v>
      </c>
      <c r="E9" s="15"/>
      <c r="F9" s="3">
        <v>58057</v>
      </c>
      <c r="G9" s="4">
        <f>IF(F9&lt;0.00000001,"",D9/F9)</f>
        <v>1.0245628096525827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2479.6039999999998</v>
      </c>
      <c r="C11" s="38">
        <f>IF(ISERROR(VLOOKUP("Celkem",'ZV Vykáz.-A'!A:F,4,0)),0,VLOOKUP("Celkem",'ZV Vykáz.-A'!A:F,4,0)/1000)</f>
        <v>2500.9899999999998</v>
      </c>
      <c r="D11" s="39">
        <f>IF(ISERROR(VLOOKUP("Celkem",'ZV Vykáz.-A'!A:F,6,0)),0,VLOOKUP("Celkem",'ZV Vykáz.-A'!A:F,6,0)/1000)</f>
        <v>2163.5010000000002</v>
      </c>
      <c r="E11" s="15"/>
      <c r="F11" s="16">
        <f>B11*0.98</f>
        <v>2430.0119199999999</v>
      </c>
      <c r="G11" s="17">
        <f>IF(F11=0,"",D11/F11)</f>
        <v>0.89032526227278763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82803.343500000017</v>
      </c>
      <c r="C12" s="42">
        <f>IF(ISERROR(VLOOKUP("Celkem",CaseMix!A:D,3,0)),0,VLOOKUP("Celkem",CaseMix!A:D,3,0)*29.5)</f>
        <v>95478.077499999985</v>
      </c>
      <c r="D12" s="43">
        <f>IF(ISERROR(VLOOKUP("Celkem",CaseMix!A:D,4,0)),0,VLOOKUP("Celkem",CaseMix!A:D,4,0)*29.5)</f>
        <v>83570.608999999997</v>
      </c>
      <c r="E12" s="15"/>
      <c r="F12" s="20">
        <f>B12*0.95</f>
        <v>78663.176325000008</v>
      </c>
      <c r="G12" s="21">
        <f>IF(F12=0,"",D12/F12)</f>
        <v>1.0623853867116264</v>
      </c>
    </row>
    <row r="13" spans="1:7" ht="14.4" customHeight="1" thickBot="1" x14ac:dyDescent="0.35">
      <c r="A13" s="5" t="s">
        <v>187</v>
      </c>
      <c r="B13" s="10">
        <f>SUM(B11:B12)</f>
        <v>85282.947500000024</v>
      </c>
      <c r="C13" s="46">
        <f>SUM(C11:C12)</f>
        <v>97979.06749999999</v>
      </c>
      <c r="D13" s="47">
        <f>SUM(D11:D12)</f>
        <v>85734.11</v>
      </c>
      <c r="E13" s="15"/>
      <c r="F13" s="10">
        <f>SUM(F11:F12)</f>
        <v>81093.188245000012</v>
      </c>
      <c r="G13" s="11">
        <f>IF(F13=0,"",D13/F13)</f>
        <v>1.0572294893743575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1.3625536471824711</v>
      </c>
      <c r="C15" s="48">
        <f>IF(C9=0,"",C13/C9)</f>
        <v>1.5680767658848227</v>
      </c>
      <c r="D15" s="49">
        <f>IF(D9=0,"",D13/D9)</f>
        <v>1.441320174933673</v>
      </c>
      <c r="E15" s="15"/>
      <c r="F15" s="12">
        <f>IF(F9=0,"",F13/F9)</f>
        <v>1.3967857148147513</v>
      </c>
      <c r="G15" s="13">
        <f>IF(OR(F15=0,F15=""),"",D15/F15)</f>
        <v>1.0318835306279088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1.4960436965437494</v>
      </c>
      <c r="C4" s="349">
        <f t="shared" ref="C4:M4" si="0">(C10+C8)/C6</f>
        <v>1.4681159950821157</v>
      </c>
      <c r="D4" s="349">
        <f t="shared" si="0"/>
        <v>1.4561145441895713</v>
      </c>
      <c r="E4" s="349">
        <f t="shared" si="0"/>
        <v>1.3330202595031742</v>
      </c>
      <c r="F4" s="349">
        <f t="shared" si="0"/>
        <v>1.4424850687501121</v>
      </c>
      <c r="G4" s="349">
        <f t="shared" si="0"/>
        <v>1.5081610606697204</v>
      </c>
      <c r="H4" s="349">
        <f t="shared" si="0"/>
        <v>1.449239339386696</v>
      </c>
      <c r="I4" s="349">
        <f t="shared" si="0"/>
        <v>3.637172695662412E-2</v>
      </c>
      <c r="J4" s="349">
        <f t="shared" si="0"/>
        <v>3.637172695662412E-2</v>
      </c>
      <c r="K4" s="349">
        <f t="shared" si="0"/>
        <v>3.637172695662412E-2</v>
      </c>
      <c r="L4" s="349">
        <f t="shared" si="0"/>
        <v>3.637172695662412E-2</v>
      </c>
      <c r="M4" s="349">
        <f t="shared" si="0"/>
        <v>3.637172695662412E-2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7755.1103800000001</v>
      </c>
      <c r="C5" s="349">
        <f>IF(ISERROR(VLOOKUP($A5,'Man Tab'!$A:$Q,COLUMN()+2,0)),0,VLOOKUP($A5,'Man Tab'!$A:$Q,COLUMN()+2,0))</f>
        <v>7821.5634499999996</v>
      </c>
      <c r="D5" s="349">
        <f>IF(ISERROR(VLOOKUP($A5,'Man Tab'!$A:$Q,COLUMN()+2,0)),0,VLOOKUP($A5,'Man Tab'!$A:$Q,COLUMN()+2,0))</f>
        <v>8354.9781399999993</v>
      </c>
      <c r="E5" s="349">
        <f>IF(ISERROR(VLOOKUP($A5,'Man Tab'!$A:$Q,COLUMN()+2,0)),0,VLOOKUP($A5,'Man Tab'!$A:$Q,COLUMN()+2,0))</f>
        <v>8780.6531799999902</v>
      </c>
      <c r="F5" s="349">
        <f>IF(ISERROR(VLOOKUP($A5,'Man Tab'!$A:$Q,COLUMN()+2,0)),0,VLOOKUP($A5,'Man Tab'!$A:$Q,COLUMN()+2,0))</f>
        <v>8064.1020200000003</v>
      </c>
      <c r="G5" s="349">
        <f>IF(ISERROR(VLOOKUP($A5,'Man Tab'!$A:$Q,COLUMN()+2,0)),0,VLOOKUP($A5,'Man Tab'!$A:$Q,COLUMN()+2,0))</f>
        <v>8513.7790299999997</v>
      </c>
      <c r="H5" s="349">
        <f>IF(ISERROR(VLOOKUP($A5,'Man Tab'!$A:$Q,COLUMN()+2,0)),0,VLOOKUP($A5,'Man Tab'!$A:$Q,COLUMN()+2,0))</f>
        <v>10192.85684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7755.1103800000001</v>
      </c>
      <c r="C6" s="351">
        <f t="shared" ref="C6:M6" si="1">C5+B6</f>
        <v>15576.67383</v>
      </c>
      <c r="D6" s="351">
        <f t="shared" si="1"/>
        <v>23931.651969999999</v>
      </c>
      <c r="E6" s="351">
        <f t="shared" si="1"/>
        <v>32712.305149999989</v>
      </c>
      <c r="F6" s="351">
        <f t="shared" si="1"/>
        <v>40776.407169999991</v>
      </c>
      <c r="G6" s="351">
        <f t="shared" si="1"/>
        <v>49290.186199999989</v>
      </c>
      <c r="H6" s="351">
        <f t="shared" si="1"/>
        <v>59483.04303999999</v>
      </c>
      <c r="I6" s="351">
        <f t="shared" si="1"/>
        <v>59483.04303999999</v>
      </c>
      <c r="J6" s="351">
        <f t="shared" si="1"/>
        <v>59483.04303999999</v>
      </c>
      <c r="K6" s="351">
        <f t="shared" si="1"/>
        <v>59483.04303999999</v>
      </c>
      <c r="L6" s="351">
        <f t="shared" si="1"/>
        <v>59483.04303999999</v>
      </c>
      <c r="M6" s="351">
        <f t="shared" si="1"/>
        <v>59483.04303999999</v>
      </c>
    </row>
    <row r="7" spans="1:13" ht="14.4" customHeight="1" x14ac:dyDescent="0.3">
      <c r="A7" s="350" t="s">
        <v>216</v>
      </c>
      <c r="B7" s="350">
        <v>382.32799999999997</v>
      </c>
      <c r="C7" s="350">
        <v>754.49599999999998</v>
      </c>
      <c r="D7" s="350">
        <v>1150.443</v>
      </c>
      <c r="E7" s="350">
        <v>1434.9590000000001</v>
      </c>
      <c r="F7" s="350">
        <v>1937.335</v>
      </c>
      <c r="G7" s="350">
        <v>2451.1990000000001</v>
      </c>
      <c r="H7" s="350">
        <v>2848.87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11278.675999999999</v>
      </c>
      <c r="C8" s="351">
        <f t="shared" ref="C8:M8" si="2">C7*29.5</f>
        <v>22257.631999999998</v>
      </c>
      <c r="D8" s="351">
        <f t="shared" si="2"/>
        <v>33938.068500000001</v>
      </c>
      <c r="E8" s="351">
        <f t="shared" si="2"/>
        <v>42331.290500000003</v>
      </c>
      <c r="F8" s="351">
        <f t="shared" si="2"/>
        <v>57151.3825</v>
      </c>
      <c r="G8" s="351">
        <f t="shared" si="2"/>
        <v>72310.370500000005</v>
      </c>
      <c r="H8" s="351">
        <f t="shared" si="2"/>
        <v>84041.664999999994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323308</v>
      </c>
      <c r="C9" s="350">
        <v>287424</v>
      </c>
      <c r="D9" s="350">
        <v>298426</v>
      </c>
      <c r="E9" s="350">
        <v>365717</v>
      </c>
      <c r="F9" s="350">
        <v>393101</v>
      </c>
      <c r="G9" s="350">
        <v>359193</v>
      </c>
      <c r="H9" s="350">
        <v>136332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323.30799999999999</v>
      </c>
      <c r="C10" s="351">
        <f t="shared" ref="C10:M10" si="3">C9/1000+B10</f>
        <v>610.73199999999997</v>
      </c>
      <c r="D10" s="351">
        <f t="shared" si="3"/>
        <v>909.1579999999999</v>
      </c>
      <c r="E10" s="351">
        <f t="shared" si="3"/>
        <v>1274.875</v>
      </c>
      <c r="F10" s="351">
        <f t="shared" si="3"/>
        <v>1667.9760000000001</v>
      </c>
      <c r="G10" s="351">
        <f t="shared" si="3"/>
        <v>2027.1690000000001</v>
      </c>
      <c r="H10" s="351">
        <f t="shared" si="3"/>
        <v>2163.5010000000002</v>
      </c>
      <c r="I10" s="351">
        <f t="shared" si="3"/>
        <v>2163.5010000000002</v>
      </c>
      <c r="J10" s="351">
        <f t="shared" si="3"/>
        <v>2163.5010000000002</v>
      </c>
      <c r="K10" s="351">
        <f t="shared" si="3"/>
        <v>2163.5010000000002</v>
      </c>
      <c r="L10" s="351">
        <f t="shared" si="3"/>
        <v>2163.5010000000002</v>
      </c>
      <c r="M10" s="351">
        <f t="shared" si="3"/>
        <v>2163.5010000000002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1.3967857148147513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1.3967857148147513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43.706000000000003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43.706000000000003</v>
      </c>
      <c r="Q6" s="311" t="s">
        <v>291</v>
      </c>
    </row>
    <row r="7" spans="1:17" ht="14.4" customHeight="1" x14ac:dyDescent="0.3">
      <c r="A7" s="25" t="s">
        <v>52</v>
      </c>
      <c r="B7" s="76">
        <v>9285.2136937139694</v>
      </c>
      <c r="C7" s="77">
        <v>773.76780780949798</v>
      </c>
      <c r="D7" s="77">
        <v>670.04708000000005</v>
      </c>
      <c r="E7" s="77">
        <v>559.90169000000003</v>
      </c>
      <c r="F7" s="77">
        <v>510.78753999999998</v>
      </c>
      <c r="G7" s="77">
        <v>627.49946999999895</v>
      </c>
      <c r="H7" s="77">
        <v>621.84523000000002</v>
      </c>
      <c r="I7" s="77">
        <v>795.81732</v>
      </c>
      <c r="J7" s="77">
        <v>695.04750999999999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4480.9458400000003</v>
      </c>
      <c r="Q7" s="312">
        <v>0.82729613915</v>
      </c>
    </row>
    <row r="8" spans="1:17" ht="14.4" customHeight="1" x14ac:dyDescent="0.3">
      <c r="A8" s="25" t="s">
        <v>53</v>
      </c>
      <c r="B8" s="76">
        <v>2414.9999999998699</v>
      </c>
      <c r="C8" s="77">
        <v>201.249999999989</v>
      </c>
      <c r="D8" s="77">
        <v>196.239</v>
      </c>
      <c r="E8" s="77">
        <v>115.054</v>
      </c>
      <c r="F8" s="77">
        <v>122.262</v>
      </c>
      <c r="G8" s="77">
        <v>179.191</v>
      </c>
      <c r="H8" s="77">
        <v>132.637</v>
      </c>
      <c r="I8" s="77">
        <v>221.994</v>
      </c>
      <c r="J8" s="77">
        <v>126.955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1094.3320000000001</v>
      </c>
      <c r="Q8" s="312">
        <v>0.77681064773700004</v>
      </c>
    </row>
    <row r="9" spans="1:17" ht="14.4" customHeight="1" x14ac:dyDescent="0.3">
      <c r="A9" s="25" t="s">
        <v>54</v>
      </c>
      <c r="B9" s="76">
        <v>15803.397911611</v>
      </c>
      <c r="C9" s="77">
        <v>1316.94982596758</v>
      </c>
      <c r="D9" s="77">
        <v>819.32182999999998</v>
      </c>
      <c r="E9" s="77">
        <v>1198.08934</v>
      </c>
      <c r="F9" s="77">
        <v>1577.2358200000001</v>
      </c>
      <c r="G9" s="77">
        <v>1135.77728</v>
      </c>
      <c r="H9" s="77">
        <v>1109.72091</v>
      </c>
      <c r="I9" s="77">
        <v>1312.84096</v>
      </c>
      <c r="J9" s="77">
        <v>1271.8135600000001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8424.7996999999996</v>
      </c>
      <c r="Q9" s="312">
        <v>0.91388661173999997</v>
      </c>
    </row>
    <row r="10" spans="1:17" ht="14.4" customHeight="1" x14ac:dyDescent="0.3">
      <c r="A10" s="25" t="s">
        <v>55</v>
      </c>
      <c r="B10" s="76">
        <v>1630.0887229679099</v>
      </c>
      <c r="C10" s="77">
        <v>135.840726913992</v>
      </c>
      <c r="D10" s="77">
        <v>100.87479</v>
      </c>
      <c r="E10" s="77">
        <v>91.295550000000006</v>
      </c>
      <c r="F10" s="77">
        <v>101.40976000000001</v>
      </c>
      <c r="G10" s="77">
        <v>91.253029999999001</v>
      </c>
      <c r="H10" s="77">
        <v>104.64265</v>
      </c>
      <c r="I10" s="77">
        <v>124.84372</v>
      </c>
      <c r="J10" s="77">
        <v>101.52930000000001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715.84879999999998</v>
      </c>
      <c r="Q10" s="312">
        <v>0.75282366789999999</v>
      </c>
    </row>
    <row r="11" spans="1:17" ht="14.4" customHeight="1" x14ac:dyDescent="0.3">
      <c r="A11" s="25" t="s">
        <v>56</v>
      </c>
      <c r="B11" s="76">
        <v>879.97903199047801</v>
      </c>
      <c r="C11" s="77">
        <v>73.331585999205998</v>
      </c>
      <c r="D11" s="77">
        <v>67.705500000000001</v>
      </c>
      <c r="E11" s="77">
        <v>77.975300000000004</v>
      </c>
      <c r="F11" s="77">
        <v>58.99136</v>
      </c>
      <c r="G11" s="77">
        <v>69.678459999999006</v>
      </c>
      <c r="H11" s="77">
        <v>70.334959999999995</v>
      </c>
      <c r="I11" s="77">
        <v>82.968289999999996</v>
      </c>
      <c r="J11" s="77">
        <v>69.880529999999993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497.53440000000001</v>
      </c>
      <c r="Q11" s="312">
        <v>0.96924595164000005</v>
      </c>
    </row>
    <row r="12" spans="1:17" ht="14.4" customHeight="1" x14ac:dyDescent="0.3">
      <c r="A12" s="25" t="s">
        <v>57</v>
      </c>
      <c r="B12" s="76">
        <v>81.543771267658997</v>
      </c>
      <c r="C12" s="77">
        <v>6.7953142723040001</v>
      </c>
      <c r="D12" s="77">
        <v>0.26612999999999998</v>
      </c>
      <c r="E12" s="77">
        <v>0.60214999999999996</v>
      </c>
      <c r="F12" s="77">
        <v>5.7131600000000002</v>
      </c>
      <c r="G12" s="77">
        <v>9.0195599999990002</v>
      </c>
      <c r="H12" s="77">
        <v>23.079460000000001</v>
      </c>
      <c r="I12" s="77">
        <v>8.6759000000000004</v>
      </c>
      <c r="J12" s="77">
        <v>9.6707300000000007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57.027090000000001</v>
      </c>
      <c r="Q12" s="312">
        <v>1.198874226621</v>
      </c>
    </row>
    <row r="13" spans="1:17" ht="14.4" customHeight="1" x14ac:dyDescent="0.3">
      <c r="A13" s="25" t="s">
        <v>58</v>
      </c>
      <c r="B13" s="76">
        <v>232.19069335196701</v>
      </c>
      <c r="C13" s="77">
        <v>19.349224445996999</v>
      </c>
      <c r="D13" s="77">
        <v>14.061170000000001</v>
      </c>
      <c r="E13" s="77">
        <v>13.820119999999999</v>
      </c>
      <c r="F13" s="77">
        <v>24.734220000000001</v>
      </c>
      <c r="G13" s="77">
        <v>16.237870000000001</v>
      </c>
      <c r="H13" s="77">
        <v>15.360290000000001</v>
      </c>
      <c r="I13" s="77">
        <v>26.62565</v>
      </c>
      <c r="J13" s="77">
        <v>4.0482300000000002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114.88755</v>
      </c>
      <c r="Q13" s="312">
        <v>0.84822558075400001</v>
      </c>
    </row>
    <row r="14" spans="1:17" ht="14.4" customHeight="1" x14ac:dyDescent="0.3">
      <c r="A14" s="25" t="s">
        <v>59</v>
      </c>
      <c r="B14" s="76">
        <v>2385.5561588482401</v>
      </c>
      <c r="C14" s="77">
        <v>198.79634657068701</v>
      </c>
      <c r="D14" s="77">
        <v>269.17500000000001</v>
      </c>
      <c r="E14" s="77">
        <v>227.86099999999999</v>
      </c>
      <c r="F14" s="77">
        <v>239.33799999999999</v>
      </c>
      <c r="G14" s="77">
        <v>182.946</v>
      </c>
      <c r="H14" s="77">
        <v>156.40199999999999</v>
      </c>
      <c r="I14" s="77">
        <v>166.339</v>
      </c>
      <c r="J14" s="77">
        <v>166.00899999999999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1408.07</v>
      </c>
      <c r="Q14" s="312">
        <v>1.011853892754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470.693002246552</v>
      </c>
      <c r="C17" s="77">
        <v>39.224416853878999</v>
      </c>
      <c r="D17" s="77">
        <v>26.43092</v>
      </c>
      <c r="E17" s="77">
        <v>32.47963</v>
      </c>
      <c r="F17" s="77">
        <v>8.0459999999999994</v>
      </c>
      <c r="G17" s="77">
        <v>27.408159999999999</v>
      </c>
      <c r="H17" s="77">
        <v>28.246860000000002</v>
      </c>
      <c r="I17" s="77">
        <v>58.791139999999999</v>
      </c>
      <c r="J17" s="77">
        <v>13.073040000000001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194.47575000000001</v>
      </c>
      <c r="Q17" s="312">
        <v>0.70828968862599995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4.8029999999999999</v>
      </c>
      <c r="E18" s="77">
        <v>1.121</v>
      </c>
      <c r="F18" s="77">
        <v>6.71</v>
      </c>
      <c r="G18" s="77">
        <v>31.573</v>
      </c>
      <c r="H18" s="77">
        <v>6.8460000000000001</v>
      </c>
      <c r="I18" s="77">
        <v>10.803000000000001</v>
      </c>
      <c r="J18" s="77">
        <v>9.93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71.785999999999007</v>
      </c>
      <c r="Q18" s="312" t="s">
        <v>291</v>
      </c>
    </row>
    <row r="19" spans="1:17" ht="14.4" customHeight="1" x14ac:dyDescent="0.3">
      <c r="A19" s="25" t="s">
        <v>64</v>
      </c>
      <c r="B19" s="76">
        <v>2187.2889100038501</v>
      </c>
      <c r="C19" s="77">
        <v>182.274075833654</v>
      </c>
      <c r="D19" s="77">
        <v>168.47256999999999</v>
      </c>
      <c r="E19" s="77">
        <v>150.17491000000001</v>
      </c>
      <c r="F19" s="77">
        <v>202.96824000000001</v>
      </c>
      <c r="G19" s="77">
        <v>178.46136999999999</v>
      </c>
      <c r="H19" s="77">
        <v>213.14268999999999</v>
      </c>
      <c r="I19" s="77">
        <v>186.17468</v>
      </c>
      <c r="J19" s="77">
        <v>183.17674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1282.5712000000001</v>
      </c>
      <c r="Q19" s="312">
        <v>1.0052140234689999</v>
      </c>
    </row>
    <row r="20" spans="1:17" ht="14.4" customHeight="1" x14ac:dyDescent="0.3">
      <c r="A20" s="25" t="s">
        <v>65</v>
      </c>
      <c r="B20" s="76">
        <v>61353.983445809397</v>
      </c>
      <c r="C20" s="77">
        <v>5112.8319538174501</v>
      </c>
      <c r="D20" s="77">
        <v>5142.8283899999997</v>
      </c>
      <c r="E20" s="77">
        <v>5123.5157600000002</v>
      </c>
      <c r="F20" s="77">
        <v>5257.5560400000004</v>
      </c>
      <c r="G20" s="77">
        <v>5950.7782699999898</v>
      </c>
      <c r="H20" s="77">
        <v>5345.5870299999997</v>
      </c>
      <c r="I20" s="77">
        <v>5262.9665699999996</v>
      </c>
      <c r="J20" s="77">
        <v>7277.3215799999998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39360.553639999998</v>
      </c>
      <c r="Q20" s="312">
        <v>1.0997694203670001</v>
      </c>
    </row>
    <row r="21" spans="1:17" ht="14.4" customHeight="1" x14ac:dyDescent="0.3">
      <c r="A21" s="26" t="s">
        <v>66</v>
      </c>
      <c r="B21" s="76">
        <v>3122.9999999998299</v>
      </c>
      <c r="C21" s="77">
        <v>260.24999999998602</v>
      </c>
      <c r="D21" s="77">
        <v>225.863</v>
      </c>
      <c r="E21" s="77">
        <v>225.86199999999999</v>
      </c>
      <c r="F21" s="77">
        <v>223.084</v>
      </c>
      <c r="G21" s="77">
        <v>237.44900000000001</v>
      </c>
      <c r="H21" s="77">
        <v>237.381</v>
      </c>
      <c r="I21" s="77">
        <v>237.37899999999999</v>
      </c>
      <c r="J21" s="77">
        <v>262.13099999999997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1649.1489999999999</v>
      </c>
      <c r="Q21" s="312">
        <v>0.90525538630400004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5.3949999999990004</v>
      </c>
      <c r="H22" s="77">
        <v>4.9406564584124654E-324</v>
      </c>
      <c r="I22" s="77">
        <v>12.559799999999999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17.954799999999999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1.45519152283669E-11</v>
      </c>
      <c r="C24" s="77">
        <v>0</v>
      </c>
      <c r="D24" s="77">
        <v>5.3159999999999998</v>
      </c>
      <c r="E24" s="77">
        <v>3.8109999999980002</v>
      </c>
      <c r="F24" s="77">
        <v>16.141999999999001</v>
      </c>
      <c r="G24" s="77">
        <v>37.985709999999003</v>
      </c>
      <c r="H24" s="77">
        <v>-1.1240600000009999</v>
      </c>
      <c r="I24" s="77">
        <v>4.9999999999979998</v>
      </c>
      <c r="J24" s="77">
        <v>2.2706200000010002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69.401269999996003</v>
      </c>
      <c r="Q24" s="312" t="s">
        <v>291</v>
      </c>
    </row>
    <row r="25" spans="1:17" ht="14.4" customHeight="1" x14ac:dyDescent="0.3">
      <c r="A25" s="27" t="s">
        <v>70</v>
      </c>
      <c r="B25" s="79">
        <v>99847.935341810706</v>
      </c>
      <c r="C25" s="80">
        <v>8320.6612784842291</v>
      </c>
      <c r="D25" s="80">
        <v>7755.1103800000001</v>
      </c>
      <c r="E25" s="80">
        <v>7821.5634499999996</v>
      </c>
      <c r="F25" s="80">
        <v>8354.9781399999993</v>
      </c>
      <c r="G25" s="80">
        <v>8780.6531799999902</v>
      </c>
      <c r="H25" s="80">
        <v>8064.1020200000003</v>
      </c>
      <c r="I25" s="80">
        <v>8513.7790299999997</v>
      </c>
      <c r="J25" s="80">
        <v>10192.85684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59483.043039999997</v>
      </c>
      <c r="Q25" s="313">
        <v>1.021262288265</v>
      </c>
    </row>
    <row r="26" spans="1:17" ht="14.4" customHeight="1" x14ac:dyDescent="0.3">
      <c r="A26" s="25" t="s">
        <v>71</v>
      </c>
      <c r="B26" s="76">
        <v>11755.0277620746</v>
      </c>
      <c r="C26" s="77">
        <v>979.58564683955206</v>
      </c>
      <c r="D26" s="77">
        <v>938.64748999999995</v>
      </c>
      <c r="E26" s="77">
        <v>884.45474000000002</v>
      </c>
      <c r="F26" s="77">
        <v>917.98724000000004</v>
      </c>
      <c r="G26" s="77">
        <v>1005.21047</v>
      </c>
      <c r="H26" s="77">
        <v>938.12156000000004</v>
      </c>
      <c r="I26" s="77">
        <v>1220.41743</v>
      </c>
      <c r="J26" s="77">
        <v>1225.43767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7130.2766000000001</v>
      </c>
      <c r="Q26" s="312">
        <v>1.0398385747509999</v>
      </c>
    </row>
    <row r="27" spans="1:17" ht="14.4" customHeight="1" x14ac:dyDescent="0.3">
      <c r="A27" s="28" t="s">
        <v>72</v>
      </c>
      <c r="B27" s="79">
        <v>111602.96310388501</v>
      </c>
      <c r="C27" s="80">
        <v>9300.2469253237796</v>
      </c>
      <c r="D27" s="80">
        <v>8693.7578699999995</v>
      </c>
      <c r="E27" s="80">
        <v>8706.0181900000007</v>
      </c>
      <c r="F27" s="80">
        <v>9272.9653799999996</v>
      </c>
      <c r="G27" s="80">
        <v>9785.8636499999902</v>
      </c>
      <c r="H27" s="80">
        <v>9002.2235799999999</v>
      </c>
      <c r="I27" s="80">
        <v>9734.1964599999992</v>
      </c>
      <c r="J27" s="80">
        <v>11418.29451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66613.319640000002</v>
      </c>
      <c r="Q27" s="313">
        <v>1.0232189098210001</v>
      </c>
    </row>
    <row r="28" spans="1:17" ht="14.4" customHeight="1" x14ac:dyDescent="0.3">
      <c r="A28" s="26" t="s">
        <v>73</v>
      </c>
      <c r="B28" s="76">
        <v>206.358871508395</v>
      </c>
      <c r="C28" s="77">
        <v>17.196572625699002</v>
      </c>
      <c r="D28" s="77">
        <v>18.204840000000001</v>
      </c>
      <c r="E28" s="77">
        <v>5.4806499999999998</v>
      </c>
      <c r="F28" s="77">
        <v>10.628310000000001</v>
      </c>
      <c r="G28" s="77">
        <v>16.918220000000002</v>
      </c>
      <c r="H28" s="77">
        <v>16.45673</v>
      </c>
      <c r="I28" s="77">
        <v>10.0451</v>
      </c>
      <c r="J28" s="77">
        <v>6.9913800000000004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84.725229999999996</v>
      </c>
      <c r="Q28" s="312">
        <v>0.70383817456800002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 t="s">
        <v>291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1.7292297604443629E-322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108589.408591706</v>
      </c>
      <c r="C6" s="523">
        <v>109852.37063</v>
      </c>
      <c r="D6" s="524">
        <v>1262.9620382943799</v>
      </c>
      <c r="E6" s="525">
        <v>1.011630618995</v>
      </c>
      <c r="F6" s="523">
        <v>99847.935341810706</v>
      </c>
      <c r="G6" s="524">
        <v>58244.628949389597</v>
      </c>
      <c r="H6" s="526">
        <v>10192.85684</v>
      </c>
      <c r="I6" s="523">
        <v>59483.043039999997</v>
      </c>
      <c r="J6" s="524">
        <v>1238.4140906104101</v>
      </c>
      <c r="K6" s="527">
        <v>0.59573633482099997</v>
      </c>
    </row>
    <row r="7" spans="1:11" ht="14.4" customHeight="1" thickBot="1" x14ac:dyDescent="0.35">
      <c r="A7" s="542" t="s">
        <v>294</v>
      </c>
      <c r="B7" s="523">
        <v>35115.176455674497</v>
      </c>
      <c r="C7" s="523">
        <v>33425.071620000002</v>
      </c>
      <c r="D7" s="524">
        <v>-1690.10483567446</v>
      </c>
      <c r="E7" s="525">
        <v>0.95186967555699997</v>
      </c>
      <c r="F7" s="523">
        <v>32712.9699837511</v>
      </c>
      <c r="G7" s="524">
        <v>19082.565823854799</v>
      </c>
      <c r="H7" s="526">
        <v>2444.9548799999998</v>
      </c>
      <c r="I7" s="523">
        <v>16837.152399999999</v>
      </c>
      <c r="J7" s="524">
        <v>-2245.4134238548099</v>
      </c>
      <c r="K7" s="527">
        <v>0.51469348115900004</v>
      </c>
    </row>
    <row r="8" spans="1:11" ht="14.4" customHeight="1" thickBot="1" x14ac:dyDescent="0.35">
      <c r="A8" s="543" t="s">
        <v>295</v>
      </c>
      <c r="B8" s="523">
        <v>32808.524954560598</v>
      </c>
      <c r="C8" s="523">
        <v>31057.785619999999</v>
      </c>
      <c r="D8" s="524">
        <v>-1750.7393345606299</v>
      </c>
      <c r="E8" s="525">
        <v>0.94663767002599997</v>
      </c>
      <c r="F8" s="523">
        <v>30327.4138249028</v>
      </c>
      <c r="G8" s="524">
        <v>17690.991397860002</v>
      </c>
      <c r="H8" s="526">
        <v>2278.9458800000002</v>
      </c>
      <c r="I8" s="523">
        <v>15429.082399999999</v>
      </c>
      <c r="J8" s="524">
        <v>-2261.90899786</v>
      </c>
      <c r="K8" s="527">
        <v>0.50875035006500002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1.0200000000000001E-3</v>
      </c>
      <c r="I9" s="528">
        <v>1.0200000000000001E-3</v>
      </c>
      <c r="J9" s="529">
        <v>1.0200000000000001E-3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1.0200000000000001E-3</v>
      </c>
      <c r="I10" s="523">
        <v>1.0200000000000001E-3</v>
      </c>
      <c r="J10" s="524">
        <v>1.0200000000000001E-3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4.9406564584124654E-324</v>
      </c>
      <c r="C11" s="528">
        <v>4.9406564584124654E-324</v>
      </c>
      <c r="D11" s="529">
        <v>0</v>
      </c>
      <c r="E11" s="530">
        <v>1</v>
      </c>
      <c r="F11" s="528">
        <v>4.9406564584124654E-324</v>
      </c>
      <c r="G11" s="529">
        <v>0</v>
      </c>
      <c r="H11" s="531">
        <v>4.9406564584124654E-324</v>
      </c>
      <c r="I11" s="528">
        <v>43.706000000000003</v>
      </c>
      <c r="J11" s="529">
        <v>43.706000000000003</v>
      </c>
      <c r="K11" s="532" t="s">
        <v>297</v>
      </c>
    </row>
    <row r="12" spans="1:11" ht="14.4" customHeight="1" thickBot="1" x14ac:dyDescent="0.35">
      <c r="A12" s="545" t="s">
        <v>300</v>
      </c>
      <c r="B12" s="523">
        <v>4.9406564584124654E-324</v>
      </c>
      <c r="C12" s="523">
        <v>4.9406564584124654E-324</v>
      </c>
      <c r="D12" s="524">
        <v>0</v>
      </c>
      <c r="E12" s="525">
        <v>1</v>
      </c>
      <c r="F12" s="523">
        <v>4.9406564584124654E-324</v>
      </c>
      <c r="G12" s="524">
        <v>0</v>
      </c>
      <c r="H12" s="526">
        <v>4.9406564584124654E-324</v>
      </c>
      <c r="I12" s="523">
        <v>43.706000000000003</v>
      </c>
      <c r="J12" s="524">
        <v>43.706000000000003</v>
      </c>
      <c r="K12" s="533" t="s">
        <v>297</v>
      </c>
    </row>
    <row r="13" spans="1:11" ht="14.4" customHeight="1" thickBot="1" x14ac:dyDescent="0.35">
      <c r="A13" s="544" t="s">
        <v>301</v>
      </c>
      <c r="B13" s="528">
        <v>9801.7845098231792</v>
      </c>
      <c r="C13" s="528">
        <v>10487.71307</v>
      </c>
      <c r="D13" s="529">
        <v>685.92856017682595</v>
      </c>
      <c r="E13" s="530">
        <v>1.069979967371</v>
      </c>
      <c r="F13" s="528">
        <v>9285.2136937139694</v>
      </c>
      <c r="G13" s="529">
        <v>5416.3746546664897</v>
      </c>
      <c r="H13" s="531">
        <v>695.04750999999999</v>
      </c>
      <c r="I13" s="528">
        <v>4480.9458400000003</v>
      </c>
      <c r="J13" s="529">
        <v>-935.42881466648601</v>
      </c>
      <c r="K13" s="534">
        <v>0.482589414504</v>
      </c>
    </row>
    <row r="14" spans="1:11" ht="14.4" customHeight="1" thickBot="1" x14ac:dyDescent="0.35">
      <c r="A14" s="545" t="s">
        <v>302</v>
      </c>
      <c r="B14" s="523">
        <v>4938.6876726358896</v>
      </c>
      <c r="C14" s="523">
        <v>4840.9698799999996</v>
      </c>
      <c r="D14" s="524">
        <v>-97.717792635883001</v>
      </c>
      <c r="E14" s="525">
        <v>0.98021381404999997</v>
      </c>
      <c r="F14" s="523">
        <v>4691.9910635891902</v>
      </c>
      <c r="G14" s="524">
        <v>2736.9947870936899</v>
      </c>
      <c r="H14" s="526">
        <v>367.25698</v>
      </c>
      <c r="I14" s="523">
        <v>2403.81052</v>
      </c>
      <c r="J14" s="524">
        <v>-333.18426709369197</v>
      </c>
      <c r="K14" s="527">
        <v>0.51232205846500001</v>
      </c>
    </row>
    <row r="15" spans="1:11" ht="14.4" customHeight="1" thickBot="1" x14ac:dyDescent="0.35">
      <c r="A15" s="545" t="s">
        <v>303</v>
      </c>
      <c r="B15" s="523">
        <v>1566.29479569157</v>
      </c>
      <c r="C15" s="523">
        <v>1628.2610400000001</v>
      </c>
      <c r="D15" s="524">
        <v>61.966244308425999</v>
      </c>
      <c r="E15" s="525">
        <v>1.039562312585</v>
      </c>
      <c r="F15" s="523">
        <v>1489.04095983975</v>
      </c>
      <c r="G15" s="524">
        <v>868.60722657319002</v>
      </c>
      <c r="H15" s="526">
        <v>128.29220000000001</v>
      </c>
      <c r="I15" s="523">
        <v>747.36541999999997</v>
      </c>
      <c r="J15" s="524">
        <v>-121.24180657319</v>
      </c>
      <c r="K15" s="527">
        <v>0.50191058550800005</v>
      </c>
    </row>
    <row r="16" spans="1:11" ht="14.4" customHeight="1" thickBot="1" x14ac:dyDescent="0.35">
      <c r="A16" s="545" t="s">
        <v>304</v>
      </c>
      <c r="B16" s="523">
        <v>53.749956763652001</v>
      </c>
      <c r="C16" s="523">
        <v>342.43349999999998</v>
      </c>
      <c r="D16" s="524">
        <v>288.68354323634702</v>
      </c>
      <c r="E16" s="525">
        <v>6.3708609386550004</v>
      </c>
      <c r="F16" s="523">
        <v>63.998096489226</v>
      </c>
      <c r="G16" s="524">
        <v>37.332222952047999</v>
      </c>
      <c r="H16" s="526">
        <v>22.405860000000001</v>
      </c>
      <c r="I16" s="523">
        <v>58.8264</v>
      </c>
      <c r="J16" s="524">
        <v>21.494177047950998</v>
      </c>
      <c r="K16" s="527">
        <v>0.91918983887100003</v>
      </c>
    </row>
    <row r="17" spans="1:11" ht="14.4" customHeight="1" thickBot="1" x14ac:dyDescent="0.35">
      <c r="A17" s="545" t="s">
        <v>305</v>
      </c>
      <c r="B17" s="523">
        <v>54.999956688387996</v>
      </c>
      <c r="C17" s="523">
        <v>162.108</v>
      </c>
      <c r="D17" s="524">
        <v>107.108043311611</v>
      </c>
      <c r="E17" s="525">
        <v>2.9474205028639999</v>
      </c>
      <c r="F17" s="523">
        <v>51.999690403504999</v>
      </c>
      <c r="G17" s="524">
        <v>30.333152735378</v>
      </c>
      <c r="H17" s="526">
        <v>4.9406564584124654E-324</v>
      </c>
      <c r="I17" s="523">
        <v>40.013910000000003</v>
      </c>
      <c r="J17" s="524">
        <v>9.6807572646210005</v>
      </c>
      <c r="K17" s="527">
        <v>0.76950285068000002</v>
      </c>
    </row>
    <row r="18" spans="1:11" ht="14.4" customHeight="1" thickBot="1" x14ac:dyDescent="0.35">
      <c r="A18" s="545" t="s">
        <v>306</v>
      </c>
      <c r="B18" s="523">
        <v>2749.2332144654802</v>
      </c>
      <c r="C18" s="523">
        <v>2749.34465</v>
      </c>
      <c r="D18" s="524">
        <v>0.111435534522</v>
      </c>
      <c r="E18" s="525">
        <v>1.0000405333139999</v>
      </c>
      <c r="F18" s="523">
        <v>2611.0412873481901</v>
      </c>
      <c r="G18" s="524">
        <v>1523.1074176197801</v>
      </c>
      <c r="H18" s="526">
        <v>152.48967999999999</v>
      </c>
      <c r="I18" s="523">
        <v>1020.20838</v>
      </c>
      <c r="J18" s="524">
        <v>-502.89903761977803</v>
      </c>
      <c r="K18" s="527">
        <v>0.39072855145699997</v>
      </c>
    </row>
    <row r="19" spans="1:11" ht="14.4" customHeight="1" thickBot="1" x14ac:dyDescent="0.35">
      <c r="A19" s="545" t="s">
        <v>307</v>
      </c>
      <c r="B19" s="523">
        <v>41.166657521307002</v>
      </c>
      <c r="C19" s="523">
        <v>439.88801000000001</v>
      </c>
      <c r="D19" s="524">
        <v>398.72135247869198</v>
      </c>
      <c r="E19" s="525">
        <v>10.685541078293999</v>
      </c>
      <c r="F19" s="523">
        <v>38.989405254476999</v>
      </c>
      <c r="G19" s="524">
        <v>22.743819731778</v>
      </c>
      <c r="H19" s="526">
        <v>5.29251</v>
      </c>
      <c r="I19" s="523">
        <v>31.706949999999999</v>
      </c>
      <c r="J19" s="524">
        <v>8.9631302682210006</v>
      </c>
      <c r="K19" s="527">
        <v>0.81321963731000002</v>
      </c>
    </row>
    <row r="20" spans="1:11" ht="14.4" customHeight="1" thickBot="1" x14ac:dyDescent="0.35">
      <c r="A20" s="545" t="s">
        <v>308</v>
      </c>
      <c r="B20" s="523">
        <v>384.00009687890901</v>
      </c>
      <c r="C20" s="523">
        <v>324.70799</v>
      </c>
      <c r="D20" s="524">
        <v>-59.292106878908001</v>
      </c>
      <c r="E20" s="525">
        <v>0.84559351062400001</v>
      </c>
      <c r="F20" s="523">
        <v>338.15319078963302</v>
      </c>
      <c r="G20" s="524">
        <v>197.25602796061901</v>
      </c>
      <c r="H20" s="526">
        <v>19.310279999999999</v>
      </c>
      <c r="I20" s="523">
        <v>179.01426000000001</v>
      </c>
      <c r="J20" s="524">
        <v>-18.241767960619001</v>
      </c>
      <c r="K20" s="527">
        <v>0.52938805510499998</v>
      </c>
    </row>
    <row r="21" spans="1:11" ht="14.4" customHeight="1" thickBot="1" x14ac:dyDescent="0.35">
      <c r="A21" s="544" t="s">
        <v>309</v>
      </c>
      <c r="B21" s="528">
        <v>2478.99981073655</v>
      </c>
      <c r="C21" s="528">
        <v>2462.877</v>
      </c>
      <c r="D21" s="529">
        <v>-16.122810736544999</v>
      </c>
      <c r="E21" s="530">
        <v>0.99349624365900002</v>
      </c>
      <c r="F21" s="528">
        <v>2414.9999999998699</v>
      </c>
      <c r="G21" s="529">
        <v>1408.74999999992</v>
      </c>
      <c r="H21" s="531">
        <v>126.955</v>
      </c>
      <c r="I21" s="528">
        <v>1094.3320000000001</v>
      </c>
      <c r="J21" s="529">
        <v>-314.41799999992401</v>
      </c>
      <c r="K21" s="534">
        <v>0.45313954451299998</v>
      </c>
    </row>
    <row r="22" spans="1:11" ht="14.4" customHeight="1" thickBot="1" x14ac:dyDescent="0.35">
      <c r="A22" s="545" t="s">
        <v>310</v>
      </c>
      <c r="B22" s="523">
        <v>2037.99983728967</v>
      </c>
      <c r="C22" s="523">
        <v>1833.4829999999999</v>
      </c>
      <c r="D22" s="524">
        <v>-204.51683728966501</v>
      </c>
      <c r="E22" s="525">
        <v>0.89964825632000001</v>
      </c>
      <c r="F22" s="523">
        <v>1814.9999999999</v>
      </c>
      <c r="G22" s="524">
        <v>1058.74999999994</v>
      </c>
      <c r="H22" s="526">
        <v>101.623</v>
      </c>
      <c r="I22" s="523">
        <v>813.93600000000004</v>
      </c>
      <c r="J22" s="524">
        <v>-244.81399999994301</v>
      </c>
      <c r="K22" s="527">
        <v>0.448449586776</v>
      </c>
    </row>
    <row r="23" spans="1:11" ht="14.4" customHeight="1" thickBot="1" x14ac:dyDescent="0.35">
      <c r="A23" s="545" t="s">
        <v>311</v>
      </c>
      <c r="B23" s="523">
        <v>440.99997344688001</v>
      </c>
      <c r="C23" s="523">
        <v>629.39400000000001</v>
      </c>
      <c r="D23" s="524">
        <v>188.39402655312</v>
      </c>
      <c r="E23" s="525">
        <v>1.4271973648439999</v>
      </c>
      <c r="F23" s="523">
        <v>599.99999999996805</v>
      </c>
      <c r="G23" s="524">
        <v>349.99999999998101</v>
      </c>
      <c r="H23" s="526">
        <v>25.332000000000001</v>
      </c>
      <c r="I23" s="523">
        <v>280.39600000000002</v>
      </c>
      <c r="J23" s="524">
        <v>-69.603999999980999</v>
      </c>
      <c r="K23" s="527">
        <v>0.46732666666599998</v>
      </c>
    </row>
    <row r="24" spans="1:11" ht="14.4" customHeight="1" thickBot="1" x14ac:dyDescent="0.35">
      <c r="A24" s="544" t="s">
        <v>312</v>
      </c>
      <c r="B24" s="528">
        <v>17184.178615320699</v>
      </c>
      <c r="C24" s="528">
        <v>15107.352870000001</v>
      </c>
      <c r="D24" s="529">
        <v>-2076.8257453206802</v>
      </c>
      <c r="E24" s="530">
        <v>0.879143147204</v>
      </c>
      <c r="F24" s="528">
        <v>15803.397911611</v>
      </c>
      <c r="G24" s="529">
        <v>9218.6487817730795</v>
      </c>
      <c r="H24" s="531">
        <v>1271.8135600000001</v>
      </c>
      <c r="I24" s="528">
        <v>8424.7996999999996</v>
      </c>
      <c r="J24" s="529">
        <v>-793.84908177308205</v>
      </c>
      <c r="K24" s="534">
        <v>0.53310052351500004</v>
      </c>
    </row>
    <row r="25" spans="1:11" ht="14.4" customHeight="1" thickBot="1" x14ac:dyDescent="0.35">
      <c r="A25" s="545" t="s">
        <v>313</v>
      </c>
      <c r="B25" s="523">
        <v>112.519313225082</v>
      </c>
      <c r="C25" s="523">
        <v>91.929929999999999</v>
      </c>
      <c r="D25" s="524">
        <v>-20.589383225081001</v>
      </c>
      <c r="E25" s="525">
        <v>0.81701467388100002</v>
      </c>
      <c r="F25" s="523">
        <v>251.893877584893</v>
      </c>
      <c r="G25" s="524">
        <v>146.938095257854</v>
      </c>
      <c r="H25" s="526">
        <v>14.53612</v>
      </c>
      <c r="I25" s="523">
        <v>205.97968</v>
      </c>
      <c r="J25" s="524">
        <v>59.041584742144998</v>
      </c>
      <c r="K25" s="527">
        <v>0.81772404305599999</v>
      </c>
    </row>
    <row r="26" spans="1:11" ht="14.4" customHeight="1" thickBot="1" x14ac:dyDescent="0.35">
      <c r="A26" s="545" t="s">
        <v>314</v>
      </c>
      <c r="B26" s="523">
        <v>80.548165150100999</v>
      </c>
      <c r="C26" s="523">
        <v>102.05893</v>
      </c>
      <c r="D26" s="524">
        <v>21.510764849897999</v>
      </c>
      <c r="E26" s="525">
        <v>1.267054684731</v>
      </c>
      <c r="F26" s="523">
        <v>76.520753978805004</v>
      </c>
      <c r="G26" s="524">
        <v>44.637106487635997</v>
      </c>
      <c r="H26" s="526">
        <v>4.2091900000000004</v>
      </c>
      <c r="I26" s="523">
        <v>38.149030000000003</v>
      </c>
      <c r="J26" s="524">
        <v>-6.4880764876360004</v>
      </c>
      <c r="K26" s="527">
        <v>0.49854487856399998</v>
      </c>
    </row>
    <row r="27" spans="1:11" ht="14.4" customHeight="1" thickBot="1" x14ac:dyDescent="0.35">
      <c r="A27" s="545" t="s">
        <v>315</v>
      </c>
      <c r="B27" s="523">
        <v>5.9999996387329997</v>
      </c>
      <c r="C27" s="523">
        <v>8.0877999999999997</v>
      </c>
      <c r="D27" s="524">
        <v>2.0878003612659999</v>
      </c>
      <c r="E27" s="525">
        <v>1.3479667478290001</v>
      </c>
      <c r="F27" s="523">
        <v>5.6992913431119998</v>
      </c>
      <c r="G27" s="524">
        <v>3.324586616815</v>
      </c>
      <c r="H27" s="526">
        <v>0.73694999999999999</v>
      </c>
      <c r="I27" s="523">
        <v>1.76135</v>
      </c>
      <c r="J27" s="524">
        <v>-1.563236616815</v>
      </c>
      <c r="K27" s="527">
        <v>0.30904719446000001</v>
      </c>
    </row>
    <row r="28" spans="1:11" ht="14.4" customHeight="1" thickBot="1" x14ac:dyDescent="0.35">
      <c r="A28" s="545" t="s">
        <v>316</v>
      </c>
      <c r="B28" s="523">
        <v>796.26985205566803</v>
      </c>
      <c r="C28" s="523">
        <v>791.47166000000004</v>
      </c>
      <c r="D28" s="524">
        <v>-4.7981920556680002</v>
      </c>
      <c r="E28" s="525">
        <v>0.99397416335199995</v>
      </c>
      <c r="F28" s="523">
        <v>815.47051613614201</v>
      </c>
      <c r="G28" s="524">
        <v>475.69113441274999</v>
      </c>
      <c r="H28" s="526">
        <v>59.851140000000001</v>
      </c>
      <c r="I28" s="523">
        <v>403.78967</v>
      </c>
      <c r="J28" s="524">
        <v>-71.901464412748993</v>
      </c>
      <c r="K28" s="527">
        <v>0.49516158096399998</v>
      </c>
    </row>
    <row r="29" spans="1:11" ht="14.4" customHeight="1" thickBot="1" x14ac:dyDescent="0.35">
      <c r="A29" s="545" t="s">
        <v>317</v>
      </c>
      <c r="B29" s="523">
        <v>3927.1665335407502</v>
      </c>
      <c r="C29" s="523">
        <v>3231.1667499999999</v>
      </c>
      <c r="D29" s="524">
        <v>-695.99978354074801</v>
      </c>
      <c r="E29" s="525">
        <v>0.82277304066500001</v>
      </c>
      <c r="F29" s="523">
        <v>3903.7587477927</v>
      </c>
      <c r="G29" s="524">
        <v>2277.1926028790699</v>
      </c>
      <c r="H29" s="526">
        <v>283.89632</v>
      </c>
      <c r="I29" s="523">
        <v>2109.3818000000001</v>
      </c>
      <c r="J29" s="524">
        <v>-167.810802879075</v>
      </c>
      <c r="K29" s="527">
        <v>0.54034635239499995</v>
      </c>
    </row>
    <row r="30" spans="1:11" ht="14.4" customHeight="1" thickBot="1" x14ac:dyDescent="0.35">
      <c r="A30" s="545" t="s">
        <v>318</v>
      </c>
      <c r="B30" s="523">
        <v>1149.8665707652001</v>
      </c>
      <c r="C30" s="523">
        <v>621.11879999999996</v>
      </c>
      <c r="D30" s="524">
        <v>-528.74777076519899</v>
      </c>
      <c r="E30" s="525">
        <v>0.54016597733299998</v>
      </c>
      <c r="F30" s="523">
        <v>31.997999999985002</v>
      </c>
      <c r="G30" s="524">
        <v>18.665499999990999</v>
      </c>
      <c r="H30" s="526">
        <v>4.9406564584124654E-324</v>
      </c>
      <c r="I30" s="523">
        <v>32.284999999999997</v>
      </c>
      <c r="J30" s="524">
        <v>13.619500000007999</v>
      </c>
      <c r="K30" s="527">
        <v>1.0089693105819999</v>
      </c>
    </row>
    <row r="31" spans="1:11" ht="14.4" customHeight="1" thickBot="1" x14ac:dyDescent="0.35">
      <c r="A31" s="545" t="s">
        <v>319</v>
      </c>
      <c r="B31" s="523">
        <v>183.333398961283</v>
      </c>
      <c r="C31" s="523">
        <v>150.54664</v>
      </c>
      <c r="D31" s="524">
        <v>-32.786758961282999</v>
      </c>
      <c r="E31" s="525">
        <v>0.82116319695600004</v>
      </c>
      <c r="F31" s="523">
        <v>161.168582578105</v>
      </c>
      <c r="G31" s="524">
        <v>94.015006503894</v>
      </c>
      <c r="H31" s="526">
        <v>14.7773</v>
      </c>
      <c r="I31" s="523">
        <v>65.794799999999995</v>
      </c>
      <c r="J31" s="524">
        <v>-28.220206503894001</v>
      </c>
      <c r="K31" s="527">
        <v>0.408235891558</v>
      </c>
    </row>
    <row r="32" spans="1:11" ht="14.4" customHeight="1" thickBot="1" x14ac:dyDescent="0.35">
      <c r="A32" s="545" t="s">
        <v>320</v>
      </c>
      <c r="B32" s="523">
        <v>161.99999024579299</v>
      </c>
      <c r="C32" s="523">
        <v>154.94792000000001</v>
      </c>
      <c r="D32" s="524">
        <v>-7.0520702457919997</v>
      </c>
      <c r="E32" s="525">
        <v>0.95646869956500002</v>
      </c>
      <c r="F32" s="523">
        <v>144.00354308845399</v>
      </c>
      <c r="G32" s="524">
        <v>84.002066801598005</v>
      </c>
      <c r="H32" s="526">
        <v>9.0911399999999993</v>
      </c>
      <c r="I32" s="523">
        <v>34.526359999999997</v>
      </c>
      <c r="J32" s="524">
        <v>-49.475706801598001</v>
      </c>
      <c r="K32" s="527">
        <v>0.23976048963400001</v>
      </c>
    </row>
    <row r="33" spans="1:11" ht="14.4" customHeight="1" thickBot="1" x14ac:dyDescent="0.35">
      <c r="A33" s="545" t="s">
        <v>321</v>
      </c>
      <c r="B33" s="523">
        <v>49.583527014517998</v>
      </c>
      <c r="C33" s="523">
        <v>27.689299999999999</v>
      </c>
      <c r="D33" s="524">
        <v>-21.894227014517998</v>
      </c>
      <c r="E33" s="525">
        <v>0.55843748251000003</v>
      </c>
      <c r="F33" s="523">
        <v>52.111139397746001</v>
      </c>
      <c r="G33" s="524">
        <v>30.398164648685</v>
      </c>
      <c r="H33" s="526">
        <v>2.903</v>
      </c>
      <c r="I33" s="523">
        <v>13.80359</v>
      </c>
      <c r="J33" s="524">
        <v>-16.594574648685001</v>
      </c>
      <c r="K33" s="527">
        <v>0.26488751079900003</v>
      </c>
    </row>
    <row r="34" spans="1:11" ht="14.4" customHeight="1" thickBot="1" x14ac:dyDescent="0.35">
      <c r="A34" s="545" t="s">
        <v>322</v>
      </c>
      <c r="B34" s="523">
        <v>2.9999998193659998</v>
      </c>
      <c r="C34" s="523">
        <v>4.22065</v>
      </c>
      <c r="D34" s="524">
        <v>1.2206501806329999</v>
      </c>
      <c r="E34" s="525">
        <v>1.4068834180430001</v>
      </c>
      <c r="F34" s="523">
        <v>4.0311810563800003</v>
      </c>
      <c r="G34" s="524">
        <v>2.3515222828879998</v>
      </c>
      <c r="H34" s="526">
        <v>4.9406564584124654E-324</v>
      </c>
      <c r="I34" s="523">
        <v>3.4584595208887258E-323</v>
      </c>
      <c r="J34" s="524">
        <v>-2.3515222828879998</v>
      </c>
      <c r="K34" s="527">
        <v>9.8813129168249309E-324</v>
      </c>
    </row>
    <row r="35" spans="1:11" ht="14.4" customHeight="1" thickBot="1" x14ac:dyDescent="0.35">
      <c r="A35" s="545" t="s">
        <v>323</v>
      </c>
      <c r="B35" s="523">
        <v>264.583364069129</v>
      </c>
      <c r="C35" s="523">
        <v>240.68194</v>
      </c>
      <c r="D35" s="524">
        <v>-23.901424069128002</v>
      </c>
      <c r="E35" s="525">
        <v>0.90966391952400005</v>
      </c>
      <c r="F35" s="523">
        <v>251.34020322268799</v>
      </c>
      <c r="G35" s="524">
        <v>146.615118546568</v>
      </c>
      <c r="H35" s="526">
        <v>18.893460000000001</v>
      </c>
      <c r="I35" s="523">
        <v>99.898120000000006</v>
      </c>
      <c r="J35" s="524">
        <v>-46.716998546568</v>
      </c>
      <c r="K35" s="527">
        <v>0.39746176186299997</v>
      </c>
    </row>
    <row r="36" spans="1:11" ht="14.4" customHeight="1" thickBot="1" x14ac:dyDescent="0.35">
      <c r="A36" s="545" t="s">
        <v>324</v>
      </c>
      <c r="B36" s="523">
        <v>148.79532104086101</v>
      </c>
      <c r="C36" s="523">
        <v>146.28281999999999</v>
      </c>
      <c r="D36" s="524">
        <v>-2.5125010408609998</v>
      </c>
      <c r="E36" s="525">
        <v>0.98311438139700003</v>
      </c>
      <c r="F36" s="523">
        <v>249.99950898008501</v>
      </c>
      <c r="G36" s="524">
        <v>145.833046905049</v>
      </c>
      <c r="H36" s="526">
        <v>29.480699999999999</v>
      </c>
      <c r="I36" s="523">
        <v>131.79750000000001</v>
      </c>
      <c r="J36" s="524">
        <v>-14.035546905048999</v>
      </c>
      <c r="K36" s="527">
        <v>0.52719103544500001</v>
      </c>
    </row>
    <row r="37" spans="1:11" ht="14.4" customHeight="1" thickBot="1" x14ac:dyDescent="0.35">
      <c r="A37" s="545" t="s">
        <v>325</v>
      </c>
      <c r="B37" s="523">
        <v>10300.5125797942</v>
      </c>
      <c r="C37" s="523">
        <v>9537.1497299999992</v>
      </c>
      <c r="D37" s="524">
        <v>-763.36284979418599</v>
      </c>
      <c r="E37" s="525">
        <v>0.92589079000800001</v>
      </c>
      <c r="F37" s="523">
        <v>9855.4025664518995</v>
      </c>
      <c r="G37" s="524">
        <v>5748.9848304302704</v>
      </c>
      <c r="H37" s="526">
        <v>833.43823999999995</v>
      </c>
      <c r="I37" s="523">
        <v>5287.6328000000003</v>
      </c>
      <c r="J37" s="524">
        <v>-461.35203043027701</v>
      </c>
      <c r="K37" s="527">
        <v>0.53652123942600005</v>
      </c>
    </row>
    <row r="38" spans="1:11" ht="14.4" customHeight="1" thickBot="1" x14ac:dyDescent="0.35">
      <c r="A38" s="544" t="s">
        <v>326</v>
      </c>
      <c r="B38" s="528">
        <v>1950.50012255812</v>
      </c>
      <c r="C38" s="528">
        <v>1585.3759700000001</v>
      </c>
      <c r="D38" s="529">
        <v>-365.12415255812499</v>
      </c>
      <c r="E38" s="530">
        <v>0.81280485536199998</v>
      </c>
      <c r="F38" s="528">
        <v>1630.0887229679099</v>
      </c>
      <c r="G38" s="529">
        <v>950.88508839794702</v>
      </c>
      <c r="H38" s="531">
        <v>101.52930000000001</v>
      </c>
      <c r="I38" s="528">
        <v>715.84879999999998</v>
      </c>
      <c r="J38" s="529">
        <v>-235.036288397947</v>
      </c>
      <c r="K38" s="534">
        <v>0.439147139608</v>
      </c>
    </row>
    <row r="39" spans="1:11" ht="14.4" customHeight="1" thickBot="1" x14ac:dyDescent="0.35">
      <c r="A39" s="545" t="s">
        <v>327</v>
      </c>
      <c r="B39" s="523">
        <v>1718.4999965271199</v>
      </c>
      <c r="C39" s="523">
        <v>1434.53316</v>
      </c>
      <c r="D39" s="524">
        <v>-283.96683652712102</v>
      </c>
      <c r="E39" s="525">
        <v>0.83475889607099996</v>
      </c>
      <c r="F39" s="523">
        <v>1421.0959544335699</v>
      </c>
      <c r="G39" s="524">
        <v>828.972640086252</v>
      </c>
      <c r="H39" s="526">
        <v>87.995260000000002</v>
      </c>
      <c r="I39" s="523">
        <v>627.08721000000003</v>
      </c>
      <c r="J39" s="524">
        <v>-201.885430086252</v>
      </c>
      <c r="K39" s="527">
        <v>0.44127013945999999</v>
      </c>
    </row>
    <row r="40" spans="1:11" ht="14.4" customHeight="1" thickBot="1" x14ac:dyDescent="0.35">
      <c r="A40" s="545" t="s">
        <v>328</v>
      </c>
      <c r="B40" s="523">
        <v>232.00012603100299</v>
      </c>
      <c r="C40" s="523">
        <v>147.97060999999999</v>
      </c>
      <c r="D40" s="524">
        <v>-84.029516031002998</v>
      </c>
      <c r="E40" s="525">
        <v>0.63780400696899997</v>
      </c>
      <c r="F40" s="523">
        <v>208.992768534334</v>
      </c>
      <c r="G40" s="524">
        <v>121.912448311695</v>
      </c>
      <c r="H40" s="526">
        <v>10.908379999999999</v>
      </c>
      <c r="I40" s="523">
        <v>84.599230000000006</v>
      </c>
      <c r="J40" s="524">
        <v>-37.313218311694001</v>
      </c>
      <c r="K40" s="527">
        <v>0.40479501081899999</v>
      </c>
    </row>
    <row r="41" spans="1:11" ht="14.4" customHeight="1" thickBot="1" x14ac:dyDescent="0.35">
      <c r="A41" s="545" t="s">
        <v>327</v>
      </c>
      <c r="B41" s="523">
        <v>4.9406564584124654E-324</v>
      </c>
      <c r="C41" s="523">
        <v>2.8721999999999999</v>
      </c>
      <c r="D41" s="524">
        <v>2.8721999999999999</v>
      </c>
      <c r="E41" s="535" t="s">
        <v>297</v>
      </c>
      <c r="F41" s="523">
        <v>0</v>
      </c>
      <c r="G41" s="524">
        <v>0</v>
      </c>
      <c r="H41" s="526">
        <v>2.6256599999999999</v>
      </c>
      <c r="I41" s="523">
        <v>4.1623599999999996</v>
      </c>
      <c r="J41" s="524">
        <v>4.1623599999999996</v>
      </c>
      <c r="K41" s="533" t="s">
        <v>291</v>
      </c>
    </row>
    <row r="42" spans="1:11" ht="14.4" customHeight="1" thickBot="1" x14ac:dyDescent="0.35">
      <c r="A42" s="544" t="s">
        <v>329</v>
      </c>
      <c r="B42" s="528">
        <v>1059.17135622606</v>
      </c>
      <c r="C42" s="528">
        <v>1135.2940900000001</v>
      </c>
      <c r="D42" s="529">
        <v>76.122733773934002</v>
      </c>
      <c r="E42" s="530">
        <v>1.0718700834629999</v>
      </c>
      <c r="F42" s="528">
        <v>879.97903199047801</v>
      </c>
      <c r="G42" s="529">
        <v>513.32110199444503</v>
      </c>
      <c r="H42" s="531">
        <v>69.880529999999993</v>
      </c>
      <c r="I42" s="528">
        <v>497.53440000000001</v>
      </c>
      <c r="J42" s="529">
        <v>-15.786701994445</v>
      </c>
      <c r="K42" s="534">
        <v>0.56539347178999999</v>
      </c>
    </row>
    <row r="43" spans="1:11" ht="14.4" customHeight="1" thickBot="1" x14ac:dyDescent="0.35">
      <c r="A43" s="545" t="s">
        <v>330</v>
      </c>
      <c r="B43" s="523">
        <v>162.000010245791</v>
      </c>
      <c r="C43" s="523">
        <v>169.07158000000001</v>
      </c>
      <c r="D43" s="524">
        <v>7.0715697542080003</v>
      </c>
      <c r="E43" s="525">
        <v>1.0436516623879999</v>
      </c>
      <c r="F43" s="523">
        <v>157.99172530061301</v>
      </c>
      <c r="G43" s="524">
        <v>92.161839758691002</v>
      </c>
      <c r="H43" s="526">
        <v>4.9406564584124654E-324</v>
      </c>
      <c r="I43" s="523">
        <v>1.40838</v>
      </c>
      <c r="J43" s="524">
        <v>-90.753459758690994</v>
      </c>
      <c r="K43" s="527">
        <v>8.9142643210000008E-3</v>
      </c>
    </row>
    <row r="44" spans="1:11" ht="14.4" customHeight="1" thickBot="1" x14ac:dyDescent="0.35">
      <c r="A44" s="545" t="s">
        <v>331</v>
      </c>
      <c r="B44" s="523">
        <v>39.999997591552997</v>
      </c>
      <c r="C44" s="523">
        <v>35.988639999999997</v>
      </c>
      <c r="D44" s="524">
        <v>-4.0113575915529998</v>
      </c>
      <c r="E44" s="525">
        <v>0.89971605417199996</v>
      </c>
      <c r="F44" s="523">
        <v>33.794871235589</v>
      </c>
      <c r="G44" s="524">
        <v>19.713674887425999</v>
      </c>
      <c r="H44" s="526">
        <v>2.7336399999999998</v>
      </c>
      <c r="I44" s="523">
        <v>22.319279999999999</v>
      </c>
      <c r="J44" s="524">
        <v>2.605605112573</v>
      </c>
      <c r="K44" s="527">
        <v>0.66043394112700005</v>
      </c>
    </row>
    <row r="45" spans="1:11" ht="14.4" customHeight="1" thickBot="1" x14ac:dyDescent="0.35">
      <c r="A45" s="545" t="s">
        <v>332</v>
      </c>
      <c r="B45" s="523">
        <v>627.00006224759898</v>
      </c>
      <c r="C45" s="523">
        <v>685.90323000000001</v>
      </c>
      <c r="D45" s="524">
        <v>58.903167752400002</v>
      </c>
      <c r="E45" s="525">
        <v>1.0939444368489999</v>
      </c>
      <c r="F45" s="523">
        <v>457.88914141405598</v>
      </c>
      <c r="G45" s="524">
        <v>267.10199915819902</v>
      </c>
      <c r="H45" s="526">
        <v>37.446120000000001</v>
      </c>
      <c r="I45" s="523">
        <v>293.73014000000001</v>
      </c>
      <c r="J45" s="524">
        <v>26.628140841800001</v>
      </c>
      <c r="K45" s="527">
        <v>0.64148745500399995</v>
      </c>
    </row>
    <row r="46" spans="1:11" ht="14.4" customHeight="1" thickBot="1" x14ac:dyDescent="0.35">
      <c r="A46" s="545" t="s">
        <v>333</v>
      </c>
      <c r="B46" s="523">
        <v>170.40406973977301</v>
      </c>
      <c r="C46" s="523">
        <v>163.29574</v>
      </c>
      <c r="D46" s="524">
        <v>-7.1083297397729996</v>
      </c>
      <c r="E46" s="525">
        <v>0.95828544617099998</v>
      </c>
      <c r="F46" s="523">
        <v>163.06122295628899</v>
      </c>
      <c r="G46" s="524">
        <v>95.119046724501999</v>
      </c>
      <c r="H46" s="526">
        <v>12.304510000000001</v>
      </c>
      <c r="I46" s="523">
        <v>69.994619999999998</v>
      </c>
      <c r="J46" s="524">
        <v>-25.124426724502001</v>
      </c>
      <c r="K46" s="527">
        <v>0.42925361855499999</v>
      </c>
    </row>
    <row r="47" spans="1:11" ht="14.4" customHeight="1" thickBot="1" x14ac:dyDescent="0.35">
      <c r="A47" s="545" t="s">
        <v>334</v>
      </c>
      <c r="B47" s="523">
        <v>5.5553996655019997</v>
      </c>
      <c r="C47" s="523">
        <v>17.414719999999999</v>
      </c>
      <c r="D47" s="524">
        <v>11.859320334496999</v>
      </c>
      <c r="E47" s="525">
        <v>3.1347375613919999</v>
      </c>
      <c r="F47" s="523">
        <v>16.983077015004</v>
      </c>
      <c r="G47" s="524">
        <v>9.9067949254189998</v>
      </c>
      <c r="H47" s="526">
        <v>0.12594</v>
      </c>
      <c r="I47" s="523">
        <v>2.9636999999999998</v>
      </c>
      <c r="J47" s="524">
        <v>-6.9430949254190004</v>
      </c>
      <c r="K47" s="527">
        <v>0.174509012553</v>
      </c>
    </row>
    <row r="48" spans="1:11" ht="14.4" customHeight="1" thickBot="1" x14ac:dyDescent="0.35">
      <c r="A48" s="545" t="s">
        <v>335</v>
      </c>
      <c r="B48" s="523">
        <v>15.328399077059</v>
      </c>
      <c r="C48" s="523">
        <v>20.832699999999999</v>
      </c>
      <c r="D48" s="524">
        <v>5.5043009229399997</v>
      </c>
      <c r="E48" s="525">
        <v>1.3590917026139999</v>
      </c>
      <c r="F48" s="523">
        <v>12.243224191504</v>
      </c>
      <c r="G48" s="524">
        <v>7.1418807783769997</v>
      </c>
      <c r="H48" s="526">
        <v>2.94719</v>
      </c>
      <c r="I48" s="523">
        <v>18.64481</v>
      </c>
      <c r="J48" s="524">
        <v>11.502929221622001</v>
      </c>
      <c r="K48" s="527">
        <v>1.522867645676</v>
      </c>
    </row>
    <row r="49" spans="1:11" ht="14.4" customHeight="1" thickBot="1" x14ac:dyDescent="0.35">
      <c r="A49" s="545" t="s">
        <v>336</v>
      </c>
      <c r="B49" s="523">
        <v>38.883417658783998</v>
      </c>
      <c r="C49" s="523">
        <v>42.787480000000002</v>
      </c>
      <c r="D49" s="524">
        <v>3.904062341215</v>
      </c>
      <c r="E49" s="525">
        <v>1.100404300246</v>
      </c>
      <c r="F49" s="523">
        <v>38.015769877421</v>
      </c>
      <c r="G49" s="524">
        <v>22.175865761829002</v>
      </c>
      <c r="H49" s="526">
        <v>1.8551</v>
      </c>
      <c r="I49" s="523">
        <v>16.607610000000001</v>
      </c>
      <c r="J49" s="524">
        <v>-5.5682557618289996</v>
      </c>
      <c r="K49" s="527">
        <v>0.436861072485</v>
      </c>
    </row>
    <row r="50" spans="1:11" ht="14.4" customHeight="1" thickBot="1" x14ac:dyDescent="0.35">
      <c r="A50" s="545" t="s">
        <v>337</v>
      </c>
      <c r="B50" s="523">
        <v>4.9406564584124654E-324</v>
      </c>
      <c r="C50" s="523">
        <v>4.9406564584124654E-324</v>
      </c>
      <c r="D50" s="524">
        <v>0</v>
      </c>
      <c r="E50" s="525">
        <v>1</v>
      </c>
      <c r="F50" s="523">
        <v>4.9406564584124654E-324</v>
      </c>
      <c r="G50" s="524">
        <v>0</v>
      </c>
      <c r="H50" s="526">
        <v>4.9406564584124654E-324</v>
      </c>
      <c r="I50" s="523">
        <v>0.69</v>
      </c>
      <c r="J50" s="524">
        <v>0.69</v>
      </c>
      <c r="K50" s="533" t="s">
        <v>297</v>
      </c>
    </row>
    <row r="51" spans="1:11" ht="14.4" customHeight="1" thickBot="1" x14ac:dyDescent="0.35">
      <c r="A51" s="545" t="s">
        <v>338</v>
      </c>
      <c r="B51" s="523">
        <v>4.9406564584124654E-324</v>
      </c>
      <c r="C51" s="523">
        <v>4.9406564584124654E-324</v>
      </c>
      <c r="D51" s="524">
        <v>0</v>
      </c>
      <c r="E51" s="525">
        <v>1</v>
      </c>
      <c r="F51" s="523">
        <v>4.9406564584124654E-324</v>
      </c>
      <c r="G51" s="524">
        <v>0</v>
      </c>
      <c r="H51" s="526">
        <v>4.9406564584124654E-324</v>
      </c>
      <c r="I51" s="523">
        <v>3.4794499999999999</v>
      </c>
      <c r="J51" s="524">
        <v>3.4794499999999999</v>
      </c>
      <c r="K51" s="533" t="s">
        <v>297</v>
      </c>
    </row>
    <row r="52" spans="1:11" ht="14.4" customHeight="1" thickBot="1" x14ac:dyDescent="0.35">
      <c r="A52" s="545" t="s">
        <v>339</v>
      </c>
      <c r="B52" s="523">
        <v>4.9406564584124654E-324</v>
      </c>
      <c r="C52" s="523">
        <v>4.9406564584124654E-324</v>
      </c>
      <c r="D52" s="524">
        <v>0</v>
      </c>
      <c r="E52" s="525">
        <v>1</v>
      </c>
      <c r="F52" s="523">
        <v>4.9406564584124654E-324</v>
      </c>
      <c r="G52" s="524">
        <v>0</v>
      </c>
      <c r="H52" s="526">
        <v>4.9406564584124654E-324</v>
      </c>
      <c r="I52" s="523">
        <v>1.42533</v>
      </c>
      <c r="J52" s="524">
        <v>1.42533</v>
      </c>
      <c r="K52" s="533" t="s">
        <v>297</v>
      </c>
    </row>
    <row r="53" spans="1:11" ht="14.4" customHeight="1" thickBot="1" x14ac:dyDescent="0.35">
      <c r="A53" s="545" t="s">
        <v>340</v>
      </c>
      <c r="B53" s="523">
        <v>4.9406564584124654E-324</v>
      </c>
      <c r="C53" s="523">
        <v>4.9406564584124654E-324</v>
      </c>
      <c r="D53" s="524">
        <v>0</v>
      </c>
      <c r="E53" s="525">
        <v>1</v>
      </c>
      <c r="F53" s="523">
        <v>4.9406564584124654E-324</v>
      </c>
      <c r="G53" s="524">
        <v>0</v>
      </c>
      <c r="H53" s="526">
        <v>12.468030000000001</v>
      </c>
      <c r="I53" s="523">
        <v>66.045079999999999</v>
      </c>
      <c r="J53" s="524">
        <v>66.045079999999999</v>
      </c>
      <c r="K53" s="533" t="s">
        <v>297</v>
      </c>
    </row>
    <row r="54" spans="1:11" ht="14.4" customHeight="1" thickBot="1" x14ac:dyDescent="0.35">
      <c r="A54" s="545" t="s">
        <v>341</v>
      </c>
      <c r="B54" s="523">
        <v>4.9406564584124654E-324</v>
      </c>
      <c r="C54" s="523">
        <v>4.9406564584124654E-324</v>
      </c>
      <c r="D54" s="524">
        <v>0</v>
      </c>
      <c r="E54" s="525">
        <v>1</v>
      </c>
      <c r="F54" s="523">
        <v>4.9406564584124654E-324</v>
      </c>
      <c r="G54" s="524">
        <v>0</v>
      </c>
      <c r="H54" s="526">
        <v>4.9406564584124654E-324</v>
      </c>
      <c r="I54" s="523">
        <v>0.22600000000000001</v>
      </c>
      <c r="J54" s="524">
        <v>0.22600000000000001</v>
      </c>
      <c r="K54" s="533" t="s">
        <v>297</v>
      </c>
    </row>
    <row r="55" spans="1:11" ht="14.4" customHeight="1" thickBot="1" x14ac:dyDescent="0.35">
      <c r="A55" s="544" t="s">
        <v>342</v>
      </c>
      <c r="B55" s="528">
        <v>104.203353725795</v>
      </c>
      <c r="C55" s="528">
        <v>83.381979999999999</v>
      </c>
      <c r="D55" s="529">
        <v>-20.821373725794999</v>
      </c>
      <c r="E55" s="530">
        <v>0.80018518616400003</v>
      </c>
      <c r="F55" s="528">
        <v>81.543771267658997</v>
      </c>
      <c r="G55" s="529">
        <v>47.567199906134</v>
      </c>
      <c r="H55" s="531">
        <v>9.6707300000000007</v>
      </c>
      <c r="I55" s="528">
        <v>57.027090000000001</v>
      </c>
      <c r="J55" s="529">
        <v>9.4598900938650008</v>
      </c>
      <c r="K55" s="534">
        <v>0.69934329886199997</v>
      </c>
    </row>
    <row r="56" spans="1:11" ht="14.4" customHeight="1" thickBot="1" x14ac:dyDescent="0.35">
      <c r="A56" s="545" t="s">
        <v>343</v>
      </c>
      <c r="B56" s="523">
        <v>2.9999998193659998</v>
      </c>
      <c r="C56" s="523">
        <v>2.7324000000000002</v>
      </c>
      <c r="D56" s="524">
        <v>-0.26759981936600002</v>
      </c>
      <c r="E56" s="525">
        <v>0.91080005484000004</v>
      </c>
      <c r="F56" s="523">
        <v>1.925826817898</v>
      </c>
      <c r="G56" s="524">
        <v>1.1233989771070001</v>
      </c>
      <c r="H56" s="526">
        <v>4.9406564584124654E-324</v>
      </c>
      <c r="I56" s="523">
        <v>3.4584595208887258E-323</v>
      </c>
      <c r="J56" s="524">
        <v>-1.1233989771070001</v>
      </c>
      <c r="K56" s="527">
        <v>1.9762625833649862E-323</v>
      </c>
    </row>
    <row r="57" spans="1:11" ht="14.4" customHeight="1" thickBot="1" x14ac:dyDescent="0.35">
      <c r="A57" s="545" t="s">
        <v>344</v>
      </c>
      <c r="B57" s="523">
        <v>2.449079852538</v>
      </c>
      <c r="C57" s="523">
        <v>2.4809000000000001</v>
      </c>
      <c r="D57" s="524">
        <v>3.1820147461000002E-2</v>
      </c>
      <c r="E57" s="525">
        <v>1.0129926949620001</v>
      </c>
      <c r="F57" s="523">
        <v>2.576877185926</v>
      </c>
      <c r="G57" s="524">
        <v>1.503178358457</v>
      </c>
      <c r="H57" s="526">
        <v>4.9406564584124654E-324</v>
      </c>
      <c r="I57" s="523">
        <v>1.51098</v>
      </c>
      <c r="J57" s="524">
        <v>7.8016415420000002E-3</v>
      </c>
      <c r="K57" s="527">
        <v>0.58636088993699997</v>
      </c>
    </row>
    <row r="58" spans="1:11" ht="14.4" customHeight="1" thickBot="1" x14ac:dyDescent="0.35">
      <c r="A58" s="545" t="s">
        <v>345</v>
      </c>
      <c r="B58" s="523">
        <v>12.999959217257</v>
      </c>
      <c r="C58" s="523">
        <v>7.5419999999999998</v>
      </c>
      <c r="D58" s="524">
        <v>-5.4579592172569997</v>
      </c>
      <c r="E58" s="525">
        <v>0.58015566617900005</v>
      </c>
      <c r="F58" s="523">
        <v>7.4120426434839999</v>
      </c>
      <c r="G58" s="524">
        <v>4.3236915420319999</v>
      </c>
      <c r="H58" s="526">
        <v>8.7959999999999994</v>
      </c>
      <c r="I58" s="523">
        <v>8.7959999999999994</v>
      </c>
      <c r="J58" s="524">
        <v>4.4723084579670003</v>
      </c>
      <c r="K58" s="527">
        <v>1.186717403431</v>
      </c>
    </row>
    <row r="59" spans="1:11" ht="14.4" customHeight="1" thickBot="1" x14ac:dyDescent="0.35">
      <c r="A59" s="545" t="s">
        <v>346</v>
      </c>
      <c r="B59" s="523">
        <v>79.46151521553</v>
      </c>
      <c r="C59" s="523">
        <v>56.793979999999998</v>
      </c>
      <c r="D59" s="524">
        <v>-22.667535215529998</v>
      </c>
      <c r="E59" s="525">
        <v>0.71473567859800002</v>
      </c>
      <c r="F59" s="523">
        <v>57.937113150384</v>
      </c>
      <c r="G59" s="524">
        <v>33.796649337723998</v>
      </c>
      <c r="H59" s="526">
        <v>0.42599999999999999</v>
      </c>
      <c r="I59" s="523">
        <v>39.427639999999997</v>
      </c>
      <c r="J59" s="524">
        <v>5.6309906622749999</v>
      </c>
      <c r="K59" s="527">
        <v>0.68052475962400005</v>
      </c>
    </row>
    <row r="60" spans="1:11" ht="14.4" customHeight="1" thickBot="1" x14ac:dyDescent="0.35">
      <c r="A60" s="545" t="s">
        <v>347</v>
      </c>
      <c r="B60" s="523">
        <v>4.9406564584124654E-324</v>
      </c>
      <c r="C60" s="523">
        <v>2.64</v>
      </c>
      <c r="D60" s="524">
        <v>2.64</v>
      </c>
      <c r="E60" s="535" t="s">
        <v>297</v>
      </c>
      <c r="F60" s="523">
        <v>0</v>
      </c>
      <c r="G60" s="524">
        <v>0</v>
      </c>
      <c r="H60" s="526">
        <v>8.4099999999999994E-2</v>
      </c>
      <c r="I60" s="523">
        <v>8.4099999999999994E-2</v>
      </c>
      <c r="J60" s="524">
        <v>8.4099999999999994E-2</v>
      </c>
      <c r="K60" s="533" t="s">
        <v>291</v>
      </c>
    </row>
    <row r="61" spans="1:11" ht="14.4" customHeight="1" thickBot="1" x14ac:dyDescent="0.35">
      <c r="A61" s="545" t="s">
        <v>348</v>
      </c>
      <c r="B61" s="523">
        <v>6.2927996211029997</v>
      </c>
      <c r="C61" s="523">
        <v>11.1927</v>
      </c>
      <c r="D61" s="524">
        <v>4.8999003788959996</v>
      </c>
      <c r="E61" s="525">
        <v>1.7786518996189999</v>
      </c>
      <c r="F61" s="523">
        <v>11.691911469965</v>
      </c>
      <c r="G61" s="524">
        <v>6.8202816908120001</v>
      </c>
      <c r="H61" s="526">
        <v>0.36463000000000001</v>
      </c>
      <c r="I61" s="523">
        <v>7.2083700000000004</v>
      </c>
      <c r="J61" s="524">
        <v>0.38808830918699999</v>
      </c>
      <c r="K61" s="527">
        <v>0.61652622144000002</v>
      </c>
    </row>
    <row r="62" spans="1:11" ht="14.4" customHeight="1" thickBot="1" x14ac:dyDescent="0.35">
      <c r="A62" s="544" t="s">
        <v>349</v>
      </c>
      <c r="B62" s="528">
        <v>229.68718617026801</v>
      </c>
      <c r="C62" s="528">
        <v>195.79064</v>
      </c>
      <c r="D62" s="529">
        <v>-33.896546170268003</v>
      </c>
      <c r="E62" s="530">
        <v>0.852422998707</v>
      </c>
      <c r="F62" s="528">
        <v>232.19069335196701</v>
      </c>
      <c r="G62" s="529">
        <v>135.444571121981</v>
      </c>
      <c r="H62" s="531">
        <v>4.0482300000000002</v>
      </c>
      <c r="I62" s="528">
        <v>114.88755</v>
      </c>
      <c r="J62" s="529">
        <v>-20.55702112198</v>
      </c>
      <c r="K62" s="534">
        <v>0.49479825544</v>
      </c>
    </row>
    <row r="63" spans="1:11" ht="14.4" customHeight="1" thickBot="1" x14ac:dyDescent="0.35">
      <c r="A63" s="545" t="s">
        <v>350</v>
      </c>
      <c r="B63" s="523">
        <v>53.61563677174</v>
      </c>
      <c r="C63" s="523">
        <v>40.378579999999999</v>
      </c>
      <c r="D63" s="524">
        <v>-13.237056771740001</v>
      </c>
      <c r="E63" s="525">
        <v>0.75311201043599996</v>
      </c>
      <c r="F63" s="523">
        <v>37.891654294247999</v>
      </c>
      <c r="G63" s="524">
        <v>22.103465004977998</v>
      </c>
      <c r="H63" s="526">
        <v>1.4551400000000001</v>
      </c>
      <c r="I63" s="523">
        <v>17.802630000000001</v>
      </c>
      <c r="J63" s="524">
        <v>-4.3008350049780004</v>
      </c>
      <c r="K63" s="527">
        <v>0.46982984331400002</v>
      </c>
    </row>
    <row r="64" spans="1:11" ht="14.4" customHeight="1" thickBot="1" x14ac:dyDescent="0.35">
      <c r="A64" s="545" t="s">
        <v>351</v>
      </c>
      <c r="B64" s="523">
        <v>5.9999996387329997</v>
      </c>
      <c r="C64" s="523">
        <v>1.8720000000000001</v>
      </c>
      <c r="D64" s="524">
        <v>-4.1279996387329998</v>
      </c>
      <c r="E64" s="525">
        <v>0.312000018785</v>
      </c>
      <c r="F64" s="523">
        <v>1.8690469409029999</v>
      </c>
      <c r="G64" s="524">
        <v>1.0902773821930001</v>
      </c>
      <c r="H64" s="526">
        <v>0.20691000000000001</v>
      </c>
      <c r="I64" s="523">
        <v>2.9893200000000002</v>
      </c>
      <c r="J64" s="524">
        <v>1.899042617806</v>
      </c>
      <c r="K64" s="527">
        <v>1.5993819815749999</v>
      </c>
    </row>
    <row r="65" spans="1:11" ht="14.4" customHeight="1" thickBot="1" x14ac:dyDescent="0.35">
      <c r="A65" s="545" t="s">
        <v>352</v>
      </c>
      <c r="B65" s="523">
        <v>10.07153939358</v>
      </c>
      <c r="C65" s="523">
        <v>6.2538999999999998</v>
      </c>
      <c r="D65" s="524">
        <v>-3.8176393935799999</v>
      </c>
      <c r="E65" s="525">
        <v>0.62094777725600003</v>
      </c>
      <c r="F65" s="523">
        <v>6.3423159788529997</v>
      </c>
      <c r="G65" s="524">
        <v>3.6996843209980002</v>
      </c>
      <c r="H65" s="526">
        <v>4.9406564584124654E-324</v>
      </c>
      <c r="I65" s="523">
        <v>1.8642700000000001</v>
      </c>
      <c r="J65" s="524">
        <v>-1.8354143209980001</v>
      </c>
      <c r="K65" s="527">
        <v>0.29394152013399999</v>
      </c>
    </row>
    <row r="66" spans="1:11" ht="14.4" customHeight="1" thickBot="1" x14ac:dyDescent="0.35">
      <c r="A66" s="545" t="s">
        <v>353</v>
      </c>
      <c r="B66" s="523">
        <v>160.00001036621401</v>
      </c>
      <c r="C66" s="523">
        <v>147.28616</v>
      </c>
      <c r="D66" s="524">
        <v>-12.713850366213</v>
      </c>
      <c r="E66" s="525">
        <v>0.92053844035900001</v>
      </c>
      <c r="F66" s="523">
        <v>186.08767613796101</v>
      </c>
      <c r="G66" s="524">
        <v>108.551144413811</v>
      </c>
      <c r="H66" s="526">
        <v>2.38618</v>
      </c>
      <c r="I66" s="523">
        <v>92.23133</v>
      </c>
      <c r="J66" s="524">
        <v>-16.319814413810001</v>
      </c>
      <c r="K66" s="527">
        <v>0.49563373520499998</v>
      </c>
    </row>
    <row r="67" spans="1:11" ht="14.4" customHeight="1" thickBot="1" x14ac:dyDescent="0.35">
      <c r="A67" s="543" t="s">
        <v>59</v>
      </c>
      <c r="B67" s="523">
        <v>2306.6515011138399</v>
      </c>
      <c r="C67" s="523">
        <v>2367.2860000000001</v>
      </c>
      <c r="D67" s="524">
        <v>60.634498886163001</v>
      </c>
      <c r="E67" s="525">
        <v>1.0262868052909999</v>
      </c>
      <c r="F67" s="523">
        <v>2385.5561588482401</v>
      </c>
      <c r="G67" s="524">
        <v>1391.5744259948101</v>
      </c>
      <c r="H67" s="526">
        <v>166.00899999999999</v>
      </c>
      <c r="I67" s="523">
        <v>1408.07</v>
      </c>
      <c r="J67" s="524">
        <v>16.495574005194001</v>
      </c>
      <c r="K67" s="527">
        <v>0.59024810410600004</v>
      </c>
    </row>
    <row r="68" spans="1:11" ht="14.4" customHeight="1" thickBot="1" x14ac:dyDescent="0.35">
      <c r="A68" s="544" t="s">
        <v>354</v>
      </c>
      <c r="B68" s="528">
        <v>2306.6515011138399</v>
      </c>
      <c r="C68" s="528">
        <v>2367.2860000000001</v>
      </c>
      <c r="D68" s="529">
        <v>60.634498886163001</v>
      </c>
      <c r="E68" s="530">
        <v>1.0262868052909999</v>
      </c>
      <c r="F68" s="528">
        <v>2385.5561588482401</v>
      </c>
      <c r="G68" s="529">
        <v>1391.5744259948101</v>
      </c>
      <c r="H68" s="531">
        <v>166.00899999999999</v>
      </c>
      <c r="I68" s="528">
        <v>1408.07</v>
      </c>
      <c r="J68" s="529">
        <v>16.495574005194001</v>
      </c>
      <c r="K68" s="534">
        <v>0.59024810410600004</v>
      </c>
    </row>
    <row r="69" spans="1:11" ht="14.4" customHeight="1" thickBot="1" x14ac:dyDescent="0.35">
      <c r="A69" s="545" t="s">
        <v>355</v>
      </c>
      <c r="B69" s="523">
        <v>933.454623795614</v>
      </c>
      <c r="C69" s="523">
        <v>1011.95</v>
      </c>
      <c r="D69" s="524">
        <v>78.495376204384996</v>
      </c>
      <c r="E69" s="525">
        <v>1.0840912607890001</v>
      </c>
      <c r="F69" s="523">
        <v>994.463140953736</v>
      </c>
      <c r="G69" s="524">
        <v>580.10349888967903</v>
      </c>
      <c r="H69" s="526">
        <v>93.143000000000001</v>
      </c>
      <c r="I69" s="523">
        <v>587.54499999999996</v>
      </c>
      <c r="J69" s="524">
        <v>7.4415011103199999</v>
      </c>
      <c r="K69" s="527">
        <v>0.59081626638899998</v>
      </c>
    </row>
    <row r="70" spans="1:11" ht="14.4" customHeight="1" thickBot="1" x14ac:dyDescent="0.35">
      <c r="A70" s="545" t="s">
        <v>356</v>
      </c>
      <c r="B70" s="523">
        <v>399.99993591553999</v>
      </c>
      <c r="C70" s="523">
        <v>420.42</v>
      </c>
      <c r="D70" s="524">
        <v>20.420064084460002</v>
      </c>
      <c r="E70" s="525">
        <v>1.0510501683889999</v>
      </c>
      <c r="F70" s="523">
        <v>400.017191977994</v>
      </c>
      <c r="G70" s="524">
        <v>233.34336198716301</v>
      </c>
      <c r="H70" s="526">
        <v>39.938000000000002</v>
      </c>
      <c r="I70" s="523">
        <v>264.48700000000002</v>
      </c>
      <c r="J70" s="524">
        <v>31.143638012836</v>
      </c>
      <c r="K70" s="527">
        <v>0.66118908212899996</v>
      </c>
    </row>
    <row r="71" spans="1:11" ht="14.4" customHeight="1" thickBot="1" x14ac:dyDescent="0.35">
      <c r="A71" s="545" t="s">
        <v>357</v>
      </c>
      <c r="B71" s="523">
        <v>973.19694140268302</v>
      </c>
      <c r="C71" s="523">
        <v>934.91600000000005</v>
      </c>
      <c r="D71" s="524">
        <v>-38.280941402682998</v>
      </c>
      <c r="E71" s="525">
        <v>0.96066475368500004</v>
      </c>
      <c r="F71" s="523">
        <v>991.07582591650805</v>
      </c>
      <c r="G71" s="524">
        <v>578.12756511796294</v>
      </c>
      <c r="H71" s="526">
        <v>32.927999999999997</v>
      </c>
      <c r="I71" s="523">
        <v>556.03800000000001</v>
      </c>
      <c r="J71" s="524">
        <v>-22.089565117963001</v>
      </c>
      <c r="K71" s="527">
        <v>0.56104486201699999</v>
      </c>
    </row>
    <row r="72" spans="1:11" ht="14.4" customHeight="1" thickBot="1" x14ac:dyDescent="0.35">
      <c r="A72" s="546" t="s">
        <v>358</v>
      </c>
      <c r="B72" s="528">
        <v>2848.23626850439</v>
      </c>
      <c r="C72" s="528">
        <v>3143.8643099999999</v>
      </c>
      <c r="D72" s="529">
        <v>295.62804149561401</v>
      </c>
      <c r="E72" s="530">
        <v>1.1037933702210001</v>
      </c>
      <c r="F72" s="528">
        <v>2657.9819122504</v>
      </c>
      <c r="G72" s="529">
        <v>1550.48944881273</v>
      </c>
      <c r="H72" s="531">
        <v>206.17977999999999</v>
      </c>
      <c r="I72" s="528">
        <v>1548.83295</v>
      </c>
      <c r="J72" s="529">
        <v>-1.6564988127319999</v>
      </c>
      <c r="K72" s="534">
        <v>0.58271011659600003</v>
      </c>
    </row>
    <row r="73" spans="1:11" ht="14.4" customHeight="1" thickBot="1" x14ac:dyDescent="0.35">
      <c r="A73" s="543" t="s">
        <v>62</v>
      </c>
      <c r="B73" s="523">
        <v>669.76476967268604</v>
      </c>
      <c r="C73" s="523">
        <v>748.44695000000002</v>
      </c>
      <c r="D73" s="524">
        <v>78.682180327314001</v>
      </c>
      <c r="E73" s="525">
        <v>1.1174773351630001</v>
      </c>
      <c r="F73" s="523">
        <v>470.693002246552</v>
      </c>
      <c r="G73" s="524">
        <v>274.570917977156</v>
      </c>
      <c r="H73" s="526">
        <v>13.073040000000001</v>
      </c>
      <c r="I73" s="523">
        <v>194.47575000000001</v>
      </c>
      <c r="J73" s="524">
        <v>-80.095167977155</v>
      </c>
      <c r="K73" s="527">
        <v>0.413168985032</v>
      </c>
    </row>
    <row r="74" spans="1:11" ht="14.4" customHeight="1" thickBot="1" x14ac:dyDescent="0.35">
      <c r="A74" s="544" t="s">
        <v>359</v>
      </c>
      <c r="B74" s="528">
        <v>0.25909998439900001</v>
      </c>
      <c r="C74" s="528">
        <v>1.6890000000000001</v>
      </c>
      <c r="D74" s="529">
        <v>1.4299000155999999</v>
      </c>
      <c r="E74" s="530">
        <v>6.5187190339500001</v>
      </c>
      <c r="F74" s="528">
        <v>0</v>
      </c>
      <c r="G74" s="529">
        <v>0</v>
      </c>
      <c r="H74" s="531">
        <v>4.9406564584124654E-324</v>
      </c>
      <c r="I74" s="528">
        <v>3.4584595208887258E-323</v>
      </c>
      <c r="J74" s="529">
        <v>3.4584595208887258E-323</v>
      </c>
      <c r="K74" s="532" t="s">
        <v>291</v>
      </c>
    </row>
    <row r="75" spans="1:11" ht="14.4" customHeight="1" thickBot="1" x14ac:dyDescent="0.35">
      <c r="A75" s="545" t="s">
        <v>360</v>
      </c>
      <c r="B75" s="523">
        <v>4.9406564584124654E-324</v>
      </c>
      <c r="C75" s="523">
        <v>1.6890000000000001</v>
      </c>
      <c r="D75" s="524">
        <v>1.6890000000000001</v>
      </c>
      <c r="E75" s="535" t="s">
        <v>297</v>
      </c>
      <c r="F75" s="523">
        <v>0</v>
      </c>
      <c r="G75" s="524">
        <v>0</v>
      </c>
      <c r="H75" s="526">
        <v>4.9406564584124654E-324</v>
      </c>
      <c r="I75" s="523">
        <v>3.4584595208887258E-323</v>
      </c>
      <c r="J75" s="524">
        <v>3.4584595208887258E-323</v>
      </c>
      <c r="K75" s="533" t="s">
        <v>291</v>
      </c>
    </row>
    <row r="76" spans="1:11" ht="14.4" customHeight="1" thickBot="1" x14ac:dyDescent="0.35">
      <c r="A76" s="544" t="s">
        <v>361</v>
      </c>
      <c r="B76" s="528">
        <v>669.50566968828696</v>
      </c>
      <c r="C76" s="528">
        <v>746.75795000000005</v>
      </c>
      <c r="D76" s="529">
        <v>77.252280311712994</v>
      </c>
      <c r="E76" s="530">
        <v>1.1153870442160001</v>
      </c>
      <c r="F76" s="528">
        <v>470.693002246552</v>
      </c>
      <c r="G76" s="529">
        <v>274.570917977156</v>
      </c>
      <c r="H76" s="531">
        <v>13.073040000000001</v>
      </c>
      <c r="I76" s="528">
        <v>194.47575000000001</v>
      </c>
      <c r="J76" s="529">
        <v>-80.095167977155</v>
      </c>
      <c r="K76" s="534">
        <v>0.413168985032</v>
      </c>
    </row>
    <row r="77" spans="1:11" ht="14.4" customHeight="1" thickBot="1" x14ac:dyDescent="0.35">
      <c r="A77" s="545" t="s">
        <v>362</v>
      </c>
      <c r="B77" s="523">
        <v>220.70152671130501</v>
      </c>
      <c r="C77" s="523">
        <v>283.99113999999997</v>
      </c>
      <c r="D77" s="524">
        <v>63.289613288695001</v>
      </c>
      <c r="E77" s="525">
        <v>1.2867656342560001</v>
      </c>
      <c r="F77" s="523">
        <v>244.10444973795501</v>
      </c>
      <c r="G77" s="524">
        <v>142.39426234714</v>
      </c>
      <c r="H77" s="526">
        <v>4.1170299999999997</v>
      </c>
      <c r="I77" s="523">
        <v>100.13766</v>
      </c>
      <c r="J77" s="524">
        <v>-42.256602347140003</v>
      </c>
      <c r="K77" s="527">
        <v>0.41022463993300001</v>
      </c>
    </row>
    <row r="78" spans="1:11" ht="14.4" customHeight="1" thickBot="1" x14ac:dyDescent="0.35">
      <c r="A78" s="545" t="s">
        <v>363</v>
      </c>
      <c r="B78" s="523">
        <v>8.9189994629E-2</v>
      </c>
      <c r="C78" s="523">
        <v>10.727</v>
      </c>
      <c r="D78" s="524">
        <v>10.63781000537</v>
      </c>
      <c r="E78" s="525">
        <v>120.271338108365</v>
      </c>
      <c r="F78" s="523">
        <v>0</v>
      </c>
      <c r="G78" s="524">
        <v>0</v>
      </c>
      <c r="H78" s="526">
        <v>4.9406564584124654E-324</v>
      </c>
      <c r="I78" s="523">
        <v>3.4584595208887258E-323</v>
      </c>
      <c r="J78" s="524">
        <v>3.4584595208887258E-323</v>
      </c>
      <c r="K78" s="533" t="s">
        <v>291</v>
      </c>
    </row>
    <row r="79" spans="1:11" ht="14.4" customHeight="1" thickBot="1" x14ac:dyDescent="0.35">
      <c r="A79" s="545" t="s">
        <v>364</v>
      </c>
      <c r="B79" s="523">
        <v>53.480436779880002</v>
      </c>
      <c r="C79" s="523">
        <v>67.754000000000005</v>
      </c>
      <c r="D79" s="524">
        <v>14.273563220119</v>
      </c>
      <c r="E79" s="525">
        <v>1.2668931684089999</v>
      </c>
      <c r="F79" s="523">
        <v>57.497589235504002</v>
      </c>
      <c r="G79" s="524">
        <v>33.540260387377003</v>
      </c>
      <c r="H79" s="526">
        <v>4.9406564584124654E-324</v>
      </c>
      <c r="I79" s="523">
        <v>1.1015999999999999</v>
      </c>
      <c r="J79" s="524">
        <v>-32.438660387376999</v>
      </c>
      <c r="K79" s="527">
        <v>1.9159064138E-2</v>
      </c>
    </row>
    <row r="80" spans="1:11" ht="14.4" customHeight="1" thickBot="1" x14ac:dyDescent="0.35">
      <c r="A80" s="545" t="s">
        <v>365</v>
      </c>
      <c r="B80" s="523">
        <v>318.00010085284498</v>
      </c>
      <c r="C80" s="523">
        <v>271.06716</v>
      </c>
      <c r="D80" s="524">
        <v>-46.932940852845</v>
      </c>
      <c r="E80" s="525">
        <v>0.85241218248899997</v>
      </c>
      <c r="F80" s="523">
        <v>86.992984238993003</v>
      </c>
      <c r="G80" s="524">
        <v>50.745907472745998</v>
      </c>
      <c r="H80" s="526">
        <v>4.9406564584124654E-324</v>
      </c>
      <c r="I80" s="523">
        <v>37.701320000000003</v>
      </c>
      <c r="J80" s="524">
        <v>-13.044587472746001</v>
      </c>
      <c r="K80" s="527">
        <v>0.43338345419199997</v>
      </c>
    </row>
    <row r="81" spans="1:11" ht="14.4" customHeight="1" thickBot="1" x14ac:dyDescent="0.35">
      <c r="A81" s="545" t="s">
        <v>366</v>
      </c>
      <c r="B81" s="523">
        <v>77.000275363724</v>
      </c>
      <c r="C81" s="523">
        <v>106.43865</v>
      </c>
      <c r="D81" s="524">
        <v>29.438374636275</v>
      </c>
      <c r="E81" s="525">
        <v>1.3823151865000001</v>
      </c>
      <c r="F81" s="523">
        <v>76.994320511880005</v>
      </c>
      <c r="G81" s="524">
        <v>44.913353631930001</v>
      </c>
      <c r="H81" s="526">
        <v>8.9560099999999991</v>
      </c>
      <c r="I81" s="523">
        <v>55.535170000000001</v>
      </c>
      <c r="J81" s="524">
        <v>10.621816368069</v>
      </c>
      <c r="K81" s="527">
        <v>0.72128917601599996</v>
      </c>
    </row>
    <row r="82" spans="1:11" ht="14.4" customHeight="1" thickBot="1" x14ac:dyDescent="0.35">
      <c r="A82" s="545" t="s">
        <v>367</v>
      </c>
      <c r="B82" s="523">
        <v>4.9406564584124654E-324</v>
      </c>
      <c r="C82" s="523">
        <v>6.78</v>
      </c>
      <c r="D82" s="524">
        <v>6.78</v>
      </c>
      <c r="E82" s="535" t="s">
        <v>297</v>
      </c>
      <c r="F82" s="523">
        <v>5.1036585222189998</v>
      </c>
      <c r="G82" s="524">
        <v>2.9771341379609999</v>
      </c>
      <c r="H82" s="526">
        <v>4.9406564584124654E-324</v>
      </c>
      <c r="I82" s="523">
        <v>3.4584595208887258E-323</v>
      </c>
      <c r="J82" s="524">
        <v>-2.9771341379609999</v>
      </c>
      <c r="K82" s="527">
        <v>4.9406564584124654E-324</v>
      </c>
    </row>
    <row r="83" spans="1:11" ht="14.4" customHeight="1" thickBot="1" x14ac:dyDescent="0.35">
      <c r="A83" s="547" t="s">
        <v>63</v>
      </c>
      <c r="B83" s="528">
        <v>164.99999006515901</v>
      </c>
      <c r="C83" s="528">
        <v>46.774999999999999</v>
      </c>
      <c r="D83" s="529">
        <v>-118.22499006515901</v>
      </c>
      <c r="E83" s="530">
        <v>0.28348486555300001</v>
      </c>
      <c r="F83" s="528">
        <v>0</v>
      </c>
      <c r="G83" s="529">
        <v>0</v>
      </c>
      <c r="H83" s="531">
        <v>9.93</v>
      </c>
      <c r="I83" s="528">
        <v>71.785999999999007</v>
      </c>
      <c r="J83" s="529">
        <v>71.785999999999007</v>
      </c>
      <c r="K83" s="532" t="s">
        <v>291</v>
      </c>
    </row>
    <row r="84" spans="1:11" ht="14.4" customHeight="1" thickBot="1" x14ac:dyDescent="0.35">
      <c r="A84" s="544" t="s">
        <v>368</v>
      </c>
      <c r="B84" s="528">
        <v>164.99999006515901</v>
      </c>
      <c r="C84" s="528">
        <v>40.795999999999999</v>
      </c>
      <c r="D84" s="529">
        <v>-124.203990065159</v>
      </c>
      <c r="E84" s="530">
        <v>0.24724849973499999</v>
      </c>
      <c r="F84" s="528">
        <v>0</v>
      </c>
      <c r="G84" s="529">
        <v>0</v>
      </c>
      <c r="H84" s="531">
        <v>1.54</v>
      </c>
      <c r="I84" s="528">
        <v>39.103999999999999</v>
      </c>
      <c r="J84" s="529">
        <v>39.103999999999999</v>
      </c>
      <c r="K84" s="532" t="s">
        <v>291</v>
      </c>
    </row>
    <row r="85" spans="1:11" ht="14.4" customHeight="1" thickBot="1" x14ac:dyDescent="0.35">
      <c r="A85" s="545" t="s">
        <v>369</v>
      </c>
      <c r="B85" s="523">
        <v>164.99999006515901</v>
      </c>
      <c r="C85" s="523">
        <v>10.846</v>
      </c>
      <c r="D85" s="524">
        <v>-154.15399006515901</v>
      </c>
      <c r="E85" s="525">
        <v>6.5733337291000005E-2</v>
      </c>
      <c r="F85" s="523">
        <v>0</v>
      </c>
      <c r="G85" s="524">
        <v>0</v>
      </c>
      <c r="H85" s="526">
        <v>4.9406564584124654E-324</v>
      </c>
      <c r="I85" s="523">
        <v>30.504000000000001</v>
      </c>
      <c r="J85" s="524">
        <v>30.504000000000001</v>
      </c>
      <c r="K85" s="533" t="s">
        <v>291</v>
      </c>
    </row>
    <row r="86" spans="1:11" ht="14.4" customHeight="1" thickBot="1" x14ac:dyDescent="0.35">
      <c r="A86" s="545" t="s">
        <v>370</v>
      </c>
      <c r="B86" s="523">
        <v>4.9406564584124654E-324</v>
      </c>
      <c r="C86" s="523">
        <v>29.95</v>
      </c>
      <c r="D86" s="524">
        <v>29.95</v>
      </c>
      <c r="E86" s="535" t="s">
        <v>297</v>
      </c>
      <c r="F86" s="523">
        <v>0</v>
      </c>
      <c r="G86" s="524">
        <v>0</v>
      </c>
      <c r="H86" s="526">
        <v>1.54</v>
      </c>
      <c r="I86" s="523">
        <v>8.6</v>
      </c>
      <c r="J86" s="524">
        <v>8.6</v>
      </c>
      <c r="K86" s="533" t="s">
        <v>291</v>
      </c>
    </row>
    <row r="87" spans="1:11" ht="14.4" customHeight="1" thickBot="1" x14ac:dyDescent="0.35">
      <c r="A87" s="544" t="s">
        <v>371</v>
      </c>
      <c r="B87" s="528">
        <v>4.9406564584124654E-324</v>
      </c>
      <c r="C87" s="528">
        <v>5.9790000000000001</v>
      </c>
      <c r="D87" s="529">
        <v>5.9790000000000001</v>
      </c>
      <c r="E87" s="536" t="s">
        <v>297</v>
      </c>
      <c r="F87" s="528">
        <v>0</v>
      </c>
      <c r="G87" s="529">
        <v>0</v>
      </c>
      <c r="H87" s="531">
        <v>8.39</v>
      </c>
      <c r="I87" s="528">
        <v>32.682000000000002</v>
      </c>
      <c r="J87" s="529">
        <v>32.682000000000002</v>
      </c>
      <c r="K87" s="532" t="s">
        <v>291</v>
      </c>
    </row>
    <row r="88" spans="1:11" ht="14.4" customHeight="1" thickBot="1" x14ac:dyDescent="0.35">
      <c r="A88" s="545" t="s">
        <v>372</v>
      </c>
      <c r="B88" s="523">
        <v>4.9406564584124654E-324</v>
      </c>
      <c r="C88" s="523">
        <v>5.9790000000000001</v>
      </c>
      <c r="D88" s="524">
        <v>5.9790000000000001</v>
      </c>
      <c r="E88" s="535" t="s">
        <v>297</v>
      </c>
      <c r="F88" s="523">
        <v>0</v>
      </c>
      <c r="G88" s="524">
        <v>0</v>
      </c>
      <c r="H88" s="526">
        <v>8.39</v>
      </c>
      <c r="I88" s="523">
        <v>32.682000000000002</v>
      </c>
      <c r="J88" s="524">
        <v>32.682000000000002</v>
      </c>
      <c r="K88" s="533" t="s">
        <v>291</v>
      </c>
    </row>
    <row r="89" spans="1:11" ht="14.4" customHeight="1" thickBot="1" x14ac:dyDescent="0.35">
      <c r="A89" s="543" t="s">
        <v>64</v>
      </c>
      <c r="B89" s="523">
        <v>2013.47150876654</v>
      </c>
      <c r="C89" s="523">
        <v>2348.6423599999998</v>
      </c>
      <c r="D89" s="524">
        <v>335.170851233458</v>
      </c>
      <c r="E89" s="525">
        <v>1.166464163895</v>
      </c>
      <c r="F89" s="523">
        <v>2187.2889100038501</v>
      </c>
      <c r="G89" s="524">
        <v>1275.91853083558</v>
      </c>
      <c r="H89" s="526">
        <v>183.17674</v>
      </c>
      <c r="I89" s="523">
        <v>1282.5712000000001</v>
      </c>
      <c r="J89" s="524">
        <v>6.652669164423</v>
      </c>
      <c r="K89" s="527">
        <v>0.58637484702300002</v>
      </c>
    </row>
    <row r="90" spans="1:11" ht="14.4" customHeight="1" thickBot="1" x14ac:dyDescent="0.35">
      <c r="A90" s="544" t="s">
        <v>373</v>
      </c>
      <c r="B90" s="528">
        <v>8.6071494817529999</v>
      </c>
      <c r="C90" s="528">
        <v>3.7468499999999998</v>
      </c>
      <c r="D90" s="529">
        <v>-4.8602994817529996</v>
      </c>
      <c r="E90" s="530">
        <v>0.43531833715000001</v>
      </c>
      <c r="F90" s="528">
        <v>3.5941690025500002</v>
      </c>
      <c r="G90" s="529">
        <v>2.0965985848209998</v>
      </c>
      <c r="H90" s="531">
        <v>4.9406564584124654E-324</v>
      </c>
      <c r="I90" s="528">
        <v>0.41170000000000001</v>
      </c>
      <c r="J90" s="529">
        <v>-1.6848985848210001</v>
      </c>
      <c r="K90" s="534">
        <v>0.114546644775</v>
      </c>
    </row>
    <row r="91" spans="1:11" ht="14.4" customHeight="1" thickBot="1" x14ac:dyDescent="0.35">
      <c r="A91" s="545" t="s">
        <v>374</v>
      </c>
      <c r="B91" s="523">
        <v>8.6071494817529999</v>
      </c>
      <c r="C91" s="523">
        <v>3.7468499999999998</v>
      </c>
      <c r="D91" s="524">
        <v>-4.8602994817529996</v>
      </c>
      <c r="E91" s="525">
        <v>0.43531833715000001</v>
      </c>
      <c r="F91" s="523">
        <v>3.5941690025500002</v>
      </c>
      <c r="G91" s="524">
        <v>2.0965985848209998</v>
      </c>
      <c r="H91" s="526">
        <v>4.9406564584124654E-324</v>
      </c>
      <c r="I91" s="523">
        <v>0.41170000000000001</v>
      </c>
      <c r="J91" s="524">
        <v>-1.6848985848210001</v>
      </c>
      <c r="K91" s="527">
        <v>0.114546644775</v>
      </c>
    </row>
    <row r="92" spans="1:11" ht="14.4" customHeight="1" thickBot="1" x14ac:dyDescent="0.35">
      <c r="A92" s="544" t="s">
        <v>375</v>
      </c>
      <c r="B92" s="528">
        <v>60.867236335112999</v>
      </c>
      <c r="C92" s="528">
        <v>60.223640000000003</v>
      </c>
      <c r="D92" s="529">
        <v>-0.64359633511299996</v>
      </c>
      <c r="E92" s="530">
        <v>0.98942622708200001</v>
      </c>
      <c r="F92" s="528">
        <v>55.788541861911</v>
      </c>
      <c r="G92" s="529">
        <v>32.543316086114999</v>
      </c>
      <c r="H92" s="531">
        <v>3.6644199999999998</v>
      </c>
      <c r="I92" s="528">
        <v>31.85764</v>
      </c>
      <c r="J92" s="529">
        <v>-0.68567608611399999</v>
      </c>
      <c r="K92" s="534">
        <v>0.57104270763700005</v>
      </c>
    </row>
    <row r="93" spans="1:11" ht="14.4" customHeight="1" thickBot="1" x14ac:dyDescent="0.35">
      <c r="A93" s="545" t="s">
        <v>376</v>
      </c>
      <c r="B93" s="523">
        <v>25.867198442506002</v>
      </c>
      <c r="C93" s="523">
        <v>21.312000000000001</v>
      </c>
      <c r="D93" s="524">
        <v>-4.5551984425049996</v>
      </c>
      <c r="E93" s="525">
        <v>0.82390058774099995</v>
      </c>
      <c r="F93" s="523">
        <v>24.608635974527999</v>
      </c>
      <c r="G93" s="524">
        <v>14.355037651808001</v>
      </c>
      <c r="H93" s="526">
        <v>1.7366999999999999</v>
      </c>
      <c r="I93" s="523">
        <v>14.893700000000001</v>
      </c>
      <c r="J93" s="524">
        <v>0.53866234819100001</v>
      </c>
      <c r="K93" s="527">
        <v>0.60522249243699999</v>
      </c>
    </row>
    <row r="94" spans="1:11" ht="14.4" customHeight="1" thickBot="1" x14ac:dyDescent="0.35">
      <c r="A94" s="545" t="s">
        <v>377</v>
      </c>
      <c r="B94" s="523">
        <v>35.000037892606997</v>
      </c>
      <c r="C94" s="523">
        <v>38.911639999999998</v>
      </c>
      <c r="D94" s="524">
        <v>3.911602107392</v>
      </c>
      <c r="E94" s="525">
        <v>1.1117599392140001</v>
      </c>
      <c r="F94" s="523">
        <v>31.179905887381999</v>
      </c>
      <c r="G94" s="524">
        <v>18.188278434306</v>
      </c>
      <c r="H94" s="526">
        <v>1.9277200000000001</v>
      </c>
      <c r="I94" s="523">
        <v>16.963940000000001</v>
      </c>
      <c r="J94" s="524">
        <v>-1.224338434306</v>
      </c>
      <c r="K94" s="527">
        <v>0.54406642730900001</v>
      </c>
    </row>
    <row r="95" spans="1:11" ht="14.4" customHeight="1" thickBot="1" x14ac:dyDescent="0.35">
      <c r="A95" s="544" t="s">
        <v>378</v>
      </c>
      <c r="B95" s="528">
        <v>97.654914120084001</v>
      </c>
      <c r="C95" s="528">
        <v>102.6318</v>
      </c>
      <c r="D95" s="529">
        <v>4.9768858799149998</v>
      </c>
      <c r="E95" s="530">
        <v>1.050964008567</v>
      </c>
      <c r="F95" s="528">
        <v>101.488088229236</v>
      </c>
      <c r="G95" s="529">
        <v>59.201384800386997</v>
      </c>
      <c r="H95" s="531">
        <v>19.440000000000001</v>
      </c>
      <c r="I95" s="528">
        <v>74.667760000000001</v>
      </c>
      <c r="J95" s="529">
        <v>15.466375199611999</v>
      </c>
      <c r="K95" s="534">
        <v>0.73572929890299998</v>
      </c>
    </row>
    <row r="96" spans="1:11" ht="14.4" customHeight="1" thickBot="1" x14ac:dyDescent="0.35">
      <c r="A96" s="545" t="s">
        <v>379</v>
      </c>
      <c r="B96" s="523">
        <v>77.654995324302007</v>
      </c>
      <c r="C96" s="523">
        <v>77.355000000000004</v>
      </c>
      <c r="D96" s="524">
        <v>-0.29999532430199999</v>
      </c>
      <c r="E96" s="525">
        <v>0.99613681871899995</v>
      </c>
      <c r="F96" s="523">
        <v>76.932459252518001</v>
      </c>
      <c r="G96" s="524">
        <v>44.877267897301998</v>
      </c>
      <c r="H96" s="526">
        <v>19.440000000000001</v>
      </c>
      <c r="I96" s="523">
        <v>58.32</v>
      </c>
      <c r="J96" s="524">
        <v>13.442732102697001</v>
      </c>
      <c r="K96" s="527">
        <v>0.758067538288</v>
      </c>
    </row>
    <row r="97" spans="1:11" ht="14.4" customHeight="1" thickBot="1" x14ac:dyDescent="0.35">
      <c r="A97" s="545" t="s">
        <v>380</v>
      </c>
      <c r="B97" s="523">
        <v>19.999918795780999</v>
      </c>
      <c r="C97" s="523">
        <v>25.276800000000001</v>
      </c>
      <c r="D97" s="524">
        <v>5.2768812042180002</v>
      </c>
      <c r="E97" s="525">
        <v>1.2638451314770001</v>
      </c>
      <c r="F97" s="523">
        <v>24.555628976716999</v>
      </c>
      <c r="G97" s="524">
        <v>14.324116903085001</v>
      </c>
      <c r="H97" s="526">
        <v>4.9406564584124654E-324</v>
      </c>
      <c r="I97" s="523">
        <v>16.347760000000001</v>
      </c>
      <c r="J97" s="524">
        <v>2.0236430969139998</v>
      </c>
      <c r="K97" s="527">
        <v>0.665743891777</v>
      </c>
    </row>
    <row r="98" spans="1:11" ht="14.4" customHeight="1" thickBot="1" x14ac:dyDescent="0.35">
      <c r="A98" s="544" t="s">
        <v>381</v>
      </c>
      <c r="B98" s="528">
        <v>4.9406564584124654E-324</v>
      </c>
      <c r="C98" s="528">
        <v>4.9406564584124654E-324</v>
      </c>
      <c r="D98" s="529">
        <v>0</v>
      </c>
      <c r="E98" s="530">
        <v>1</v>
      </c>
      <c r="F98" s="528">
        <v>4.9406564584124654E-324</v>
      </c>
      <c r="G98" s="529">
        <v>0</v>
      </c>
      <c r="H98" s="531">
        <v>4.9406564584124654E-324</v>
      </c>
      <c r="I98" s="528">
        <v>2.2000000000000002</v>
      </c>
      <c r="J98" s="529">
        <v>2.2000000000000002</v>
      </c>
      <c r="K98" s="532" t="s">
        <v>297</v>
      </c>
    </row>
    <row r="99" spans="1:11" ht="14.4" customHeight="1" thickBot="1" x14ac:dyDescent="0.35">
      <c r="A99" s="545" t="s">
        <v>382</v>
      </c>
      <c r="B99" s="523">
        <v>4.9406564584124654E-324</v>
      </c>
      <c r="C99" s="523">
        <v>4.9406564584124654E-324</v>
      </c>
      <c r="D99" s="524">
        <v>0</v>
      </c>
      <c r="E99" s="525">
        <v>1</v>
      </c>
      <c r="F99" s="523">
        <v>4.9406564584124654E-324</v>
      </c>
      <c r="G99" s="524">
        <v>0</v>
      </c>
      <c r="H99" s="526">
        <v>4.9406564584124654E-324</v>
      </c>
      <c r="I99" s="523">
        <v>2.2000000000000002</v>
      </c>
      <c r="J99" s="524">
        <v>2.2000000000000002</v>
      </c>
      <c r="K99" s="533" t="s">
        <v>297</v>
      </c>
    </row>
    <row r="100" spans="1:11" ht="14.4" customHeight="1" thickBot="1" x14ac:dyDescent="0.35">
      <c r="A100" s="544" t="s">
        <v>383</v>
      </c>
      <c r="B100" s="528">
        <v>1393.06467612196</v>
      </c>
      <c r="C100" s="528">
        <v>1535.94183</v>
      </c>
      <c r="D100" s="529">
        <v>142.87715387803999</v>
      </c>
      <c r="E100" s="530">
        <v>1.102563187716</v>
      </c>
      <c r="F100" s="528">
        <v>1464.47412853534</v>
      </c>
      <c r="G100" s="529">
        <v>854.27657497894597</v>
      </c>
      <c r="H100" s="531">
        <v>112.70885</v>
      </c>
      <c r="I100" s="528">
        <v>850.93426999999997</v>
      </c>
      <c r="J100" s="529">
        <v>-3.3423049789460002</v>
      </c>
      <c r="K100" s="534">
        <v>0.58105107725600003</v>
      </c>
    </row>
    <row r="101" spans="1:11" ht="14.4" customHeight="1" thickBot="1" x14ac:dyDescent="0.35">
      <c r="A101" s="545" t="s">
        <v>384</v>
      </c>
      <c r="B101" s="523">
        <v>1049.9998167782901</v>
      </c>
      <c r="C101" s="523">
        <v>1215.5424700000001</v>
      </c>
      <c r="D101" s="524">
        <v>165.54265322170701</v>
      </c>
      <c r="E101" s="525">
        <v>1.157659697246</v>
      </c>
      <c r="F101" s="523">
        <v>1143.9979788108999</v>
      </c>
      <c r="G101" s="524">
        <v>667.33215430635596</v>
      </c>
      <c r="H101" s="526">
        <v>85.050280000000001</v>
      </c>
      <c r="I101" s="523">
        <v>658.19376999999997</v>
      </c>
      <c r="J101" s="524">
        <v>-9.1383843063560004</v>
      </c>
      <c r="K101" s="527">
        <v>0.57534522104999997</v>
      </c>
    </row>
    <row r="102" spans="1:11" ht="14.4" customHeight="1" thickBot="1" x14ac:dyDescent="0.35">
      <c r="A102" s="545" t="s">
        <v>385</v>
      </c>
      <c r="B102" s="523">
        <v>341.57637943329001</v>
      </c>
      <c r="C102" s="523">
        <v>320.39936</v>
      </c>
      <c r="D102" s="524">
        <v>-21.177019433289001</v>
      </c>
      <c r="E102" s="525">
        <v>0.93800209643099997</v>
      </c>
      <c r="F102" s="523">
        <v>320.47614972444097</v>
      </c>
      <c r="G102" s="524">
        <v>186.94442067259101</v>
      </c>
      <c r="H102" s="526">
        <v>27.658570000000001</v>
      </c>
      <c r="I102" s="523">
        <v>192.7405</v>
      </c>
      <c r="J102" s="524">
        <v>5.7960793274090001</v>
      </c>
      <c r="K102" s="527">
        <v>0.60141917008699997</v>
      </c>
    </row>
    <row r="103" spans="1:11" ht="14.4" customHeight="1" thickBot="1" x14ac:dyDescent="0.35">
      <c r="A103" s="544" t="s">
        <v>386</v>
      </c>
      <c r="B103" s="528">
        <v>453.27753270763401</v>
      </c>
      <c r="C103" s="528">
        <v>636.72221000000002</v>
      </c>
      <c r="D103" s="529">
        <v>183.44467729236601</v>
      </c>
      <c r="E103" s="530">
        <v>1.404707191632</v>
      </c>
      <c r="F103" s="528">
        <v>555.82589337638206</v>
      </c>
      <c r="G103" s="529">
        <v>324.23177113622302</v>
      </c>
      <c r="H103" s="531">
        <v>47.337470000000003</v>
      </c>
      <c r="I103" s="528">
        <v>309.83382999999998</v>
      </c>
      <c r="J103" s="529">
        <v>-14.397941136222</v>
      </c>
      <c r="K103" s="534">
        <v>0.55742964423200003</v>
      </c>
    </row>
    <row r="104" spans="1:11" ht="14.4" customHeight="1" thickBot="1" x14ac:dyDescent="0.35">
      <c r="A104" s="545" t="s">
        <v>387</v>
      </c>
      <c r="B104" s="523">
        <v>12.999959217257</v>
      </c>
      <c r="C104" s="523">
        <v>53.250999999999998</v>
      </c>
      <c r="D104" s="524">
        <v>40.251040782742002</v>
      </c>
      <c r="E104" s="525">
        <v>4.0962436196959997</v>
      </c>
      <c r="F104" s="523">
        <v>2.0026079871350002</v>
      </c>
      <c r="G104" s="524">
        <v>1.168187992495</v>
      </c>
      <c r="H104" s="526">
        <v>4.9406564584124654E-324</v>
      </c>
      <c r="I104" s="523">
        <v>20.318999999999999</v>
      </c>
      <c r="J104" s="524">
        <v>19.150812007504001</v>
      </c>
      <c r="K104" s="527">
        <v>10.146269330056001</v>
      </c>
    </row>
    <row r="105" spans="1:11" ht="14.4" customHeight="1" thickBot="1" x14ac:dyDescent="0.35">
      <c r="A105" s="545" t="s">
        <v>388</v>
      </c>
      <c r="B105" s="523">
        <v>341.45145944081202</v>
      </c>
      <c r="C105" s="523">
        <v>375.87243000000001</v>
      </c>
      <c r="D105" s="524">
        <v>34.420970559188</v>
      </c>
      <c r="E105" s="525">
        <v>1.1008078003690001</v>
      </c>
      <c r="F105" s="523">
        <v>346.51766839946902</v>
      </c>
      <c r="G105" s="524">
        <v>202.135306566357</v>
      </c>
      <c r="H105" s="526">
        <v>47.337470000000003</v>
      </c>
      <c r="I105" s="523">
        <v>223.09469999999999</v>
      </c>
      <c r="J105" s="524">
        <v>20.959393433641999</v>
      </c>
      <c r="K105" s="527">
        <v>0.64381911903699995</v>
      </c>
    </row>
    <row r="106" spans="1:11" ht="14.4" customHeight="1" thickBot="1" x14ac:dyDescent="0.35">
      <c r="A106" s="545" t="s">
        <v>389</v>
      </c>
      <c r="B106" s="523">
        <v>30.999958133456001</v>
      </c>
      <c r="C106" s="523">
        <v>31.341180000000001</v>
      </c>
      <c r="D106" s="524">
        <v>0.34122186654300002</v>
      </c>
      <c r="E106" s="525">
        <v>1.01100717185</v>
      </c>
      <c r="F106" s="523">
        <v>29.984450287083</v>
      </c>
      <c r="G106" s="524">
        <v>17.490929334132002</v>
      </c>
      <c r="H106" s="526">
        <v>4.9406564584124654E-324</v>
      </c>
      <c r="I106" s="523">
        <v>19.276129999999998</v>
      </c>
      <c r="J106" s="524">
        <v>1.7852006658670001</v>
      </c>
      <c r="K106" s="527">
        <v>0.64287088192099995</v>
      </c>
    </row>
    <row r="107" spans="1:11" ht="14.4" customHeight="1" thickBot="1" x14ac:dyDescent="0.35">
      <c r="A107" s="545" t="s">
        <v>390</v>
      </c>
      <c r="B107" s="523">
        <v>67.826155916107993</v>
      </c>
      <c r="C107" s="523">
        <v>176.2576</v>
      </c>
      <c r="D107" s="524">
        <v>108.431444083892</v>
      </c>
      <c r="E107" s="525">
        <v>2.5986671014940002</v>
      </c>
      <c r="F107" s="523">
        <v>177.32116670269301</v>
      </c>
      <c r="G107" s="524">
        <v>103.43734724323799</v>
      </c>
      <c r="H107" s="526">
        <v>4.9406564584124654E-324</v>
      </c>
      <c r="I107" s="523">
        <v>47.143999999999998</v>
      </c>
      <c r="J107" s="524">
        <v>-56.293347243237001</v>
      </c>
      <c r="K107" s="527">
        <v>0.26586786493999998</v>
      </c>
    </row>
    <row r="108" spans="1:11" ht="14.4" customHeight="1" thickBot="1" x14ac:dyDescent="0.35">
      <c r="A108" s="544" t="s">
        <v>391</v>
      </c>
      <c r="B108" s="528">
        <v>4.9406564584124654E-324</v>
      </c>
      <c r="C108" s="528">
        <v>8.8141999999999996</v>
      </c>
      <c r="D108" s="529">
        <v>8.8141999999999996</v>
      </c>
      <c r="E108" s="536" t="s">
        <v>297</v>
      </c>
      <c r="F108" s="528">
        <v>6.118088998428</v>
      </c>
      <c r="G108" s="529">
        <v>3.5688852490829999</v>
      </c>
      <c r="H108" s="531">
        <v>2.5999999999999999E-2</v>
      </c>
      <c r="I108" s="528">
        <v>12.666</v>
      </c>
      <c r="J108" s="529">
        <v>9.0971147509160009</v>
      </c>
      <c r="K108" s="534">
        <v>2.0702542907189998</v>
      </c>
    </row>
    <row r="109" spans="1:11" ht="14.4" customHeight="1" thickBot="1" x14ac:dyDescent="0.35">
      <c r="A109" s="545" t="s">
        <v>392</v>
      </c>
      <c r="B109" s="523">
        <v>4.9406564584124654E-324</v>
      </c>
      <c r="C109" s="523">
        <v>6.0911999999999997</v>
      </c>
      <c r="D109" s="524">
        <v>6.0911999999999997</v>
      </c>
      <c r="E109" s="535" t="s">
        <v>297</v>
      </c>
      <c r="F109" s="523">
        <v>6.118088998428</v>
      </c>
      <c r="G109" s="524">
        <v>3.5688852490829999</v>
      </c>
      <c r="H109" s="526">
        <v>4.9406564584124654E-324</v>
      </c>
      <c r="I109" s="523">
        <v>3.4584595208887258E-323</v>
      </c>
      <c r="J109" s="524">
        <v>-3.5688852490829999</v>
      </c>
      <c r="K109" s="527">
        <v>4.9406564584124654E-324</v>
      </c>
    </row>
    <row r="110" spans="1:11" ht="14.4" customHeight="1" thickBot="1" x14ac:dyDescent="0.35">
      <c r="A110" s="545" t="s">
        <v>393</v>
      </c>
      <c r="B110" s="523">
        <v>4.9406564584124654E-324</v>
      </c>
      <c r="C110" s="523">
        <v>4.9406564584124654E-324</v>
      </c>
      <c r="D110" s="524">
        <v>0</v>
      </c>
      <c r="E110" s="525">
        <v>1</v>
      </c>
      <c r="F110" s="523">
        <v>4.9406564584124654E-324</v>
      </c>
      <c r="G110" s="524">
        <v>0</v>
      </c>
      <c r="H110" s="526">
        <v>4.9406564584124654E-324</v>
      </c>
      <c r="I110" s="523">
        <v>10.215</v>
      </c>
      <c r="J110" s="524">
        <v>10.215</v>
      </c>
      <c r="K110" s="533" t="s">
        <v>297</v>
      </c>
    </row>
    <row r="111" spans="1:11" ht="14.4" customHeight="1" thickBot="1" x14ac:dyDescent="0.35">
      <c r="A111" s="545" t="s">
        <v>394</v>
      </c>
      <c r="B111" s="523">
        <v>4.9406564584124654E-324</v>
      </c>
      <c r="C111" s="523">
        <v>2.7229999999999999</v>
      </c>
      <c r="D111" s="524">
        <v>2.7229999999999999</v>
      </c>
      <c r="E111" s="535" t="s">
        <v>297</v>
      </c>
      <c r="F111" s="523">
        <v>0</v>
      </c>
      <c r="G111" s="524">
        <v>0</v>
      </c>
      <c r="H111" s="526">
        <v>2.5999999999999999E-2</v>
      </c>
      <c r="I111" s="523">
        <v>2.4510000000000001</v>
      </c>
      <c r="J111" s="524">
        <v>2.4510000000000001</v>
      </c>
      <c r="K111" s="533" t="s">
        <v>291</v>
      </c>
    </row>
    <row r="112" spans="1:11" ht="14.4" customHeight="1" thickBot="1" x14ac:dyDescent="0.35">
      <c r="A112" s="544" t="s">
        <v>395</v>
      </c>
      <c r="B112" s="528">
        <v>4.9406564584124654E-324</v>
      </c>
      <c r="C112" s="528">
        <v>0.56183000000000005</v>
      </c>
      <c r="D112" s="529">
        <v>0.56183000000000005</v>
      </c>
      <c r="E112" s="536" t="s">
        <v>297</v>
      </c>
      <c r="F112" s="528">
        <v>0</v>
      </c>
      <c r="G112" s="529">
        <v>0</v>
      </c>
      <c r="H112" s="531">
        <v>4.9406564584124654E-324</v>
      </c>
      <c r="I112" s="528">
        <v>3.4584595208887258E-323</v>
      </c>
      <c r="J112" s="529">
        <v>3.4584595208887258E-323</v>
      </c>
      <c r="K112" s="532" t="s">
        <v>291</v>
      </c>
    </row>
    <row r="113" spans="1:11" ht="14.4" customHeight="1" thickBot="1" x14ac:dyDescent="0.35">
      <c r="A113" s="545" t="s">
        <v>396</v>
      </c>
      <c r="B113" s="523">
        <v>4.9406564584124654E-324</v>
      </c>
      <c r="C113" s="523">
        <v>0.56183000000000005</v>
      </c>
      <c r="D113" s="524">
        <v>0.56183000000000005</v>
      </c>
      <c r="E113" s="535" t="s">
        <v>297</v>
      </c>
      <c r="F113" s="523">
        <v>0</v>
      </c>
      <c r="G113" s="524">
        <v>0</v>
      </c>
      <c r="H113" s="526">
        <v>4.9406564584124654E-324</v>
      </c>
      <c r="I113" s="523">
        <v>3.4584595208887258E-323</v>
      </c>
      <c r="J113" s="524">
        <v>3.4584595208887258E-323</v>
      </c>
      <c r="K113" s="533" t="s">
        <v>291</v>
      </c>
    </row>
    <row r="114" spans="1:11" ht="14.4" customHeight="1" thickBot="1" x14ac:dyDescent="0.35">
      <c r="A114" s="542" t="s">
        <v>65</v>
      </c>
      <c r="B114" s="523">
        <v>66356.9958845683</v>
      </c>
      <c r="C114" s="523">
        <v>68779.397940000097</v>
      </c>
      <c r="D114" s="524">
        <v>2422.4020554317699</v>
      </c>
      <c r="E114" s="525">
        <v>1.036505601604</v>
      </c>
      <c r="F114" s="523">
        <v>61353.983445809397</v>
      </c>
      <c r="G114" s="524">
        <v>35789.823676722102</v>
      </c>
      <c r="H114" s="526">
        <v>7277.3215799999998</v>
      </c>
      <c r="I114" s="523">
        <v>39360.553639999998</v>
      </c>
      <c r="J114" s="524">
        <v>3570.72996327786</v>
      </c>
      <c r="K114" s="527">
        <v>0.64153216187999995</v>
      </c>
    </row>
    <row r="115" spans="1:11" ht="14.4" customHeight="1" thickBot="1" x14ac:dyDescent="0.35">
      <c r="A115" s="547" t="s">
        <v>397</v>
      </c>
      <c r="B115" s="528">
        <v>49143.997000982898</v>
      </c>
      <c r="C115" s="528">
        <v>51447.714999999997</v>
      </c>
      <c r="D115" s="529">
        <v>2303.7179990170598</v>
      </c>
      <c r="E115" s="530">
        <v>1.0468768952380001</v>
      </c>
      <c r="F115" s="528">
        <v>45475.999999997497</v>
      </c>
      <c r="G115" s="529">
        <v>26527.666666665202</v>
      </c>
      <c r="H115" s="531">
        <v>5399.5159999999996</v>
      </c>
      <c r="I115" s="528">
        <v>29178.618999999999</v>
      </c>
      <c r="J115" s="529">
        <v>2650.9523333347802</v>
      </c>
      <c r="K115" s="534">
        <v>0.64162677016400005</v>
      </c>
    </row>
    <row r="116" spans="1:11" ht="14.4" customHeight="1" thickBot="1" x14ac:dyDescent="0.35">
      <c r="A116" s="544" t="s">
        <v>398</v>
      </c>
      <c r="B116" s="528">
        <v>48990.997130195203</v>
      </c>
      <c r="C116" s="528">
        <v>51239.987000000001</v>
      </c>
      <c r="D116" s="529">
        <v>2248.98986980478</v>
      </c>
      <c r="E116" s="530">
        <v>1.0459061868820001</v>
      </c>
      <c r="F116" s="528">
        <v>45355.999999997497</v>
      </c>
      <c r="G116" s="529">
        <v>26457.666666665202</v>
      </c>
      <c r="H116" s="531">
        <v>5372.8180000000002</v>
      </c>
      <c r="I116" s="528">
        <v>29058.825000000001</v>
      </c>
      <c r="J116" s="529">
        <v>2601.1583333347698</v>
      </c>
      <c r="K116" s="534">
        <v>0.64068315107100005</v>
      </c>
    </row>
    <row r="117" spans="1:11" ht="14.4" customHeight="1" thickBot="1" x14ac:dyDescent="0.35">
      <c r="A117" s="545" t="s">
        <v>399</v>
      </c>
      <c r="B117" s="523">
        <v>48990.997130195203</v>
      </c>
      <c r="C117" s="523">
        <v>51239.987000000001</v>
      </c>
      <c r="D117" s="524">
        <v>2248.98986980478</v>
      </c>
      <c r="E117" s="525">
        <v>1.0459061868820001</v>
      </c>
      <c r="F117" s="523">
        <v>45355.999999997497</v>
      </c>
      <c r="G117" s="524">
        <v>26457.666666665202</v>
      </c>
      <c r="H117" s="526">
        <v>5372.8180000000002</v>
      </c>
      <c r="I117" s="523">
        <v>29058.825000000001</v>
      </c>
      <c r="J117" s="524">
        <v>2601.1583333347698</v>
      </c>
      <c r="K117" s="527">
        <v>0.64068315107100005</v>
      </c>
    </row>
    <row r="118" spans="1:11" ht="14.4" customHeight="1" thickBot="1" x14ac:dyDescent="0.35">
      <c r="A118" s="544" t="s">
        <v>400</v>
      </c>
      <c r="B118" s="528">
        <v>4.9406564584124654E-324</v>
      </c>
      <c r="C118" s="528">
        <v>1.2769999999999999</v>
      </c>
      <c r="D118" s="529">
        <v>1.2769999999999999</v>
      </c>
      <c r="E118" s="536" t="s">
        <v>297</v>
      </c>
      <c r="F118" s="528">
        <v>0</v>
      </c>
      <c r="G118" s="529">
        <v>0</v>
      </c>
      <c r="H118" s="531">
        <v>4.9406564584124654E-324</v>
      </c>
      <c r="I118" s="528">
        <v>0.727999999999</v>
      </c>
      <c r="J118" s="529">
        <v>0.727999999999</v>
      </c>
      <c r="K118" s="532" t="s">
        <v>291</v>
      </c>
    </row>
    <row r="119" spans="1:11" ht="14.4" customHeight="1" thickBot="1" x14ac:dyDescent="0.35">
      <c r="A119" s="545" t="s">
        <v>401</v>
      </c>
      <c r="B119" s="523">
        <v>4.9406564584124654E-324</v>
      </c>
      <c r="C119" s="523">
        <v>1.2769999999999999</v>
      </c>
      <c r="D119" s="524">
        <v>1.2769999999999999</v>
      </c>
      <c r="E119" s="535" t="s">
        <v>297</v>
      </c>
      <c r="F119" s="523">
        <v>0</v>
      </c>
      <c r="G119" s="524">
        <v>0</v>
      </c>
      <c r="H119" s="526">
        <v>4.9406564584124654E-324</v>
      </c>
      <c r="I119" s="523">
        <v>0.727999999999</v>
      </c>
      <c r="J119" s="524">
        <v>0.727999999999</v>
      </c>
      <c r="K119" s="533" t="s">
        <v>291</v>
      </c>
    </row>
    <row r="120" spans="1:11" ht="14.4" customHeight="1" thickBot="1" x14ac:dyDescent="0.35">
      <c r="A120" s="544" t="s">
        <v>402</v>
      </c>
      <c r="B120" s="528">
        <v>4.9406564584124654E-324</v>
      </c>
      <c r="C120" s="528">
        <v>-2.238</v>
      </c>
      <c r="D120" s="529">
        <v>-2.238</v>
      </c>
      <c r="E120" s="536" t="s">
        <v>297</v>
      </c>
      <c r="F120" s="528">
        <v>0</v>
      </c>
      <c r="G120" s="529">
        <v>0</v>
      </c>
      <c r="H120" s="531">
        <v>4.9406564584124654E-324</v>
      </c>
      <c r="I120" s="528">
        <v>3.4584595208887258E-323</v>
      </c>
      <c r="J120" s="529">
        <v>3.4584595208887258E-323</v>
      </c>
      <c r="K120" s="532" t="s">
        <v>291</v>
      </c>
    </row>
    <row r="121" spans="1:11" ht="14.4" customHeight="1" thickBot="1" x14ac:dyDescent="0.35">
      <c r="A121" s="545" t="s">
        <v>403</v>
      </c>
      <c r="B121" s="523">
        <v>4.9406564584124654E-324</v>
      </c>
      <c r="C121" s="523">
        <v>-2.238</v>
      </c>
      <c r="D121" s="524">
        <v>-2.238</v>
      </c>
      <c r="E121" s="535" t="s">
        <v>297</v>
      </c>
      <c r="F121" s="523">
        <v>0</v>
      </c>
      <c r="G121" s="524">
        <v>0</v>
      </c>
      <c r="H121" s="526">
        <v>4.9406564584124654E-324</v>
      </c>
      <c r="I121" s="523">
        <v>3.4584595208887258E-323</v>
      </c>
      <c r="J121" s="524">
        <v>3.4584595208887258E-323</v>
      </c>
      <c r="K121" s="533" t="s">
        <v>291</v>
      </c>
    </row>
    <row r="122" spans="1:11" ht="14.4" customHeight="1" thickBot="1" x14ac:dyDescent="0.35">
      <c r="A122" s="544" t="s">
        <v>404</v>
      </c>
      <c r="B122" s="528">
        <v>4.9406564584124654E-324</v>
      </c>
      <c r="C122" s="528">
        <v>120.4</v>
      </c>
      <c r="D122" s="529">
        <v>120.4</v>
      </c>
      <c r="E122" s="536" t="s">
        <v>297</v>
      </c>
      <c r="F122" s="528">
        <v>119.99999999999299</v>
      </c>
      <c r="G122" s="529">
        <v>69.999999999996007</v>
      </c>
      <c r="H122" s="531">
        <v>11.2</v>
      </c>
      <c r="I122" s="528">
        <v>57.4</v>
      </c>
      <c r="J122" s="529">
        <v>-12.599999999995999</v>
      </c>
      <c r="K122" s="534">
        <v>0.47833333333299999</v>
      </c>
    </row>
    <row r="123" spans="1:11" ht="14.4" customHeight="1" thickBot="1" x14ac:dyDescent="0.35">
      <c r="A123" s="545" t="s">
        <v>405</v>
      </c>
      <c r="B123" s="523">
        <v>4.9406564584124654E-324</v>
      </c>
      <c r="C123" s="523">
        <v>120.4</v>
      </c>
      <c r="D123" s="524">
        <v>120.4</v>
      </c>
      <c r="E123" s="535" t="s">
        <v>297</v>
      </c>
      <c r="F123" s="523">
        <v>119.99999999999299</v>
      </c>
      <c r="G123" s="524">
        <v>69.999999999996007</v>
      </c>
      <c r="H123" s="526">
        <v>11.2</v>
      </c>
      <c r="I123" s="523">
        <v>57.4</v>
      </c>
      <c r="J123" s="524">
        <v>-12.599999999995999</v>
      </c>
      <c r="K123" s="527">
        <v>0.47833333333299999</v>
      </c>
    </row>
    <row r="124" spans="1:11" ht="14.4" customHeight="1" thickBot="1" x14ac:dyDescent="0.35">
      <c r="A124" s="544" t="s">
        <v>406</v>
      </c>
      <c r="B124" s="528">
        <v>152.99987078769999</v>
      </c>
      <c r="C124" s="528">
        <v>88.289000000000001</v>
      </c>
      <c r="D124" s="529">
        <v>-64.710870787700003</v>
      </c>
      <c r="E124" s="530">
        <v>0.57705277491700002</v>
      </c>
      <c r="F124" s="528">
        <v>0</v>
      </c>
      <c r="G124" s="529">
        <v>0</v>
      </c>
      <c r="H124" s="531">
        <v>15.497999999999999</v>
      </c>
      <c r="I124" s="528">
        <v>61.665999999999997</v>
      </c>
      <c r="J124" s="529">
        <v>61.665999999999997</v>
      </c>
      <c r="K124" s="532" t="s">
        <v>291</v>
      </c>
    </row>
    <row r="125" spans="1:11" ht="14.4" customHeight="1" thickBot="1" x14ac:dyDescent="0.35">
      <c r="A125" s="545" t="s">
        <v>407</v>
      </c>
      <c r="B125" s="523">
        <v>152.99987078769999</v>
      </c>
      <c r="C125" s="523">
        <v>88.289000000000001</v>
      </c>
      <c r="D125" s="524">
        <v>-64.710870787700003</v>
      </c>
      <c r="E125" s="525">
        <v>0.57705277491700002</v>
      </c>
      <c r="F125" s="523">
        <v>0</v>
      </c>
      <c r="G125" s="524">
        <v>0</v>
      </c>
      <c r="H125" s="526">
        <v>15.497999999999999</v>
      </c>
      <c r="I125" s="523">
        <v>61.665999999999997</v>
      </c>
      <c r="J125" s="524">
        <v>61.665999999999997</v>
      </c>
      <c r="K125" s="533" t="s">
        <v>291</v>
      </c>
    </row>
    <row r="126" spans="1:11" ht="14.4" customHeight="1" thickBot="1" x14ac:dyDescent="0.35">
      <c r="A126" s="543" t="s">
        <v>408</v>
      </c>
      <c r="B126" s="523">
        <v>16717.9989133899</v>
      </c>
      <c r="C126" s="523">
        <v>16818.418420000002</v>
      </c>
      <c r="D126" s="524">
        <v>100.419506610102</v>
      </c>
      <c r="E126" s="525">
        <v>1.0060066702429999</v>
      </c>
      <c r="F126" s="523">
        <v>15423.9834458119</v>
      </c>
      <c r="G126" s="524">
        <v>8997.3236767236103</v>
      </c>
      <c r="H126" s="526">
        <v>1823.9239399999999</v>
      </c>
      <c r="I126" s="523">
        <v>9890.7285200000006</v>
      </c>
      <c r="J126" s="524">
        <v>893.40484327639194</v>
      </c>
      <c r="K126" s="527">
        <v>0.64125642735199995</v>
      </c>
    </row>
    <row r="127" spans="1:11" ht="14.4" customHeight="1" thickBot="1" x14ac:dyDescent="0.35">
      <c r="A127" s="544" t="s">
        <v>409</v>
      </c>
      <c r="B127" s="528">
        <v>4427.9998533849903</v>
      </c>
      <c r="C127" s="528">
        <v>4596.6080899999997</v>
      </c>
      <c r="D127" s="529">
        <v>168.608236615007</v>
      </c>
      <c r="E127" s="530">
        <v>1.03807774214</v>
      </c>
      <c r="F127" s="528">
        <v>4082.9999685734902</v>
      </c>
      <c r="G127" s="529">
        <v>2381.7499816678701</v>
      </c>
      <c r="H127" s="531">
        <v>484.56644</v>
      </c>
      <c r="I127" s="528">
        <v>2620.4053399999998</v>
      </c>
      <c r="J127" s="529">
        <v>238.65535833213099</v>
      </c>
      <c r="K127" s="534">
        <v>0.64178431549500004</v>
      </c>
    </row>
    <row r="128" spans="1:11" ht="14.4" customHeight="1" thickBot="1" x14ac:dyDescent="0.35">
      <c r="A128" s="545" t="s">
        <v>410</v>
      </c>
      <c r="B128" s="523">
        <v>4427.9998533849903</v>
      </c>
      <c r="C128" s="523">
        <v>4596.6080899999997</v>
      </c>
      <c r="D128" s="524">
        <v>168.608236615007</v>
      </c>
      <c r="E128" s="525">
        <v>1.03807774214</v>
      </c>
      <c r="F128" s="523">
        <v>4082.9999685734902</v>
      </c>
      <c r="G128" s="524">
        <v>2381.7499816678701</v>
      </c>
      <c r="H128" s="526">
        <v>484.56644</v>
      </c>
      <c r="I128" s="523">
        <v>2620.4053399999998</v>
      </c>
      <c r="J128" s="524">
        <v>238.65535833213099</v>
      </c>
      <c r="K128" s="527">
        <v>0.64178431549500004</v>
      </c>
    </row>
    <row r="129" spans="1:11" ht="14.4" customHeight="1" thickBot="1" x14ac:dyDescent="0.35">
      <c r="A129" s="544" t="s">
        <v>411</v>
      </c>
      <c r="B129" s="528">
        <v>12289.9990600049</v>
      </c>
      <c r="C129" s="528">
        <v>12222.27233</v>
      </c>
      <c r="D129" s="529">
        <v>-67.726730004900006</v>
      </c>
      <c r="E129" s="530">
        <v>0.99448928110699997</v>
      </c>
      <c r="F129" s="528">
        <v>11340.9834772384</v>
      </c>
      <c r="G129" s="529">
        <v>6615.5736950557402</v>
      </c>
      <c r="H129" s="531">
        <v>1339.3575000000001</v>
      </c>
      <c r="I129" s="528">
        <v>7270.3231800000003</v>
      </c>
      <c r="J129" s="529">
        <v>654.74948494425701</v>
      </c>
      <c r="K129" s="534">
        <v>0.641066376173</v>
      </c>
    </row>
    <row r="130" spans="1:11" ht="14.4" customHeight="1" thickBot="1" x14ac:dyDescent="0.35">
      <c r="A130" s="545" t="s">
        <v>412</v>
      </c>
      <c r="B130" s="523">
        <v>12289.9990600049</v>
      </c>
      <c r="C130" s="523">
        <v>12222.27233</v>
      </c>
      <c r="D130" s="524">
        <v>-67.726730004900006</v>
      </c>
      <c r="E130" s="525">
        <v>0.99448928110699997</v>
      </c>
      <c r="F130" s="523">
        <v>11340.9834772384</v>
      </c>
      <c r="G130" s="524">
        <v>6615.5736950557402</v>
      </c>
      <c r="H130" s="526">
        <v>1339.3575000000001</v>
      </c>
      <c r="I130" s="523">
        <v>7270.3231800000003</v>
      </c>
      <c r="J130" s="524">
        <v>654.74948494425701</v>
      </c>
      <c r="K130" s="527">
        <v>0.641066376173</v>
      </c>
    </row>
    <row r="131" spans="1:11" ht="14.4" customHeight="1" thickBot="1" x14ac:dyDescent="0.35">
      <c r="A131" s="544" t="s">
        <v>413</v>
      </c>
      <c r="B131" s="528">
        <v>4.9406564584124654E-324</v>
      </c>
      <c r="C131" s="528">
        <v>-0.20200000000000001</v>
      </c>
      <c r="D131" s="529">
        <v>-0.20200000000000001</v>
      </c>
      <c r="E131" s="536" t="s">
        <v>297</v>
      </c>
      <c r="F131" s="528">
        <v>0</v>
      </c>
      <c r="G131" s="529">
        <v>0</v>
      </c>
      <c r="H131" s="531">
        <v>4.9406564584124654E-324</v>
      </c>
      <c r="I131" s="528">
        <v>3.4584595208887258E-323</v>
      </c>
      <c r="J131" s="529">
        <v>3.4584595208887258E-323</v>
      </c>
      <c r="K131" s="532" t="s">
        <v>291</v>
      </c>
    </row>
    <row r="132" spans="1:11" ht="14.4" customHeight="1" thickBot="1" x14ac:dyDescent="0.35">
      <c r="A132" s="545" t="s">
        <v>414</v>
      </c>
      <c r="B132" s="523">
        <v>4.9406564584124654E-324</v>
      </c>
      <c r="C132" s="523">
        <v>-0.20200000000000001</v>
      </c>
      <c r="D132" s="524">
        <v>-0.20200000000000001</v>
      </c>
      <c r="E132" s="535" t="s">
        <v>297</v>
      </c>
      <c r="F132" s="523">
        <v>0</v>
      </c>
      <c r="G132" s="524">
        <v>0</v>
      </c>
      <c r="H132" s="526">
        <v>4.9406564584124654E-324</v>
      </c>
      <c r="I132" s="523">
        <v>3.4584595208887258E-323</v>
      </c>
      <c r="J132" s="524">
        <v>3.4584595208887258E-323</v>
      </c>
      <c r="K132" s="533" t="s">
        <v>291</v>
      </c>
    </row>
    <row r="133" spans="1:11" ht="14.4" customHeight="1" thickBot="1" x14ac:dyDescent="0.35">
      <c r="A133" s="544" t="s">
        <v>415</v>
      </c>
      <c r="B133" s="528">
        <v>4.9406564584124654E-324</v>
      </c>
      <c r="C133" s="528">
        <v>-0.26</v>
      </c>
      <c r="D133" s="529">
        <v>-0.26</v>
      </c>
      <c r="E133" s="536" t="s">
        <v>297</v>
      </c>
      <c r="F133" s="528">
        <v>0</v>
      </c>
      <c r="G133" s="529">
        <v>0</v>
      </c>
      <c r="H133" s="531">
        <v>4.9406564584124654E-324</v>
      </c>
      <c r="I133" s="528">
        <v>3.4584595208887258E-323</v>
      </c>
      <c r="J133" s="529">
        <v>3.4584595208887258E-323</v>
      </c>
      <c r="K133" s="532" t="s">
        <v>291</v>
      </c>
    </row>
    <row r="134" spans="1:11" ht="14.4" customHeight="1" thickBot="1" x14ac:dyDescent="0.35">
      <c r="A134" s="545" t="s">
        <v>416</v>
      </c>
      <c r="B134" s="523">
        <v>4.9406564584124654E-324</v>
      </c>
      <c r="C134" s="523">
        <v>-0.26</v>
      </c>
      <c r="D134" s="524">
        <v>-0.26</v>
      </c>
      <c r="E134" s="535" t="s">
        <v>297</v>
      </c>
      <c r="F134" s="523">
        <v>0</v>
      </c>
      <c r="G134" s="524">
        <v>0</v>
      </c>
      <c r="H134" s="526">
        <v>4.9406564584124654E-324</v>
      </c>
      <c r="I134" s="523">
        <v>3.4584595208887258E-323</v>
      </c>
      <c r="J134" s="524">
        <v>3.4584595208887258E-323</v>
      </c>
      <c r="K134" s="533" t="s">
        <v>291</v>
      </c>
    </row>
    <row r="135" spans="1:11" ht="14.4" customHeight="1" thickBot="1" x14ac:dyDescent="0.35">
      <c r="A135" s="543" t="s">
        <v>417</v>
      </c>
      <c r="B135" s="523">
        <v>494.999970195478</v>
      </c>
      <c r="C135" s="523">
        <v>513.26451999999995</v>
      </c>
      <c r="D135" s="524">
        <v>18.264549804522002</v>
      </c>
      <c r="E135" s="525">
        <v>1.036898082634</v>
      </c>
      <c r="F135" s="523">
        <v>453.99999999997499</v>
      </c>
      <c r="G135" s="524">
        <v>264.83333333331899</v>
      </c>
      <c r="H135" s="526">
        <v>53.881639999999997</v>
      </c>
      <c r="I135" s="523">
        <v>291.20612</v>
      </c>
      <c r="J135" s="524">
        <v>26.372786666681002</v>
      </c>
      <c r="K135" s="527">
        <v>0.64142317180599995</v>
      </c>
    </row>
    <row r="136" spans="1:11" ht="14.4" customHeight="1" thickBot="1" x14ac:dyDescent="0.35">
      <c r="A136" s="544" t="s">
        <v>418</v>
      </c>
      <c r="B136" s="528">
        <v>494.999970195478</v>
      </c>
      <c r="C136" s="528">
        <v>513.26451999999995</v>
      </c>
      <c r="D136" s="529">
        <v>18.264549804522002</v>
      </c>
      <c r="E136" s="530">
        <v>1.036898082634</v>
      </c>
      <c r="F136" s="528">
        <v>453.99999999997499</v>
      </c>
      <c r="G136" s="529">
        <v>264.83333333331899</v>
      </c>
      <c r="H136" s="531">
        <v>53.881639999999997</v>
      </c>
      <c r="I136" s="528">
        <v>291.20612</v>
      </c>
      <c r="J136" s="529">
        <v>26.372786666681002</v>
      </c>
      <c r="K136" s="534">
        <v>0.64142317180599995</v>
      </c>
    </row>
    <row r="137" spans="1:11" ht="14.4" customHeight="1" thickBot="1" x14ac:dyDescent="0.35">
      <c r="A137" s="545" t="s">
        <v>419</v>
      </c>
      <c r="B137" s="523">
        <v>494.999970195478</v>
      </c>
      <c r="C137" s="523">
        <v>513.26451999999995</v>
      </c>
      <c r="D137" s="524">
        <v>18.264549804522002</v>
      </c>
      <c r="E137" s="525">
        <v>1.036898082634</v>
      </c>
      <c r="F137" s="523">
        <v>453.99999999997499</v>
      </c>
      <c r="G137" s="524">
        <v>264.83333333331899</v>
      </c>
      <c r="H137" s="526">
        <v>53.881639999999997</v>
      </c>
      <c r="I137" s="523">
        <v>291.20612</v>
      </c>
      <c r="J137" s="524">
        <v>26.372786666681002</v>
      </c>
      <c r="K137" s="527">
        <v>0.64142317180599995</v>
      </c>
    </row>
    <row r="138" spans="1:11" ht="14.4" customHeight="1" thickBot="1" x14ac:dyDescent="0.35">
      <c r="A138" s="542" t="s">
        <v>420</v>
      </c>
      <c r="B138" s="523">
        <v>4.9406564584124654E-324</v>
      </c>
      <c r="C138" s="523">
        <v>175.24155999999999</v>
      </c>
      <c r="D138" s="524">
        <v>175.24155999999999</v>
      </c>
      <c r="E138" s="535" t="s">
        <v>297</v>
      </c>
      <c r="F138" s="523">
        <v>0</v>
      </c>
      <c r="G138" s="524">
        <v>0</v>
      </c>
      <c r="H138" s="526">
        <v>2.2696000000000001</v>
      </c>
      <c r="I138" s="523">
        <v>69.195139999999</v>
      </c>
      <c r="J138" s="524">
        <v>69.195139999999</v>
      </c>
      <c r="K138" s="533" t="s">
        <v>291</v>
      </c>
    </row>
    <row r="139" spans="1:11" ht="14.4" customHeight="1" thickBot="1" x14ac:dyDescent="0.35">
      <c r="A139" s="543" t="s">
        <v>421</v>
      </c>
      <c r="B139" s="523">
        <v>4.9406564584124654E-324</v>
      </c>
      <c r="C139" s="523">
        <v>77.799000000000007</v>
      </c>
      <c r="D139" s="524">
        <v>77.799000000000007</v>
      </c>
      <c r="E139" s="535" t="s">
        <v>297</v>
      </c>
      <c r="F139" s="523">
        <v>0</v>
      </c>
      <c r="G139" s="524">
        <v>0</v>
      </c>
      <c r="H139" s="526">
        <v>4.9406564584124654E-324</v>
      </c>
      <c r="I139" s="523">
        <v>3.4584595208887258E-323</v>
      </c>
      <c r="J139" s="524">
        <v>3.4584595208887258E-323</v>
      </c>
      <c r="K139" s="533" t="s">
        <v>291</v>
      </c>
    </row>
    <row r="140" spans="1:11" ht="14.4" customHeight="1" thickBot="1" x14ac:dyDescent="0.35">
      <c r="A140" s="544" t="s">
        <v>422</v>
      </c>
      <c r="B140" s="528">
        <v>4.9406564584124654E-324</v>
      </c>
      <c r="C140" s="528">
        <v>77.799000000000007</v>
      </c>
      <c r="D140" s="529">
        <v>77.799000000000007</v>
      </c>
      <c r="E140" s="536" t="s">
        <v>297</v>
      </c>
      <c r="F140" s="528">
        <v>0</v>
      </c>
      <c r="G140" s="529">
        <v>0</v>
      </c>
      <c r="H140" s="531">
        <v>4.9406564584124654E-324</v>
      </c>
      <c r="I140" s="528">
        <v>3.4584595208887258E-323</v>
      </c>
      <c r="J140" s="529">
        <v>3.4584595208887258E-323</v>
      </c>
      <c r="K140" s="532" t="s">
        <v>291</v>
      </c>
    </row>
    <row r="141" spans="1:11" ht="14.4" customHeight="1" thickBot="1" x14ac:dyDescent="0.35">
      <c r="A141" s="545" t="s">
        <v>423</v>
      </c>
      <c r="B141" s="523">
        <v>4.9406564584124654E-324</v>
      </c>
      <c r="C141" s="523">
        <v>77.799000000000007</v>
      </c>
      <c r="D141" s="524">
        <v>77.799000000000007</v>
      </c>
      <c r="E141" s="535" t="s">
        <v>297</v>
      </c>
      <c r="F141" s="523">
        <v>0</v>
      </c>
      <c r="G141" s="524">
        <v>0</v>
      </c>
      <c r="H141" s="526">
        <v>4.9406564584124654E-324</v>
      </c>
      <c r="I141" s="523">
        <v>3.4584595208887258E-323</v>
      </c>
      <c r="J141" s="524">
        <v>3.4584595208887258E-323</v>
      </c>
      <c r="K141" s="533" t="s">
        <v>291</v>
      </c>
    </row>
    <row r="142" spans="1:11" ht="14.4" customHeight="1" thickBot="1" x14ac:dyDescent="0.35">
      <c r="A142" s="543" t="s">
        <v>424</v>
      </c>
      <c r="B142" s="523">
        <v>4.9406564584124654E-324</v>
      </c>
      <c r="C142" s="523">
        <v>97.44256</v>
      </c>
      <c r="D142" s="524">
        <v>97.44256</v>
      </c>
      <c r="E142" s="535" t="s">
        <v>297</v>
      </c>
      <c r="F142" s="523">
        <v>0</v>
      </c>
      <c r="G142" s="524">
        <v>0</v>
      </c>
      <c r="H142" s="526">
        <v>2.2696000000000001</v>
      </c>
      <c r="I142" s="523">
        <v>69.195139999999</v>
      </c>
      <c r="J142" s="524">
        <v>69.195139999999</v>
      </c>
      <c r="K142" s="533" t="s">
        <v>291</v>
      </c>
    </row>
    <row r="143" spans="1:11" ht="14.4" customHeight="1" thickBot="1" x14ac:dyDescent="0.35">
      <c r="A143" s="544" t="s">
        <v>425</v>
      </c>
      <c r="B143" s="528">
        <v>4.9406564584124654E-324</v>
      </c>
      <c r="C143" s="528">
        <v>72.519900000000007</v>
      </c>
      <c r="D143" s="529">
        <v>72.519900000000007</v>
      </c>
      <c r="E143" s="536" t="s">
        <v>297</v>
      </c>
      <c r="F143" s="528">
        <v>0</v>
      </c>
      <c r="G143" s="529">
        <v>0</v>
      </c>
      <c r="H143" s="531">
        <v>2.2696000000000001</v>
      </c>
      <c r="I143" s="528">
        <v>49.075139999999998</v>
      </c>
      <c r="J143" s="529">
        <v>49.075139999999998</v>
      </c>
      <c r="K143" s="532" t="s">
        <v>291</v>
      </c>
    </row>
    <row r="144" spans="1:11" ht="14.4" customHeight="1" thickBot="1" x14ac:dyDescent="0.35">
      <c r="A144" s="545" t="s">
        <v>426</v>
      </c>
      <c r="B144" s="523">
        <v>4.9406564584124654E-324</v>
      </c>
      <c r="C144" s="523">
        <v>8.8188999999999993</v>
      </c>
      <c r="D144" s="524">
        <v>8.8188999999999993</v>
      </c>
      <c r="E144" s="535" t="s">
        <v>297</v>
      </c>
      <c r="F144" s="523">
        <v>0</v>
      </c>
      <c r="G144" s="524">
        <v>0</v>
      </c>
      <c r="H144" s="526">
        <v>0.2006</v>
      </c>
      <c r="I144" s="523">
        <v>0.25159999999999999</v>
      </c>
      <c r="J144" s="524">
        <v>0.25159999999999999</v>
      </c>
      <c r="K144" s="533" t="s">
        <v>291</v>
      </c>
    </row>
    <row r="145" spans="1:11" ht="14.4" customHeight="1" thickBot="1" x14ac:dyDescent="0.35">
      <c r="A145" s="545" t="s">
        <v>427</v>
      </c>
      <c r="B145" s="523">
        <v>4.9406564584124654E-324</v>
      </c>
      <c r="C145" s="523">
        <v>-1.24</v>
      </c>
      <c r="D145" s="524">
        <v>-1.24</v>
      </c>
      <c r="E145" s="535" t="s">
        <v>297</v>
      </c>
      <c r="F145" s="523">
        <v>0</v>
      </c>
      <c r="G145" s="524">
        <v>0</v>
      </c>
      <c r="H145" s="526">
        <v>-1.331</v>
      </c>
      <c r="I145" s="523">
        <v>-2.0529999999999999</v>
      </c>
      <c r="J145" s="524">
        <v>-2.0529999999999999</v>
      </c>
      <c r="K145" s="533" t="s">
        <v>291</v>
      </c>
    </row>
    <row r="146" spans="1:11" ht="14.4" customHeight="1" thickBot="1" x14ac:dyDescent="0.35">
      <c r="A146" s="545" t="s">
        <v>428</v>
      </c>
      <c r="B146" s="523">
        <v>4.9406564584124654E-324</v>
      </c>
      <c r="C146" s="523">
        <v>3</v>
      </c>
      <c r="D146" s="524">
        <v>3</v>
      </c>
      <c r="E146" s="535" t="s">
        <v>297</v>
      </c>
      <c r="F146" s="523">
        <v>0</v>
      </c>
      <c r="G146" s="524">
        <v>0</v>
      </c>
      <c r="H146" s="526">
        <v>4.9406564584124654E-324</v>
      </c>
      <c r="I146" s="523">
        <v>24.678540000000002</v>
      </c>
      <c r="J146" s="524">
        <v>24.678540000000002</v>
      </c>
      <c r="K146" s="533" t="s">
        <v>291</v>
      </c>
    </row>
    <row r="147" spans="1:11" ht="14.4" customHeight="1" thickBot="1" x14ac:dyDescent="0.35">
      <c r="A147" s="545" t="s">
        <v>429</v>
      </c>
      <c r="B147" s="523">
        <v>4.9406564584124654E-324</v>
      </c>
      <c r="C147" s="523">
        <v>61.941000000000003</v>
      </c>
      <c r="D147" s="524">
        <v>61.941000000000003</v>
      </c>
      <c r="E147" s="535" t="s">
        <v>297</v>
      </c>
      <c r="F147" s="523">
        <v>0</v>
      </c>
      <c r="G147" s="524">
        <v>0</v>
      </c>
      <c r="H147" s="526">
        <v>3.4</v>
      </c>
      <c r="I147" s="523">
        <v>25.597999999999999</v>
      </c>
      <c r="J147" s="524">
        <v>25.597999999999999</v>
      </c>
      <c r="K147" s="533" t="s">
        <v>291</v>
      </c>
    </row>
    <row r="148" spans="1:11" ht="14.4" customHeight="1" thickBot="1" x14ac:dyDescent="0.35">
      <c r="A148" s="545" t="s">
        <v>430</v>
      </c>
      <c r="B148" s="523">
        <v>4.9406564584124654E-324</v>
      </c>
      <c r="C148" s="523">
        <v>4.9406564584124654E-324</v>
      </c>
      <c r="D148" s="524">
        <v>0</v>
      </c>
      <c r="E148" s="525">
        <v>1</v>
      </c>
      <c r="F148" s="523">
        <v>4.9406564584124654E-324</v>
      </c>
      <c r="G148" s="524">
        <v>0</v>
      </c>
      <c r="H148" s="526">
        <v>4.9406564584124654E-324</v>
      </c>
      <c r="I148" s="523">
        <v>0.599999999999</v>
      </c>
      <c r="J148" s="524">
        <v>0.599999999999</v>
      </c>
      <c r="K148" s="533" t="s">
        <v>297</v>
      </c>
    </row>
    <row r="149" spans="1:11" ht="14.4" customHeight="1" thickBot="1" x14ac:dyDescent="0.35">
      <c r="A149" s="544" t="s">
        <v>431</v>
      </c>
      <c r="B149" s="528">
        <v>4.9406564584124654E-324</v>
      </c>
      <c r="C149" s="528">
        <v>0.84</v>
      </c>
      <c r="D149" s="529">
        <v>0.84</v>
      </c>
      <c r="E149" s="536" t="s">
        <v>297</v>
      </c>
      <c r="F149" s="528">
        <v>0</v>
      </c>
      <c r="G149" s="529">
        <v>0</v>
      </c>
      <c r="H149" s="531">
        <v>4.9406564584124654E-324</v>
      </c>
      <c r="I149" s="528">
        <v>3.4584595208887258E-323</v>
      </c>
      <c r="J149" s="529">
        <v>3.4584595208887258E-323</v>
      </c>
      <c r="K149" s="532" t="s">
        <v>291</v>
      </c>
    </row>
    <row r="150" spans="1:11" ht="14.4" customHeight="1" thickBot="1" x14ac:dyDescent="0.35">
      <c r="A150" s="545" t="s">
        <v>432</v>
      </c>
      <c r="B150" s="523">
        <v>4.9406564584124654E-324</v>
      </c>
      <c r="C150" s="523">
        <v>0.84</v>
      </c>
      <c r="D150" s="524">
        <v>0.84</v>
      </c>
      <c r="E150" s="535" t="s">
        <v>297</v>
      </c>
      <c r="F150" s="523">
        <v>0</v>
      </c>
      <c r="G150" s="524">
        <v>0</v>
      </c>
      <c r="H150" s="526">
        <v>4.9406564584124654E-324</v>
      </c>
      <c r="I150" s="523">
        <v>3.4584595208887258E-323</v>
      </c>
      <c r="J150" s="524">
        <v>3.4584595208887258E-323</v>
      </c>
      <c r="K150" s="533" t="s">
        <v>291</v>
      </c>
    </row>
    <row r="151" spans="1:11" ht="14.4" customHeight="1" thickBot="1" x14ac:dyDescent="0.35">
      <c r="A151" s="544" t="s">
        <v>433</v>
      </c>
      <c r="B151" s="528">
        <v>4.9406564584124654E-324</v>
      </c>
      <c r="C151" s="528">
        <v>15.45</v>
      </c>
      <c r="D151" s="529">
        <v>15.45</v>
      </c>
      <c r="E151" s="536" t="s">
        <v>297</v>
      </c>
      <c r="F151" s="528">
        <v>0</v>
      </c>
      <c r="G151" s="529">
        <v>0</v>
      </c>
      <c r="H151" s="531">
        <v>4.9406564584124654E-324</v>
      </c>
      <c r="I151" s="528">
        <v>15.1</v>
      </c>
      <c r="J151" s="529">
        <v>15.1</v>
      </c>
      <c r="K151" s="532" t="s">
        <v>291</v>
      </c>
    </row>
    <row r="152" spans="1:11" ht="14.4" customHeight="1" thickBot="1" x14ac:dyDescent="0.35">
      <c r="A152" s="545" t="s">
        <v>434</v>
      </c>
      <c r="B152" s="523">
        <v>4.9406564584124654E-324</v>
      </c>
      <c r="C152" s="523">
        <v>15.45</v>
      </c>
      <c r="D152" s="524">
        <v>15.45</v>
      </c>
      <c r="E152" s="535" t="s">
        <v>297</v>
      </c>
      <c r="F152" s="523">
        <v>0</v>
      </c>
      <c r="G152" s="524">
        <v>0</v>
      </c>
      <c r="H152" s="526">
        <v>4.9406564584124654E-324</v>
      </c>
      <c r="I152" s="523">
        <v>15.1</v>
      </c>
      <c r="J152" s="524">
        <v>15.1</v>
      </c>
      <c r="K152" s="533" t="s">
        <v>291</v>
      </c>
    </row>
    <row r="153" spans="1:11" ht="14.4" customHeight="1" thickBot="1" x14ac:dyDescent="0.35">
      <c r="A153" s="544" t="s">
        <v>435</v>
      </c>
      <c r="B153" s="528">
        <v>4.9406564584124654E-324</v>
      </c>
      <c r="C153" s="528">
        <v>2.3090000000000002</v>
      </c>
      <c r="D153" s="529">
        <v>2.3090000000000002</v>
      </c>
      <c r="E153" s="536" t="s">
        <v>297</v>
      </c>
      <c r="F153" s="528">
        <v>0</v>
      </c>
      <c r="G153" s="529">
        <v>0</v>
      </c>
      <c r="H153" s="531">
        <v>4.9406564584124654E-324</v>
      </c>
      <c r="I153" s="528">
        <v>5.0199999999999996</v>
      </c>
      <c r="J153" s="529">
        <v>5.0199999999999996</v>
      </c>
      <c r="K153" s="532" t="s">
        <v>291</v>
      </c>
    </row>
    <row r="154" spans="1:11" ht="14.4" customHeight="1" thickBot="1" x14ac:dyDescent="0.35">
      <c r="A154" s="545" t="s">
        <v>436</v>
      </c>
      <c r="B154" s="523">
        <v>4.9406564584124654E-324</v>
      </c>
      <c r="C154" s="523">
        <v>2.3090000000000002</v>
      </c>
      <c r="D154" s="524">
        <v>2.3090000000000002</v>
      </c>
      <c r="E154" s="535" t="s">
        <v>297</v>
      </c>
      <c r="F154" s="523">
        <v>0</v>
      </c>
      <c r="G154" s="524">
        <v>0</v>
      </c>
      <c r="H154" s="526">
        <v>4.9406564584124654E-324</v>
      </c>
      <c r="I154" s="523">
        <v>5.0199999999999996</v>
      </c>
      <c r="J154" s="524">
        <v>5.0199999999999996</v>
      </c>
      <c r="K154" s="533" t="s">
        <v>291</v>
      </c>
    </row>
    <row r="155" spans="1:11" ht="14.4" customHeight="1" thickBot="1" x14ac:dyDescent="0.35">
      <c r="A155" s="544" t="s">
        <v>437</v>
      </c>
      <c r="B155" s="528">
        <v>4.9406564584124654E-324</v>
      </c>
      <c r="C155" s="528">
        <v>6.3236600000000003</v>
      </c>
      <c r="D155" s="529">
        <v>6.3236600000000003</v>
      </c>
      <c r="E155" s="536" t="s">
        <v>297</v>
      </c>
      <c r="F155" s="528">
        <v>0</v>
      </c>
      <c r="G155" s="529">
        <v>0</v>
      </c>
      <c r="H155" s="531">
        <v>4.9406564584124654E-324</v>
      </c>
      <c r="I155" s="528">
        <v>3.4584595208887258E-323</v>
      </c>
      <c r="J155" s="529">
        <v>3.4584595208887258E-323</v>
      </c>
      <c r="K155" s="532" t="s">
        <v>291</v>
      </c>
    </row>
    <row r="156" spans="1:11" ht="14.4" customHeight="1" thickBot="1" x14ac:dyDescent="0.35">
      <c r="A156" s="545" t="s">
        <v>438</v>
      </c>
      <c r="B156" s="523">
        <v>4.9406564584124654E-324</v>
      </c>
      <c r="C156" s="523">
        <v>6.3236600000000003</v>
      </c>
      <c r="D156" s="524">
        <v>6.3236600000000003</v>
      </c>
      <c r="E156" s="535" t="s">
        <v>297</v>
      </c>
      <c r="F156" s="523">
        <v>0</v>
      </c>
      <c r="G156" s="524">
        <v>0</v>
      </c>
      <c r="H156" s="526">
        <v>4.9406564584124654E-324</v>
      </c>
      <c r="I156" s="523">
        <v>3.4584595208887258E-323</v>
      </c>
      <c r="J156" s="524">
        <v>3.4584595208887258E-323</v>
      </c>
      <c r="K156" s="533" t="s">
        <v>291</v>
      </c>
    </row>
    <row r="157" spans="1:11" ht="14.4" customHeight="1" thickBot="1" x14ac:dyDescent="0.35">
      <c r="A157" s="542" t="s">
        <v>439</v>
      </c>
      <c r="B157" s="523">
        <v>4268.9999829585604</v>
      </c>
      <c r="C157" s="523">
        <v>4326.0892000000104</v>
      </c>
      <c r="D157" s="524">
        <v>57.089217041448002</v>
      </c>
      <c r="E157" s="525">
        <v>1.013372971953</v>
      </c>
      <c r="F157" s="523">
        <v>3122.9999999998299</v>
      </c>
      <c r="G157" s="524">
        <v>1821.7499999999</v>
      </c>
      <c r="H157" s="526">
        <v>262.13099999999997</v>
      </c>
      <c r="I157" s="523">
        <v>1667.1038000000001</v>
      </c>
      <c r="J157" s="524">
        <v>-154.646199999901</v>
      </c>
      <c r="K157" s="527">
        <v>0.53381485750799995</v>
      </c>
    </row>
    <row r="158" spans="1:11" ht="14.4" customHeight="1" thickBot="1" x14ac:dyDescent="0.35">
      <c r="A158" s="543" t="s">
        <v>440</v>
      </c>
      <c r="B158" s="523">
        <v>4250.9999840423598</v>
      </c>
      <c r="C158" s="523">
        <v>4232.3590000000004</v>
      </c>
      <c r="D158" s="524">
        <v>-18.640984042353001</v>
      </c>
      <c r="E158" s="525">
        <v>0.99561491787500001</v>
      </c>
      <c r="F158" s="523">
        <v>3122.9999999998299</v>
      </c>
      <c r="G158" s="524">
        <v>1821.7499999999</v>
      </c>
      <c r="H158" s="526">
        <v>262.13099999999997</v>
      </c>
      <c r="I158" s="523">
        <v>1649.1489999999999</v>
      </c>
      <c r="J158" s="524">
        <v>-172.60099999990101</v>
      </c>
      <c r="K158" s="527">
        <v>0.52806564200999995</v>
      </c>
    </row>
    <row r="159" spans="1:11" ht="14.4" customHeight="1" thickBot="1" x14ac:dyDescent="0.35">
      <c r="A159" s="544" t="s">
        <v>441</v>
      </c>
      <c r="B159" s="528">
        <v>4250.9999840423598</v>
      </c>
      <c r="C159" s="528">
        <v>4051.2730000000101</v>
      </c>
      <c r="D159" s="529">
        <v>-199.726984042353</v>
      </c>
      <c r="E159" s="530">
        <v>0.95301647029100001</v>
      </c>
      <c r="F159" s="528">
        <v>3122.9999999998299</v>
      </c>
      <c r="G159" s="529">
        <v>1821.7499999999</v>
      </c>
      <c r="H159" s="531">
        <v>262.13099999999997</v>
      </c>
      <c r="I159" s="528">
        <v>1649.1489999999999</v>
      </c>
      <c r="J159" s="529">
        <v>-172.60099999990101</v>
      </c>
      <c r="K159" s="534">
        <v>0.52806564200999995</v>
      </c>
    </row>
    <row r="160" spans="1:11" ht="14.4" customHeight="1" thickBot="1" x14ac:dyDescent="0.35">
      <c r="A160" s="545" t="s">
        <v>442</v>
      </c>
      <c r="B160" s="523">
        <v>559.99988628175697</v>
      </c>
      <c r="C160" s="523">
        <v>589.88599999999997</v>
      </c>
      <c r="D160" s="524">
        <v>29.886113718242999</v>
      </c>
      <c r="E160" s="525">
        <v>1.053368071048</v>
      </c>
      <c r="F160" s="523">
        <v>311.999999999983</v>
      </c>
      <c r="G160" s="524">
        <v>181.99999999999</v>
      </c>
      <c r="H160" s="526">
        <v>26.093</v>
      </c>
      <c r="I160" s="523">
        <v>180.19499999999999</v>
      </c>
      <c r="J160" s="524">
        <v>-1.8049999999899999</v>
      </c>
      <c r="K160" s="527">
        <v>0.57754807692300003</v>
      </c>
    </row>
    <row r="161" spans="1:11" ht="14.4" customHeight="1" thickBot="1" x14ac:dyDescent="0.35">
      <c r="A161" s="545" t="s">
        <v>443</v>
      </c>
      <c r="B161" s="523">
        <v>509.00000935251899</v>
      </c>
      <c r="C161" s="523">
        <v>274.32400000000001</v>
      </c>
      <c r="D161" s="524">
        <v>-234.676009352519</v>
      </c>
      <c r="E161" s="525">
        <v>0.53894694490999995</v>
      </c>
      <c r="F161" s="523">
        <v>645.99999999996498</v>
      </c>
      <c r="G161" s="524">
        <v>376.83333333331302</v>
      </c>
      <c r="H161" s="526">
        <v>45.445</v>
      </c>
      <c r="I161" s="523">
        <v>166.79400000000001</v>
      </c>
      <c r="J161" s="524">
        <v>-210.03933333331301</v>
      </c>
      <c r="K161" s="527">
        <v>0.25819504643899999</v>
      </c>
    </row>
    <row r="162" spans="1:11" ht="14.4" customHeight="1" thickBot="1" x14ac:dyDescent="0.35">
      <c r="A162" s="545" t="s">
        <v>444</v>
      </c>
      <c r="B162" s="523">
        <v>1843.99992897062</v>
      </c>
      <c r="C162" s="523">
        <v>1864.549</v>
      </c>
      <c r="D162" s="524">
        <v>20.549071029375</v>
      </c>
      <c r="E162" s="525">
        <v>1.0111437482750001</v>
      </c>
      <c r="F162" s="523">
        <v>1085.99999999994</v>
      </c>
      <c r="G162" s="524">
        <v>633.49999999996498</v>
      </c>
      <c r="H162" s="526">
        <v>100.819</v>
      </c>
      <c r="I162" s="523">
        <v>673.452</v>
      </c>
      <c r="J162" s="524">
        <v>39.952000000033998</v>
      </c>
      <c r="K162" s="527">
        <v>0.62012154696099997</v>
      </c>
    </row>
    <row r="163" spans="1:11" ht="14.4" customHeight="1" thickBot="1" x14ac:dyDescent="0.35">
      <c r="A163" s="545" t="s">
        <v>445</v>
      </c>
      <c r="B163" s="523">
        <v>1227.0001661209001</v>
      </c>
      <c r="C163" s="523">
        <v>1211.5640000000001</v>
      </c>
      <c r="D163" s="524">
        <v>-15.436166120896001</v>
      </c>
      <c r="E163" s="525">
        <v>0.98741958921600004</v>
      </c>
      <c r="F163" s="523">
        <v>975.999999999946</v>
      </c>
      <c r="G163" s="524">
        <v>569.33333333330199</v>
      </c>
      <c r="H163" s="526">
        <v>81.284999999999997</v>
      </c>
      <c r="I163" s="523">
        <v>569.28499999999997</v>
      </c>
      <c r="J163" s="524">
        <v>-4.8333333302000001E-2</v>
      </c>
      <c r="K163" s="527">
        <v>0.58328381147499997</v>
      </c>
    </row>
    <row r="164" spans="1:11" ht="14.4" customHeight="1" thickBot="1" x14ac:dyDescent="0.35">
      <c r="A164" s="545" t="s">
        <v>446</v>
      </c>
      <c r="B164" s="523">
        <v>110.999993316562</v>
      </c>
      <c r="C164" s="523">
        <v>110.95</v>
      </c>
      <c r="D164" s="524">
        <v>-4.9993316560999999E-2</v>
      </c>
      <c r="E164" s="525">
        <v>0.999549609733</v>
      </c>
      <c r="F164" s="523">
        <v>102.999999999994</v>
      </c>
      <c r="G164" s="524">
        <v>60.083333333330003</v>
      </c>
      <c r="H164" s="526">
        <v>8.4890000000000008</v>
      </c>
      <c r="I164" s="523">
        <v>59.423000000000002</v>
      </c>
      <c r="J164" s="524">
        <v>-0.66033333332999999</v>
      </c>
      <c r="K164" s="527">
        <v>0.576922330097</v>
      </c>
    </row>
    <row r="165" spans="1:11" ht="14.4" customHeight="1" thickBot="1" x14ac:dyDescent="0.35">
      <c r="A165" s="544" t="s">
        <v>447</v>
      </c>
      <c r="B165" s="528">
        <v>4.9406564584124654E-324</v>
      </c>
      <c r="C165" s="528">
        <v>181.08600000000001</v>
      </c>
      <c r="D165" s="529">
        <v>181.08600000000001</v>
      </c>
      <c r="E165" s="536" t="s">
        <v>297</v>
      </c>
      <c r="F165" s="528">
        <v>0</v>
      </c>
      <c r="G165" s="529">
        <v>0</v>
      </c>
      <c r="H165" s="531">
        <v>4.9406564584124654E-324</v>
      </c>
      <c r="I165" s="528">
        <v>3.4584595208887258E-323</v>
      </c>
      <c r="J165" s="529">
        <v>3.4584595208887258E-323</v>
      </c>
      <c r="K165" s="532" t="s">
        <v>291</v>
      </c>
    </row>
    <row r="166" spans="1:11" ht="14.4" customHeight="1" thickBot="1" x14ac:dyDescent="0.35">
      <c r="A166" s="545" t="s">
        <v>448</v>
      </c>
      <c r="B166" s="523">
        <v>4.9406564584124654E-324</v>
      </c>
      <c r="C166" s="523">
        <v>80.673000000000002</v>
      </c>
      <c r="D166" s="524">
        <v>80.673000000000002</v>
      </c>
      <c r="E166" s="535" t="s">
        <v>297</v>
      </c>
      <c r="F166" s="523">
        <v>0</v>
      </c>
      <c r="G166" s="524">
        <v>0</v>
      </c>
      <c r="H166" s="526">
        <v>4.9406564584124654E-324</v>
      </c>
      <c r="I166" s="523">
        <v>3.4584595208887258E-323</v>
      </c>
      <c r="J166" s="524">
        <v>3.4584595208887258E-323</v>
      </c>
      <c r="K166" s="533" t="s">
        <v>291</v>
      </c>
    </row>
    <row r="167" spans="1:11" ht="14.4" customHeight="1" thickBot="1" x14ac:dyDescent="0.35">
      <c r="A167" s="545" t="s">
        <v>449</v>
      </c>
      <c r="B167" s="523">
        <v>4.9406564584124654E-324</v>
      </c>
      <c r="C167" s="523">
        <v>100.413</v>
      </c>
      <c r="D167" s="524">
        <v>100.413</v>
      </c>
      <c r="E167" s="535" t="s">
        <v>297</v>
      </c>
      <c r="F167" s="523">
        <v>0</v>
      </c>
      <c r="G167" s="524">
        <v>0</v>
      </c>
      <c r="H167" s="526">
        <v>4.9406564584124654E-324</v>
      </c>
      <c r="I167" s="523">
        <v>3.4584595208887258E-323</v>
      </c>
      <c r="J167" s="524">
        <v>3.4584595208887258E-323</v>
      </c>
      <c r="K167" s="533" t="s">
        <v>291</v>
      </c>
    </row>
    <row r="168" spans="1:11" ht="14.4" customHeight="1" thickBot="1" x14ac:dyDescent="0.35">
      <c r="A168" s="543" t="s">
        <v>450</v>
      </c>
      <c r="B168" s="523">
        <v>17.999998916199001</v>
      </c>
      <c r="C168" s="523">
        <v>93.730199999999996</v>
      </c>
      <c r="D168" s="524">
        <v>75.730201083799997</v>
      </c>
      <c r="E168" s="525">
        <v>5.2072336468660003</v>
      </c>
      <c r="F168" s="523">
        <v>0</v>
      </c>
      <c r="G168" s="524">
        <v>0</v>
      </c>
      <c r="H168" s="526">
        <v>4.9406564584124654E-324</v>
      </c>
      <c r="I168" s="523">
        <v>17.954799999999999</v>
      </c>
      <c r="J168" s="524">
        <v>17.954799999999999</v>
      </c>
      <c r="K168" s="533" t="s">
        <v>291</v>
      </c>
    </row>
    <row r="169" spans="1:11" ht="14.4" customHeight="1" thickBot="1" x14ac:dyDescent="0.35">
      <c r="A169" s="544" t="s">
        <v>451</v>
      </c>
      <c r="B169" s="528">
        <v>17.999998916199001</v>
      </c>
      <c r="C169" s="528">
        <v>4.9406564584124654E-324</v>
      </c>
      <c r="D169" s="529">
        <v>-17.999998916199001</v>
      </c>
      <c r="E169" s="530">
        <v>0</v>
      </c>
      <c r="F169" s="528">
        <v>0</v>
      </c>
      <c r="G169" s="529">
        <v>0</v>
      </c>
      <c r="H169" s="531">
        <v>4.9406564584124654E-324</v>
      </c>
      <c r="I169" s="528">
        <v>12.559799999999999</v>
      </c>
      <c r="J169" s="529">
        <v>12.559799999999999</v>
      </c>
      <c r="K169" s="532" t="s">
        <v>291</v>
      </c>
    </row>
    <row r="170" spans="1:11" ht="14.4" customHeight="1" thickBot="1" x14ac:dyDescent="0.35">
      <c r="A170" s="545" t="s">
        <v>452</v>
      </c>
      <c r="B170" s="523">
        <v>17.999998916199001</v>
      </c>
      <c r="C170" s="523">
        <v>4.9406564584124654E-324</v>
      </c>
      <c r="D170" s="524">
        <v>-17.999998916199001</v>
      </c>
      <c r="E170" s="525">
        <v>0</v>
      </c>
      <c r="F170" s="523">
        <v>0</v>
      </c>
      <c r="G170" s="524">
        <v>0</v>
      </c>
      <c r="H170" s="526">
        <v>4.9406564584124654E-324</v>
      </c>
      <c r="I170" s="523">
        <v>12.559799999999999</v>
      </c>
      <c r="J170" s="524">
        <v>12.559799999999999</v>
      </c>
      <c r="K170" s="533" t="s">
        <v>291</v>
      </c>
    </row>
    <row r="171" spans="1:11" ht="14.4" customHeight="1" thickBot="1" x14ac:dyDescent="0.35">
      <c r="A171" s="544" t="s">
        <v>453</v>
      </c>
      <c r="B171" s="528">
        <v>4.9406564584124654E-324</v>
      </c>
      <c r="C171" s="528">
        <v>18.03</v>
      </c>
      <c r="D171" s="529">
        <v>18.03</v>
      </c>
      <c r="E171" s="536" t="s">
        <v>297</v>
      </c>
      <c r="F171" s="528">
        <v>0</v>
      </c>
      <c r="G171" s="529">
        <v>0</v>
      </c>
      <c r="H171" s="531">
        <v>4.9406564584124654E-324</v>
      </c>
      <c r="I171" s="528">
        <v>5.3949999999990004</v>
      </c>
      <c r="J171" s="529">
        <v>5.3949999999990004</v>
      </c>
      <c r="K171" s="532" t="s">
        <v>291</v>
      </c>
    </row>
    <row r="172" spans="1:11" ht="14.4" customHeight="1" thickBot="1" x14ac:dyDescent="0.35">
      <c r="A172" s="545" t="s">
        <v>454</v>
      </c>
      <c r="B172" s="523">
        <v>4.9406564584124654E-324</v>
      </c>
      <c r="C172" s="523">
        <v>7.59</v>
      </c>
      <c r="D172" s="524">
        <v>7.59</v>
      </c>
      <c r="E172" s="535" t="s">
        <v>297</v>
      </c>
      <c r="F172" s="523">
        <v>0</v>
      </c>
      <c r="G172" s="524">
        <v>0</v>
      </c>
      <c r="H172" s="526">
        <v>4.9406564584124654E-324</v>
      </c>
      <c r="I172" s="523">
        <v>3.4584595208887258E-323</v>
      </c>
      <c r="J172" s="524">
        <v>3.4584595208887258E-323</v>
      </c>
      <c r="K172" s="533" t="s">
        <v>291</v>
      </c>
    </row>
    <row r="173" spans="1:11" ht="14.4" customHeight="1" thickBot="1" x14ac:dyDescent="0.35">
      <c r="A173" s="545" t="s">
        <v>455</v>
      </c>
      <c r="B173" s="523">
        <v>4.9406564584124654E-324</v>
      </c>
      <c r="C173" s="523">
        <v>10.44</v>
      </c>
      <c r="D173" s="524">
        <v>10.44</v>
      </c>
      <c r="E173" s="535" t="s">
        <v>297</v>
      </c>
      <c r="F173" s="523">
        <v>0</v>
      </c>
      <c r="G173" s="524">
        <v>0</v>
      </c>
      <c r="H173" s="526">
        <v>4.9406564584124654E-324</v>
      </c>
      <c r="I173" s="523">
        <v>5.3949999999990004</v>
      </c>
      <c r="J173" s="524">
        <v>5.3949999999990004</v>
      </c>
      <c r="K173" s="533" t="s">
        <v>291</v>
      </c>
    </row>
    <row r="174" spans="1:11" ht="14.4" customHeight="1" thickBot="1" x14ac:dyDescent="0.35">
      <c r="A174" s="544" t="s">
        <v>456</v>
      </c>
      <c r="B174" s="528">
        <v>4.9406564584124654E-324</v>
      </c>
      <c r="C174" s="528">
        <v>57.552</v>
      </c>
      <c r="D174" s="529">
        <v>57.552</v>
      </c>
      <c r="E174" s="536" t="s">
        <v>297</v>
      </c>
      <c r="F174" s="528">
        <v>0</v>
      </c>
      <c r="G174" s="529">
        <v>0</v>
      </c>
      <c r="H174" s="531">
        <v>4.9406564584124654E-324</v>
      </c>
      <c r="I174" s="528">
        <v>3.4584595208887258E-323</v>
      </c>
      <c r="J174" s="529">
        <v>3.4584595208887258E-323</v>
      </c>
      <c r="K174" s="532" t="s">
        <v>291</v>
      </c>
    </row>
    <row r="175" spans="1:11" ht="14.4" customHeight="1" thickBot="1" x14ac:dyDescent="0.35">
      <c r="A175" s="545" t="s">
        <v>457</v>
      </c>
      <c r="B175" s="523">
        <v>4.9406564584124654E-324</v>
      </c>
      <c r="C175" s="523">
        <v>57.552</v>
      </c>
      <c r="D175" s="524">
        <v>57.552</v>
      </c>
      <c r="E175" s="535" t="s">
        <v>297</v>
      </c>
      <c r="F175" s="523">
        <v>0</v>
      </c>
      <c r="G175" s="524">
        <v>0</v>
      </c>
      <c r="H175" s="526">
        <v>4.9406564584124654E-324</v>
      </c>
      <c r="I175" s="523">
        <v>3.4584595208887258E-323</v>
      </c>
      <c r="J175" s="524">
        <v>3.4584595208887258E-323</v>
      </c>
      <c r="K175" s="533" t="s">
        <v>291</v>
      </c>
    </row>
    <row r="176" spans="1:11" ht="14.4" customHeight="1" thickBot="1" x14ac:dyDescent="0.35">
      <c r="A176" s="544" t="s">
        <v>458</v>
      </c>
      <c r="B176" s="528">
        <v>4.9406564584124654E-324</v>
      </c>
      <c r="C176" s="528">
        <v>18.148199999999999</v>
      </c>
      <c r="D176" s="529">
        <v>18.148199999999999</v>
      </c>
      <c r="E176" s="536" t="s">
        <v>297</v>
      </c>
      <c r="F176" s="528">
        <v>0</v>
      </c>
      <c r="G176" s="529">
        <v>0</v>
      </c>
      <c r="H176" s="531">
        <v>4.9406564584124654E-324</v>
      </c>
      <c r="I176" s="528">
        <v>3.4584595208887258E-323</v>
      </c>
      <c r="J176" s="529">
        <v>3.4584595208887258E-323</v>
      </c>
      <c r="K176" s="532" t="s">
        <v>291</v>
      </c>
    </row>
    <row r="177" spans="1:11" ht="14.4" customHeight="1" thickBot="1" x14ac:dyDescent="0.35">
      <c r="A177" s="545" t="s">
        <v>459</v>
      </c>
      <c r="B177" s="523">
        <v>4.9406564584124654E-324</v>
      </c>
      <c r="C177" s="523">
        <v>18.148199999999999</v>
      </c>
      <c r="D177" s="524">
        <v>18.148199999999999</v>
      </c>
      <c r="E177" s="535" t="s">
        <v>297</v>
      </c>
      <c r="F177" s="523">
        <v>0</v>
      </c>
      <c r="G177" s="524">
        <v>0</v>
      </c>
      <c r="H177" s="526">
        <v>4.9406564584124654E-324</v>
      </c>
      <c r="I177" s="523">
        <v>3.4584595208887258E-323</v>
      </c>
      <c r="J177" s="524">
        <v>3.4584595208887258E-323</v>
      </c>
      <c r="K177" s="533" t="s">
        <v>291</v>
      </c>
    </row>
    <row r="178" spans="1:11" ht="14.4" customHeight="1" thickBot="1" x14ac:dyDescent="0.35">
      <c r="A178" s="542" t="s">
        <v>460</v>
      </c>
      <c r="B178" s="523">
        <v>4.9406564584124654E-324</v>
      </c>
      <c r="C178" s="523">
        <v>2.706</v>
      </c>
      <c r="D178" s="524">
        <v>2.706</v>
      </c>
      <c r="E178" s="535" t="s">
        <v>297</v>
      </c>
      <c r="F178" s="523">
        <v>0</v>
      </c>
      <c r="G178" s="524">
        <v>0</v>
      </c>
      <c r="H178" s="526">
        <v>4.9406564584124654E-324</v>
      </c>
      <c r="I178" s="523">
        <v>0.20510999999999999</v>
      </c>
      <c r="J178" s="524">
        <v>0.20510999999999999</v>
      </c>
      <c r="K178" s="533" t="s">
        <v>291</v>
      </c>
    </row>
    <row r="179" spans="1:11" ht="14.4" customHeight="1" thickBot="1" x14ac:dyDescent="0.35">
      <c r="A179" s="543" t="s">
        <v>461</v>
      </c>
      <c r="B179" s="523">
        <v>4.9406564584124654E-324</v>
      </c>
      <c r="C179" s="523">
        <v>2.706</v>
      </c>
      <c r="D179" s="524">
        <v>2.706</v>
      </c>
      <c r="E179" s="535" t="s">
        <v>297</v>
      </c>
      <c r="F179" s="523">
        <v>0</v>
      </c>
      <c r="G179" s="524">
        <v>0</v>
      </c>
      <c r="H179" s="526">
        <v>4.9406564584124654E-324</v>
      </c>
      <c r="I179" s="523">
        <v>0.20510999999999999</v>
      </c>
      <c r="J179" s="524">
        <v>0.20510999999999999</v>
      </c>
      <c r="K179" s="533" t="s">
        <v>291</v>
      </c>
    </row>
    <row r="180" spans="1:11" ht="14.4" customHeight="1" thickBot="1" x14ac:dyDescent="0.35">
      <c r="A180" s="544" t="s">
        <v>462</v>
      </c>
      <c r="B180" s="528">
        <v>4.9406564584124654E-324</v>
      </c>
      <c r="C180" s="528">
        <v>2.706</v>
      </c>
      <c r="D180" s="529">
        <v>2.706</v>
      </c>
      <c r="E180" s="536" t="s">
        <v>297</v>
      </c>
      <c r="F180" s="528">
        <v>0</v>
      </c>
      <c r="G180" s="529">
        <v>0</v>
      </c>
      <c r="H180" s="531">
        <v>4.9406564584124654E-324</v>
      </c>
      <c r="I180" s="528">
        <v>0.20510999999999999</v>
      </c>
      <c r="J180" s="529">
        <v>0.20510999999999999</v>
      </c>
      <c r="K180" s="532" t="s">
        <v>291</v>
      </c>
    </row>
    <row r="181" spans="1:11" ht="14.4" customHeight="1" thickBot="1" x14ac:dyDescent="0.35">
      <c r="A181" s="545" t="s">
        <v>463</v>
      </c>
      <c r="B181" s="523">
        <v>4.9406564584124654E-324</v>
      </c>
      <c r="C181" s="523">
        <v>2.706</v>
      </c>
      <c r="D181" s="524">
        <v>2.706</v>
      </c>
      <c r="E181" s="535" t="s">
        <v>297</v>
      </c>
      <c r="F181" s="523">
        <v>0</v>
      </c>
      <c r="G181" s="524">
        <v>0</v>
      </c>
      <c r="H181" s="526">
        <v>4.9406564584124654E-324</v>
      </c>
      <c r="I181" s="523">
        <v>0.20510999999999999</v>
      </c>
      <c r="J181" s="524">
        <v>0.20510999999999999</v>
      </c>
      <c r="K181" s="533" t="s">
        <v>291</v>
      </c>
    </row>
    <row r="182" spans="1:11" ht="14.4" customHeight="1" thickBot="1" x14ac:dyDescent="0.35">
      <c r="A182" s="541" t="s">
        <v>464</v>
      </c>
      <c r="B182" s="523">
        <v>89461.948557678101</v>
      </c>
      <c r="C182" s="523">
        <v>84389.875430311396</v>
      </c>
      <c r="D182" s="524">
        <v>-5072.0731273666897</v>
      </c>
      <c r="E182" s="525">
        <v>0.94330468753300001</v>
      </c>
      <c r="F182" s="523">
        <v>89506.2941484232</v>
      </c>
      <c r="G182" s="524">
        <v>52212.004919913503</v>
      </c>
      <c r="H182" s="526">
        <v>9554.0521900000003</v>
      </c>
      <c r="I182" s="523">
        <v>50360.891409999997</v>
      </c>
      <c r="J182" s="524">
        <v>-1851.1135099135199</v>
      </c>
      <c r="K182" s="527">
        <v>0.56265195525199996</v>
      </c>
    </row>
    <row r="183" spans="1:11" ht="14.4" customHeight="1" thickBot="1" x14ac:dyDescent="0.35">
      <c r="A183" s="542" t="s">
        <v>465</v>
      </c>
      <c r="B183" s="523">
        <v>88594.588587285005</v>
      </c>
      <c r="C183" s="523">
        <v>83344.718447604901</v>
      </c>
      <c r="D183" s="524">
        <v>-5249.8701396801198</v>
      </c>
      <c r="E183" s="525">
        <v>0.94074276743700003</v>
      </c>
      <c r="F183" s="523">
        <v>88881.409480574701</v>
      </c>
      <c r="G183" s="524">
        <v>51847.488863668601</v>
      </c>
      <c r="H183" s="526">
        <v>9538.5291500000003</v>
      </c>
      <c r="I183" s="523">
        <v>50058.17426</v>
      </c>
      <c r="J183" s="524">
        <v>-1789.31460366857</v>
      </c>
      <c r="K183" s="527">
        <v>0.56320185011099999</v>
      </c>
    </row>
    <row r="184" spans="1:11" ht="14.4" customHeight="1" thickBot="1" x14ac:dyDescent="0.35">
      <c r="A184" s="543" t="s">
        <v>466</v>
      </c>
      <c r="B184" s="523">
        <v>88594.588587285005</v>
      </c>
      <c r="C184" s="523">
        <v>83344.718447604901</v>
      </c>
      <c r="D184" s="524">
        <v>-5249.8701396801198</v>
      </c>
      <c r="E184" s="525">
        <v>0.94074276743700003</v>
      </c>
      <c r="F184" s="523">
        <v>88881.409480574701</v>
      </c>
      <c r="G184" s="524">
        <v>51847.488863668601</v>
      </c>
      <c r="H184" s="526">
        <v>9538.5291500000003</v>
      </c>
      <c r="I184" s="523">
        <v>50058.17426</v>
      </c>
      <c r="J184" s="524">
        <v>-1789.31460366857</v>
      </c>
      <c r="K184" s="527">
        <v>0.56320185011099999</v>
      </c>
    </row>
    <row r="185" spans="1:11" ht="14.4" customHeight="1" thickBot="1" x14ac:dyDescent="0.35">
      <c r="A185" s="544" t="s">
        <v>467</v>
      </c>
      <c r="B185" s="528">
        <v>23.583281370171999</v>
      </c>
      <c r="C185" s="528">
        <v>185.20745438236301</v>
      </c>
      <c r="D185" s="529">
        <v>161.62417301219</v>
      </c>
      <c r="E185" s="530">
        <v>7.8533369243770004</v>
      </c>
      <c r="F185" s="528">
        <v>206.358871508395</v>
      </c>
      <c r="G185" s="529">
        <v>120.376008379897</v>
      </c>
      <c r="H185" s="531">
        <v>6.9913800000000004</v>
      </c>
      <c r="I185" s="528">
        <v>84.725229999999996</v>
      </c>
      <c r="J185" s="529">
        <v>-35.650778379896998</v>
      </c>
      <c r="K185" s="534">
        <v>0.41057226849799999</v>
      </c>
    </row>
    <row r="186" spans="1:11" ht="14.4" customHeight="1" thickBot="1" x14ac:dyDescent="0.35">
      <c r="A186" s="545" t="s">
        <v>468</v>
      </c>
      <c r="B186" s="523">
        <v>1.0907700633720001</v>
      </c>
      <c r="C186" s="523">
        <v>4.034129924378</v>
      </c>
      <c r="D186" s="524">
        <v>2.9433598610049998</v>
      </c>
      <c r="E186" s="525">
        <v>3.698423764862</v>
      </c>
      <c r="F186" s="523">
        <v>4.12645757599</v>
      </c>
      <c r="G186" s="524">
        <v>2.4071002526609999</v>
      </c>
      <c r="H186" s="526">
        <v>4.9406564584124654E-324</v>
      </c>
      <c r="I186" s="523">
        <v>3.02433</v>
      </c>
      <c r="J186" s="524">
        <v>0.61722974733799996</v>
      </c>
      <c r="K186" s="527">
        <v>0.732911933372</v>
      </c>
    </row>
    <row r="187" spans="1:11" ht="14.4" customHeight="1" thickBot="1" x14ac:dyDescent="0.35">
      <c r="A187" s="545" t="s">
        <v>469</v>
      </c>
      <c r="B187" s="523">
        <v>4.9406564584124654E-324</v>
      </c>
      <c r="C187" s="523">
        <v>4.9406564584124654E-324</v>
      </c>
      <c r="D187" s="524">
        <v>0</v>
      </c>
      <c r="E187" s="525">
        <v>1</v>
      </c>
      <c r="F187" s="523">
        <v>4.9406564584124654E-324</v>
      </c>
      <c r="G187" s="524">
        <v>0</v>
      </c>
      <c r="H187" s="526">
        <v>0.23100000000000001</v>
      </c>
      <c r="I187" s="523">
        <v>0.46200000000000002</v>
      </c>
      <c r="J187" s="524">
        <v>0.46200000000000002</v>
      </c>
      <c r="K187" s="533" t="s">
        <v>297</v>
      </c>
    </row>
    <row r="188" spans="1:11" ht="14.4" customHeight="1" thickBot="1" x14ac:dyDescent="0.35">
      <c r="A188" s="545" t="s">
        <v>470</v>
      </c>
      <c r="B188" s="523">
        <v>4.9406564584124654E-324</v>
      </c>
      <c r="C188" s="523">
        <v>8.9477992770310006</v>
      </c>
      <c r="D188" s="524">
        <v>8.9477992770310006</v>
      </c>
      <c r="E188" s="535" t="s">
        <v>297</v>
      </c>
      <c r="F188" s="523">
        <v>12.413087594743001</v>
      </c>
      <c r="G188" s="524">
        <v>7.2409677635999996</v>
      </c>
      <c r="H188" s="526">
        <v>4.9406564584124654E-324</v>
      </c>
      <c r="I188" s="523">
        <v>13.913600000000001</v>
      </c>
      <c r="J188" s="524">
        <v>6.672632236399</v>
      </c>
      <c r="K188" s="527">
        <v>1.120881480437</v>
      </c>
    </row>
    <row r="189" spans="1:11" ht="14.4" customHeight="1" thickBot="1" x14ac:dyDescent="0.35">
      <c r="A189" s="545" t="s">
        <v>471</v>
      </c>
      <c r="B189" s="523">
        <v>4.9406564584124654E-324</v>
      </c>
      <c r="C189" s="523">
        <v>0.57894994698400004</v>
      </c>
      <c r="D189" s="524">
        <v>0.57894994698400004</v>
      </c>
      <c r="E189" s="535" t="s">
        <v>297</v>
      </c>
      <c r="F189" s="523">
        <v>0.90314336150700003</v>
      </c>
      <c r="G189" s="524">
        <v>0.52683362754600005</v>
      </c>
      <c r="H189" s="526">
        <v>4.9406564584124654E-324</v>
      </c>
      <c r="I189" s="523">
        <v>3.4584595208887258E-323</v>
      </c>
      <c r="J189" s="524">
        <v>-0.52683362754600005</v>
      </c>
      <c r="K189" s="527">
        <v>3.9525251667299724E-323</v>
      </c>
    </row>
    <row r="190" spans="1:11" ht="14.4" customHeight="1" thickBot="1" x14ac:dyDescent="0.35">
      <c r="A190" s="545" t="s">
        <v>472</v>
      </c>
      <c r="B190" s="523">
        <v>21.984761277299</v>
      </c>
      <c r="C190" s="523">
        <v>126.56036818660699</v>
      </c>
      <c r="D190" s="524">
        <v>104.575606909307</v>
      </c>
      <c r="E190" s="525">
        <v>5.7567315191760002</v>
      </c>
      <c r="F190" s="523">
        <v>142.72297822485899</v>
      </c>
      <c r="G190" s="524">
        <v>83.255070631167001</v>
      </c>
      <c r="H190" s="526">
        <v>4.9406564584124654E-324</v>
      </c>
      <c r="I190" s="523">
        <v>9.7946399999999993</v>
      </c>
      <c r="J190" s="524">
        <v>-73.460430631167</v>
      </c>
      <c r="K190" s="527">
        <v>6.8626931148000003E-2</v>
      </c>
    </row>
    <row r="191" spans="1:11" ht="14.4" customHeight="1" thickBot="1" x14ac:dyDescent="0.35">
      <c r="A191" s="545" t="s">
        <v>473</v>
      </c>
      <c r="B191" s="523">
        <v>0.50775002949900006</v>
      </c>
      <c r="C191" s="523">
        <v>45.086207047361</v>
      </c>
      <c r="D191" s="524">
        <v>44.578457017860998</v>
      </c>
      <c r="E191" s="525">
        <v>88.796069774266002</v>
      </c>
      <c r="F191" s="523">
        <v>46.193204751293997</v>
      </c>
      <c r="G191" s="524">
        <v>26.946036104922001</v>
      </c>
      <c r="H191" s="526">
        <v>6.7603799999999996</v>
      </c>
      <c r="I191" s="523">
        <v>57.530659999999997</v>
      </c>
      <c r="J191" s="524">
        <v>30.584623895078</v>
      </c>
      <c r="K191" s="527">
        <v>1.245435563731</v>
      </c>
    </row>
    <row r="192" spans="1:11" ht="14.4" customHeight="1" thickBot="1" x14ac:dyDescent="0.35">
      <c r="A192" s="544" t="s">
        <v>474</v>
      </c>
      <c r="B192" s="528">
        <v>369.99998149674599</v>
      </c>
      <c r="C192" s="528">
        <v>221.715044013528</v>
      </c>
      <c r="D192" s="529">
        <v>-148.28493748321799</v>
      </c>
      <c r="E192" s="530">
        <v>0.59922987865099997</v>
      </c>
      <c r="F192" s="528">
        <v>312.00435221872198</v>
      </c>
      <c r="G192" s="529">
        <v>182.00253879425401</v>
      </c>
      <c r="H192" s="531">
        <v>9.6627500000000008</v>
      </c>
      <c r="I192" s="528">
        <v>60.72822</v>
      </c>
      <c r="J192" s="529">
        <v>-121.274318794254</v>
      </c>
      <c r="K192" s="534">
        <v>0.19463901566799999</v>
      </c>
    </row>
    <row r="193" spans="1:11" ht="14.4" customHeight="1" thickBot="1" x14ac:dyDescent="0.35">
      <c r="A193" s="545" t="s">
        <v>475</v>
      </c>
      <c r="B193" s="523">
        <v>345.99998010236197</v>
      </c>
      <c r="C193" s="523">
        <v>147.140490842406</v>
      </c>
      <c r="D193" s="524">
        <v>-198.85948925995601</v>
      </c>
      <c r="E193" s="525">
        <v>0.425261558682</v>
      </c>
      <c r="F193" s="523">
        <v>312.00435221872198</v>
      </c>
      <c r="G193" s="524">
        <v>182.00253879425401</v>
      </c>
      <c r="H193" s="526">
        <v>9.6627500000000008</v>
      </c>
      <c r="I193" s="523">
        <v>55.25902</v>
      </c>
      <c r="J193" s="524">
        <v>-126.743518794254</v>
      </c>
      <c r="K193" s="527">
        <v>0.177109773011</v>
      </c>
    </row>
    <row r="194" spans="1:11" ht="14.4" customHeight="1" thickBot="1" x14ac:dyDescent="0.35">
      <c r="A194" s="545" t="s">
        <v>476</v>
      </c>
      <c r="B194" s="523">
        <v>24.000001394382998</v>
      </c>
      <c r="C194" s="523">
        <v>74.574553171122005</v>
      </c>
      <c r="D194" s="524">
        <v>50.574551776737998</v>
      </c>
      <c r="E194" s="525">
        <v>3.107272868266</v>
      </c>
      <c r="F194" s="523">
        <v>0</v>
      </c>
      <c r="G194" s="524">
        <v>0</v>
      </c>
      <c r="H194" s="526">
        <v>4.9406564584124654E-324</v>
      </c>
      <c r="I194" s="523">
        <v>5.4691999999999998</v>
      </c>
      <c r="J194" s="524">
        <v>5.4691999999999998</v>
      </c>
      <c r="K194" s="533" t="s">
        <v>291</v>
      </c>
    </row>
    <row r="195" spans="1:11" ht="14.4" customHeight="1" thickBot="1" x14ac:dyDescent="0.35">
      <c r="A195" s="544" t="s">
        <v>477</v>
      </c>
      <c r="B195" s="528">
        <v>350.00006033476399</v>
      </c>
      <c r="C195" s="528">
        <v>287.83141364294499</v>
      </c>
      <c r="D195" s="529">
        <v>-62.168646691818999</v>
      </c>
      <c r="E195" s="530">
        <v>0.82237532578600003</v>
      </c>
      <c r="F195" s="528">
        <v>583.04109868686305</v>
      </c>
      <c r="G195" s="529">
        <v>340.10730756733699</v>
      </c>
      <c r="H195" s="531">
        <v>4.9406564584124654E-324</v>
      </c>
      <c r="I195" s="528">
        <v>109.11408</v>
      </c>
      <c r="J195" s="529">
        <v>-230.99322756733699</v>
      </c>
      <c r="K195" s="534">
        <v>0.18714646402400001</v>
      </c>
    </row>
    <row r="196" spans="1:11" ht="14.4" customHeight="1" thickBot="1" x14ac:dyDescent="0.35">
      <c r="A196" s="545" t="s">
        <v>478</v>
      </c>
      <c r="B196" s="523">
        <v>4.9406564584124654E-324</v>
      </c>
      <c r="C196" s="523">
        <v>0.14309998689600001</v>
      </c>
      <c r="D196" s="524">
        <v>0.14309998689600001</v>
      </c>
      <c r="E196" s="535" t="s">
        <v>297</v>
      </c>
      <c r="F196" s="523">
        <v>24.999153929847001</v>
      </c>
      <c r="G196" s="524">
        <v>14.582839792411001</v>
      </c>
      <c r="H196" s="526">
        <v>4.9406564584124654E-324</v>
      </c>
      <c r="I196" s="523">
        <v>0.10440000000000001</v>
      </c>
      <c r="J196" s="524">
        <v>-14.478439792411001</v>
      </c>
      <c r="K196" s="527">
        <v>4.1761413319999999E-3</v>
      </c>
    </row>
    <row r="197" spans="1:11" ht="14.4" customHeight="1" thickBot="1" x14ac:dyDescent="0.35">
      <c r="A197" s="545" t="s">
        <v>479</v>
      </c>
      <c r="B197" s="523">
        <v>350.00006033476399</v>
      </c>
      <c r="C197" s="523">
        <v>138.453997321608</v>
      </c>
      <c r="D197" s="524">
        <v>-211.54606301315701</v>
      </c>
      <c r="E197" s="525">
        <v>0.39558278129699997</v>
      </c>
      <c r="F197" s="523">
        <v>345.99999999999699</v>
      </c>
      <c r="G197" s="524">
        <v>201.83333333333201</v>
      </c>
      <c r="H197" s="526">
        <v>4.9406564584124654E-324</v>
      </c>
      <c r="I197" s="523">
        <v>100.47599</v>
      </c>
      <c r="J197" s="524">
        <v>-101.357343333332</v>
      </c>
      <c r="K197" s="527">
        <v>0.29039303468200001</v>
      </c>
    </row>
    <row r="198" spans="1:11" ht="14.4" customHeight="1" thickBot="1" x14ac:dyDescent="0.35">
      <c r="A198" s="545" t="s">
        <v>480</v>
      </c>
      <c r="B198" s="523">
        <v>4.9406564584124654E-324</v>
      </c>
      <c r="C198" s="523">
        <v>149.23431633444099</v>
      </c>
      <c r="D198" s="524">
        <v>149.23431633444099</v>
      </c>
      <c r="E198" s="535" t="s">
        <v>297</v>
      </c>
      <c r="F198" s="523">
        <v>212.041944757018</v>
      </c>
      <c r="G198" s="524">
        <v>123.691134441594</v>
      </c>
      <c r="H198" s="526">
        <v>4.9406564584124654E-324</v>
      </c>
      <c r="I198" s="523">
        <v>8.53369</v>
      </c>
      <c r="J198" s="524">
        <v>-115.157444441594</v>
      </c>
      <c r="K198" s="527">
        <v>4.0245292080000002E-2</v>
      </c>
    </row>
    <row r="199" spans="1:11" ht="14.4" customHeight="1" thickBot="1" x14ac:dyDescent="0.35">
      <c r="A199" s="544" t="s">
        <v>481</v>
      </c>
      <c r="B199" s="528">
        <v>4.9406564584124654E-324</v>
      </c>
      <c r="C199" s="528">
        <v>-1.3353899175849999</v>
      </c>
      <c r="D199" s="529">
        <v>-1.3353899175849999</v>
      </c>
      <c r="E199" s="536" t="s">
        <v>297</v>
      </c>
      <c r="F199" s="528">
        <v>0</v>
      </c>
      <c r="G199" s="529">
        <v>0</v>
      </c>
      <c r="H199" s="531">
        <v>4.9406564584124654E-324</v>
      </c>
      <c r="I199" s="528">
        <v>3.4584595208887258E-323</v>
      </c>
      <c r="J199" s="529">
        <v>3.4584595208887258E-323</v>
      </c>
      <c r="K199" s="532" t="s">
        <v>291</v>
      </c>
    </row>
    <row r="200" spans="1:11" ht="14.4" customHeight="1" thickBot="1" x14ac:dyDescent="0.35">
      <c r="A200" s="545" t="s">
        <v>482</v>
      </c>
      <c r="B200" s="523">
        <v>4.9406564584124654E-324</v>
      </c>
      <c r="C200" s="523">
        <v>-1.3353899175849999</v>
      </c>
      <c r="D200" s="524">
        <v>-1.3353899175849999</v>
      </c>
      <c r="E200" s="535" t="s">
        <v>297</v>
      </c>
      <c r="F200" s="523">
        <v>0</v>
      </c>
      <c r="G200" s="524">
        <v>0</v>
      </c>
      <c r="H200" s="526">
        <v>4.9406564584124654E-324</v>
      </c>
      <c r="I200" s="523">
        <v>3.4584595208887258E-323</v>
      </c>
      <c r="J200" s="524">
        <v>3.4584595208887258E-323</v>
      </c>
      <c r="K200" s="533" t="s">
        <v>291</v>
      </c>
    </row>
    <row r="201" spans="1:11" ht="14.4" customHeight="1" thickBot="1" x14ac:dyDescent="0.35">
      <c r="A201" s="544" t="s">
        <v>483</v>
      </c>
      <c r="B201" s="528">
        <v>87851.005264083302</v>
      </c>
      <c r="C201" s="528">
        <v>82711.999172773794</v>
      </c>
      <c r="D201" s="529">
        <v>-5139.0060913095504</v>
      </c>
      <c r="E201" s="530">
        <v>0.94150316122300004</v>
      </c>
      <c r="F201" s="528">
        <v>87780.005158160697</v>
      </c>
      <c r="G201" s="529">
        <v>51205.003008927102</v>
      </c>
      <c r="H201" s="531">
        <v>6469.1824999999999</v>
      </c>
      <c r="I201" s="528">
        <v>46750.914210000003</v>
      </c>
      <c r="J201" s="529">
        <v>-4454.0887989270695</v>
      </c>
      <c r="K201" s="534">
        <v>0.53259183712400004</v>
      </c>
    </row>
    <row r="202" spans="1:11" ht="14.4" customHeight="1" thickBot="1" x14ac:dyDescent="0.35">
      <c r="A202" s="545" t="s">
        <v>484</v>
      </c>
      <c r="B202" s="523">
        <v>49270.002942553503</v>
      </c>
      <c r="C202" s="523">
        <v>38593.535131807497</v>
      </c>
      <c r="D202" s="524">
        <v>-10676.467810746</v>
      </c>
      <c r="E202" s="525">
        <v>0.78330693783000005</v>
      </c>
      <c r="F202" s="523">
        <v>42130.002871436103</v>
      </c>
      <c r="G202" s="524">
        <v>24575.835008337701</v>
      </c>
      <c r="H202" s="526">
        <v>2599.6835999999998</v>
      </c>
      <c r="I202" s="523">
        <v>20883.471590000001</v>
      </c>
      <c r="J202" s="524">
        <v>-3692.3634183376998</v>
      </c>
      <c r="K202" s="527">
        <v>0.49569119787900001</v>
      </c>
    </row>
    <row r="203" spans="1:11" ht="14.4" customHeight="1" thickBot="1" x14ac:dyDescent="0.35">
      <c r="A203" s="545" t="s">
        <v>485</v>
      </c>
      <c r="B203" s="523">
        <v>38231.002261195099</v>
      </c>
      <c r="C203" s="523">
        <v>44118.464040966297</v>
      </c>
      <c r="D203" s="524">
        <v>5887.4617797712299</v>
      </c>
      <c r="E203" s="525">
        <v>1.153997055571</v>
      </c>
      <c r="F203" s="523">
        <v>45650.002286724703</v>
      </c>
      <c r="G203" s="524">
        <v>26629.168000589401</v>
      </c>
      <c r="H203" s="526">
        <v>3869.4989</v>
      </c>
      <c r="I203" s="523">
        <v>25867.442620000002</v>
      </c>
      <c r="J203" s="524">
        <v>-761.72538058937801</v>
      </c>
      <c r="K203" s="527">
        <v>0.56664712648899995</v>
      </c>
    </row>
    <row r="204" spans="1:11" ht="14.4" customHeight="1" thickBot="1" x14ac:dyDescent="0.35">
      <c r="A204" s="544" t="s">
        <v>486</v>
      </c>
      <c r="B204" s="528">
        <v>4.9406564584124654E-324</v>
      </c>
      <c r="C204" s="528">
        <v>-60.699247290149998</v>
      </c>
      <c r="D204" s="529">
        <v>-60.699247290149998</v>
      </c>
      <c r="E204" s="536" t="s">
        <v>297</v>
      </c>
      <c r="F204" s="528">
        <v>0</v>
      </c>
      <c r="G204" s="529">
        <v>0</v>
      </c>
      <c r="H204" s="531">
        <v>3052.6925200000001</v>
      </c>
      <c r="I204" s="528">
        <v>3052.6925200000001</v>
      </c>
      <c r="J204" s="529">
        <v>3052.6925200000001</v>
      </c>
      <c r="K204" s="532" t="s">
        <v>291</v>
      </c>
    </row>
    <row r="205" spans="1:11" ht="14.4" customHeight="1" thickBot="1" x14ac:dyDescent="0.35">
      <c r="A205" s="545" t="s">
        <v>487</v>
      </c>
      <c r="B205" s="523">
        <v>4.9406564584124654E-324</v>
      </c>
      <c r="C205" s="523">
        <v>4.9406564584124654E-324</v>
      </c>
      <c r="D205" s="524">
        <v>0</v>
      </c>
      <c r="E205" s="525">
        <v>1</v>
      </c>
      <c r="F205" s="523">
        <v>4.9406564584124654E-324</v>
      </c>
      <c r="G205" s="524">
        <v>0</v>
      </c>
      <c r="H205" s="526">
        <v>2280.6157600000001</v>
      </c>
      <c r="I205" s="523">
        <v>2280.6157600000001</v>
      </c>
      <c r="J205" s="524">
        <v>2280.6157600000001</v>
      </c>
      <c r="K205" s="533" t="s">
        <v>297</v>
      </c>
    </row>
    <row r="206" spans="1:11" ht="14.4" customHeight="1" thickBot="1" x14ac:dyDescent="0.35">
      <c r="A206" s="545" t="s">
        <v>488</v>
      </c>
      <c r="B206" s="523">
        <v>4.9406564584124654E-324</v>
      </c>
      <c r="C206" s="523">
        <v>-60.699247290149998</v>
      </c>
      <c r="D206" s="524">
        <v>-60.699247290149998</v>
      </c>
      <c r="E206" s="535" t="s">
        <v>297</v>
      </c>
      <c r="F206" s="523">
        <v>0</v>
      </c>
      <c r="G206" s="524">
        <v>0</v>
      </c>
      <c r="H206" s="526">
        <v>772.07676000000004</v>
      </c>
      <c r="I206" s="523">
        <v>772.07676000000004</v>
      </c>
      <c r="J206" s="524">
        <v>772.07676000000004</v>
      </c>
      <c r="K206" s="533" t="s">
        <v>291</v>
      </c>
    </row>
    <row r="207" spans="1:11" ht="14.4" customHeight="1" thickBot="1" x14ac:dyDescent="0.35">
      <c r="A207" s="542" t="s">
        <v>489</v>
      </c>
      <c r="B207" s="523">
        <v>810.35996708135997</v>
      </c>
      <c r="C207" s="523">
        <v>926.94999701906602</v>
      </c>
      <c r="D207" s="524">
        <v>116.59002993770601</v>
      </c>
      <c r="E207" s="525">
        <v>1.143874370247</v>
      </c>
      <c r="F207" s="523">
        <v>525.88466784849197</v>
      </c>
      <c r="G207" s="524">
        <v>306.76605624495397</v>
      </c>
      <c r="H207" s="526">
        <v>15.52304</v>
      </c>
      <c r="I207" s="523">
        <v>253.13714999999999</v>
      </c>
      <c r="J207" s="524">
        <v>-53.628906244953001</v>
      </c>
      <c r="K207" s="527">
        <v>0.48135487774399999</v>
      </c>
    </row>
    <row r="208" spans="1:11" ht="14.4" customHeight="1" thickBot="1" x14ac:dyDescent="0.35">
      <c r="A208" s="543" t="s">
        <v>490</v>
      </c>
      <c r="B208" s="523">
        <v>379.00010201964699</v>
      </c>
      <c r="C208" s="523">
        <v>620.36273466955504</v>
      </c>
      <c r="D208" s="524">
        <v>241.36263264990799</v>
      </c>
      <c r="E208" s="525">
        <v>1.6368405479670001</v>
      </c>
      <c r="F208" s="523">
        <v>470.88235483644098</v>
      </c>
      <c r="G208" s="524">
        <v>274.68137365459103</v>
      </c>
      <c r="H208" s="526">
        <v>13.073040000000001</v>
      </c>
      <c r="I208" s="523">
        <v>194.47575000000001</v>
      </c>
      <c r="J208" s="524">
        <v>-80.205623654589999</v>
      </c>
      <c r="K208" s="527">
        <v>0.41300284031099999</v>
      </c>
    </row>
    <row r="209" spans="1:11" ht="14.4" customHeight="1" thickBot="1" x14ac:dyDescent="0.35">
      <c r="A209" s="544" t="s">
        <v>491</v>
      </c>
      <c r="B209" s="528">
        <v>4.9406564584124654E-324</v>
      </c>
      <c r="C209" s="528">
        <v>6.8854893694869999</v>
      </c>
      <c r="D209" s="529">
        <v>6.8854893694869999</v>
      </c>
      <c r="E209" s="536" t="s">
        <v>297</v>
      </c>
      <c r="F209" s="528">
        <v>0</v>
      </c>
      <c r="G209" s="529">
        <v>0</v>
      </c>
      <c r="H209" s="531">
        <v>4.9406564584124654E-324</v>
      </c>
      <c r="I209" s="528">
        <v>3.4584595208887258E-323</v>
      </c>
      <c r="J209" s="529">
        <v>3.4584595208887258E-323</v>
      </c>
      <c r="K209" s="532" t="s">
        <v>291</v>
      </c>
    </row>
    <row r="210" spans="1:11" ht="14.4" customHeight="1" thickBot="1" x14ac:dyDescent="0.35">
      <c r="A210" s="545" t="s">
        <v>492</v>
      </c>
      <c r="B210" s="523">
        <v>4.9406564584124654E-324</v>
      </c>
      <c r="C210" s="523">
        <v>6.8854893694869999</v>
      </c>
      <c r="D210" s="524">
        <v>6.8854893694869999</v>
      </c>
      <c r="E210" s="535" t="s">
        <v>297</v>
      </c>
      <c r="F210" s="523">
        <v>0</v>
      </c>
      <c r="G210" s="524">
        <v>0</v>
      </c>
      <c r="H210" s="526">
        <v>4.9406564584124654E-324</v>
      </c>
      <c r="I210" s="523">
        <v>3.4584595208887258E-323</v>
      </c>
      <c r="J210" s="524">
        <v>3.4584595208887258E-323</v>
      </c>
      <c r="K210" s="533" t="s">
        <v>291</v>
      </c>
    </row>
    <row r="211" spans="1:11" ht="14.4" customHeight="1" thickBot="1" x14ac:dyDescent="0.35">
      <c r="A211" s="544" t="s">
        <v>493</v>
      </c>
      <c r="B211" s="528">
        <v>379.00010201964699</v>
      </c>
      <c r="C211" s="528">
        <v>613.47724530006701</v>
      </c>
      <c r="D211" s="529">
        <v>234.47714328041999</v>
      </c>
      <c r="E211" s="530">
        <v>1.618673034732</v>
      </c>
      <c r="F211" s="528">
        <v>470.88235483644098</v>
      </c>
      <c r="G211" s="529">
        <v>274.68137365459103</v>
      </c>
      <c r="H211" s="531">
        <v>13.073040000000001</v>
      </c>
      <c r="I211" s="528">
        <v>194.47575000000001</v>
      </c>
      <c r="J211" s="529">
        <v>-80.205623654589999</v>
      </c>
      <c r="K211" s="534">
        <v>0.41300284031099999</v>
      </c>
    </row>
    <row r="212" spans="1:11" ht="14.4" customHeight="1" thickBot="1" x14ac:dyDescent="0.35">
      <c r="A212" s="545" t="s">
        <v>494</v>
      </c>
      <c r="B212" s="523">
        <v>4.9406564584124654E-324</v>
      </c>
      <c r="C212" s="523">
        <v>1.688999845336</v>
      </c>
      <c r="D212" s="524">
        <v>1.688999845336</v>
      </c>
      <c r="E212" s="535" t="s">
        <v>297</v>
      </c>
      <c r="F212" s="523">
        <v>0</v>
      </c>
      <c r="G212" s="524">
        <v>0</v>
      </c>
      <c r="H212" s="526">
        <v>4.9406564584124654E-324</v>
      </c>
      <c r="I212" s="523">
        <v>3.4584595208887258E-323</v>
      </c>
      <c r="J212" s="524">
        <v>3.4584595208887258E-323</v>
      </c>
      <c r="K212" s="533" t="s">
        <v>291</v>
      </c>
    </row>
    <row r="213" spans="1:11" ht="14.4" customHeight="1" thickBot="1" x14ac:dyDescent="0.35">
      <c r="A213" s="545" t="s">
        <v>495</v>
      </c>
      <c r="B213" s="523">
        <v>4.9406564584124654E-324</v>
      </c>
      <c r="C213" s="523">
        <v>190.798412765905</v>
      </c>
      <c r="D213" s="524">
        <v>190.798412765905</v>
      </c>
      <c r="E213" s="535" t="s">
        <v>297</v>
      </c>
      <c r="F213" s="523">
        <v>0</v>
      </c>
      <c r="G213" s="524">
        <v>0</v>
      </c>
      <c r="H213" s="526">
        <v>4.1170299999999997</v>
      </c>
      <c r="I213" s="523">
        <v>100.13766</v>
      </c>
      <c r="J213" s="524">
        <v>100.13766</v>
      </c>
      <c r="K213" s="533" t="s">
        <v>291</v>
      </c>
    </row>
    <row r="214" spans="1:11" ht="14.4" customHeight="1" thickBot="1" x14ac:dyDescent="0.35">
      <c r="A214" s="545" t="s">
        <v>496</v>
      </c>
      <c r="B214" s="523">
        <v>4.9406564584124654E-324</v>
      </c>
      <c r="C214" s="523">
        <v>5.1599995274920003</v>
      </c>
      <c r="D214" s="524">
        <v>5.1599995274920003</v>
      </c>
      <c r="E214" s="535" t="s">
        <v>297</v>
      </c>
      <c r="F214" s="523">
        <v>0</v>
      </c>
      <c r="G214" s="524">
        <v>0</v>
      </c>
      <c r="H214" s="526">
        <v>4.9406564584124654E-324</v>
      </c>
      <c r="I214" s="523">
        <v>3.4584595208887258E-323</v>
      </c>
      <c r="J214" s="524">
        <v>3.4584595208887258E-323</v>
      </c>
      <c r="K214" s="533" t="s">
        <v>291</v>
      </c>
    </row>
    <row r="215" spans="1:11" ht="14.4" customHeight="1" thickBot="1" x14ac:dyDescent="0.35">
      <c r="A215" s="545" t="s">
        <v>497</v>
      </c>
      <c r="B215" s="523">
        <v>4.9406564584124654E-324</v>
      </c>
      <c r="C215" s="523">
        <v>64.068994264989996</v>
      </c>
      <c r="D215" s="524">
        <v>64.068994264989996</v>
      </c>
      <c r="E215" s="535" t="s">
        <v>297</v>
      </c>
      <c r="F215" s="523">
        <v>0</v>
      </c>
      <c r="G215" s="524">
        <v>0</v>
      </c>
      <c r="H215" s="526">
        <v>4.9406564584124654E-324</v>
      </c>
      <c r="I215" s="523">
        <v>1.1015999999999999</v>
      </c>
      <c r="J215" s="524">
        <v>1.1015999999999999</v>
      </c>
      <c r="K215" s="533" t="s">
        <v>291</v>
      </c>
    </row>
    <row r="216" spans="1:11" ht="14.4" customHeight="1" thickBot="1" x14ac:dyDescent="0.35">
      <c r="A216" s="545" t="s">
        <v>498</v>
      </c>
      <c r="B216" s="523">
        <v>4.9406564584124654E-324</v>
      </c>
      <c r="C216" s="523">
        <v>249.58393796781399</v>
      </c>
      <c r="D216" s="524">
        <v>249.58393796781399</v>
      </c>
      <c r="E216" s="535" t="s">
        <v>297</v>
      </c>
      <c r="F216" s="523">
        <v>0</v>
      </c>
      <c r="G216" s="524">
        <v>0</v>
      </c>
      <c r="H216" s="526">
        <v>4.9406564584124654E-324</v>
      </c>
      <c r="I216" s="523">
        <v>37.701320000000003</v>
      </c>
      <c r="J216" s="524">
        <v>37.701320000000003</v>
      </c>
      <c r="K216" s="533" t="s">
        <v>291</v>
      </c>
    </row>
    <row r="217" spans="1:11" ht="14.4" customHeight="1" thickBot="1" x14ac:dyDescent="0.35">
      <c r="A217" s="545" t="s">
        <v>499</v>
      </c>
      <c r="B217" s="523">
        <v>4.9406564584124654E-324</v>
      </c>
      <c r="C217" s="523">
        <v>102.17690092852899</v>
      </c>
      <c r="D217" s="524">
        <v>102.17690092852899</v>
      </c>
      <c r="E217" s="535" t="s">
        <v>297</v>
      </c>
      <c r="F217" s="523">
        <v>0</v>
      </c>
      <c r="G217" s="524">
        <v>0</v>
      </c>
      <c r="H217" s="526">
        <v>8.9560099999999991</v>
      </c>
      <c r="I217" s="523">
        <v>55.535170000000001</v>
      </c>
      <c r="J217" s="524">
        <v>55.535170000000001</v>
      </c>
      <c r="K217" s="533" t="s">
        <v>291</v>
      </c>
    </row>
    <row r="218" spans="1:11" ht="14.4" customHeight="1" thickBot="1" x14ac:dyDescent="0.35">
      <c r="A218" s="547" t="s">
        <v>500</v>
      </c>
      <c r="B218" s="528">
        <v>431.35986506171298</v>
      </c>
      <c r="C218" s="528">
        <v>306.58726234951098</v>
      </c>
      <c r="D218" s="529">
        <v>-124.772602712202</v>
      </c>
      <c r="E218" s="530">
        <v>0.71074591583900004</v>
      </c>
      <c r="F218" s="528">
        <v>55.002313012050998</v>
      </c>
      <c r="G218" s="529">
        <v>32.084682590363002</v>
      </c>
      <c r="H218" s="531">
        <v>2.4500000000000002</v>
      </c>
      <c r="I218" s="528">
        <v>58.6614</v>
      </c>
      <c r="J218" s="529">
        <v>26.576717409636</v>
      </c>
      <c r="K218" s="534">
        <v>1.0665260565879999</v>
      </c>
    </row>
    <row r="219" spans="1:11" ht="14.4" customHeight="1" thickBot="1" x14ac:dyDescent="0.35">
      <c r="A219" s="544" t="s">
        <v>501</v>
      </c>
      <c r="B219" s="528">
        <v>400.00002323972802</v>
      </c>
      <c r="C219" s="528">
        <v>22.893047903586002</v>
      </c>
      <c r="D219" s="529">
        <v>-377.10697533614098</v>
      </c>
      <c r="E219" s="530">
        <v>5.7232616432999997E-2</v>
      </c>
      <c r="F219" s="528">
        <v>0</v>
      </c>
      <c r="G219" s="529">
        <v>0</v>
      </c>
      <c r="H219" s="531">
        <v>4.9406564584124654E-324</v>
      </c>
      <c r="I219" s="528">
        <v>-4.8000000000000001E-4</v>
      </c>
      <c r="J219" s="529">
        <v>-4.8000000000000001E-4</v>
      </c>
      <c r="K219" s="532" t="s">
        <v>291</v>
      </c>
    </row>
    <row r="220" spans="1:11" ht="14.4" customHeight="1" thickBot="1" x14ac:dyDescent="0.35">
      <c r="A220" s="545" t="s">
        <v>502</v>
      </c>
      <c r="B220" s="523">
        <v>4.9406564584124654E-324</v>
      </c>
      <c r="C220" s="523">
        <v>1.049999833E-3</v>
      </c>
      <c r="D220" s="524">
        <v>1.049999833E-3</v>
      </c>
      <c r="E220" s="535" t="s">
        <v>297</v>
      </c>
      <c r="F220" s="523">
        <v>0</v>
      </c>
      <c r="G220" s="524">
        <v>0</v>
      </c>
      <c r="H220" s="526">
        <v>4.9406564584124654E-324</v>
      </c>
      <c r="I220" s="523">
        <v>-4.8000000000000001E-4</v>
      </c>
      <c r="J220" s="524">
        <v>-4.8000000000000001E-4</v>
      </c>
      <c r="K220" s="533" t="s">
        <v>291</v>
      </c>
    </row>
    <row r="221" spans="1:11" ht="14.4" customHeight="1" thickBot="1" x14ac:dyDescent="0.35">
      <c r="A221" s="545" t="s">
        <v>503</v>
      </c>
      <c r="B221" s="523">
        <v>4.9406564584124654E-324</v>
      </c>
      <c r="C221" s="523">
        <v>22.891997903753001</v>
      </c>
      <c r="D221" s="524">
        <v>22.891997903753001</v>
      </c>
      <c r="E221" s="535" t="s">
        <v>297</v>
      </c>
      <c r="F221" s="523">
        <v>0</v>
      </c>
      <c r="G221" s="524">
        <v>0</v>
      </c>
      <c r="H221" s="526">
        <v>4.9406564584124654E-324</v>
      </c>
      <c r="I221" s="523">
        <v>3.4584595208887258E-323</v>
      </c>
      <c r="J221" s="524">
        <v>3.4584595208887258E-323</v>
      </c>
      <c r="K221" s="533" t="s">
        <v>291</v>
      </c>
    </row>
    <row r="222" spans="1:11" ht="14.4" customHeight="1" thickBot="1" x14ac:dyDescent="0.35">
      <c r="A222" s="544" t="s">
        <v>504</v>
      </c>
      <c r="B222" s="528">
        <v>31.359841821985</v>
      </c>
      <c r="C222" s="528">
        <v>283.69421444592399</v>
      </c>
      <c r="D222" s="529">
        <v>252.334372623939</v>
      </c>
      <c r="E222" s="530">
        <v>9.0464172637190003</v>
      </c>
      <c r="F222" s="528">
        <v>55.002313012050998</v>
      </c>
      <c r="G222" s="529">
        <v>32.084682590363002</v>
      </c>
      <c r="H222" s="531">
        <v>2.4500000000000002</v>
      </c>
      <c r="I222" s="528">
        <v>58.661879999999996</v>
      </c>
      <c r="J222" s="529">
        <v>26.577197409636</v>
      </c>
      <c r="K222" s="534">
        <v>1.066534783494</v>
      </c>
    </row>
    <row r="223" spans="1:11" ht="14.4" customHeight="1" thickBot="1" x14ac:dyDescent="0.35">
      <c r="A223" s="545" t="s">
        <v>505</v>
      </c>
      <c r="B223" s="523">
        <v>4.9406564584124654E-324</v>
      </c>
      <c r="C223" s="523">
        <v>124.024988642889</v>
      </c>
      <c r="D223" s="524">
        <v>124.024988642889</v>
      </c>
      <c r="E223" s="535" t="s">
        <v>297</v>
      </c>
      <c r="F223" s="523">
        <v>0</v>
      </c>
      <c r="G223" s="524">
        <v>0</v>
      </c>
      <c r="H223" s="526">
        <v>4.9406564584124654E-324</v>
      </c>
      <c r="I223" s="523">
        <v>3.4584595208887258E-323</v>
      </c>
      <c r="J223" s="524">
        <v>3.4584595208887258E-323</v>
      </c>
      <c r="K223" s="533" t="s">
        <v>291</v>
      </c>
    </row>
    <row r="224" spans="1:11" ht="14.4" customHeight="1" thickBot="1" x14ac:dyDescent="0.35">
      <c r="A224" s="545" t="s">
        <v>506</v>
      </c>
      <c r="B224" s="523">
        <v>4.9406564584124654E-324</v>
      </c>
      <c r="C224" s="523">
        <v>101.002140751117</v>
      </c>
      <c r="D224" s="524">
        <v>101.002140751117</v>
      </c>
      <c r="E224" s="535" t="s">
        <v>297</v>
      </c>
      <c r="F224" s="523">
        <v>0</v>
      </c>
      <c r="G224" s="524">
        <v>0</v>
      </c>
      <c r="H224" s="526">
        <v>4.9406564584124654E-324</v>
      </c>
      <c r="I224" s="523">
        <v>3.4584595208887258E-323</v>
      </c>
      <c r="J224" s="524">
        <v>3.4584595208887258E-323</v>
      </c>
      <c r="K224" s="533" t="s">
        <v>291</v>
      </c>
    </row>
    <row r="225" spans="1:11" ht="14.4" customHeight="1" thickBot="1" x14ac:dyDescent="0.35">
      <c r="A225" s="545" t="s">
        <v>507</v>
      </c>
      <c r="B225" s="523">
        <v>4.9406564584124654E-324</v>
      </c>
      <c r="C225" s="523">
        <v>1.1009999760989999</v>
      </c>
      <c r="D225" s="524">
        <v>1.1009999760989999</v>
      </c>
      <c r="E225" s="535" t="s">
        <v>297</v>
      </c>
      <c r="F225" s="523">
        <v>0</v>
      </c>
      <c r="G225" s="524">
        <v>0</v>
      </c>
      <c r="H225" s="526">
        <v>4.9406564584124654E-324</v>
      </c>
      <c r="I225" s="523">
        <v>0.14699999999999999</v>
      </c>
      <c r="J225" s="524">
        <v>0.14699999999999999</v>
      </c>
      <c r="K225" s="533" t="s">
        <v>291</v>
      </c>
    </row>
    <row r="226" spans="1:11" ht="14.4" customHeight="1" thickBot="1" x14ac:dyDescent="0.35">
      <c r="A226" s="545" t="s">
        <v>508</v>
      </c>
      <c r="B226" s="523">
        <v>4.7254302745440002</v>
      </c>
      <c r="C226" s="523">
        <v>16.274348509738999</v>
      </c>
      <c r="D226" s="524">
        <v>11.548918235194</v>
      </c>
      <c r="E226" s="525">
        <v>3.443992941216</v>
      </c>
      <c r="F226" s="523">
        <v>15.652210170768999</v>
      </c>
      <c r="G226" s="524">
        <v>9.1304559329479993</v>
      </c>
      <c r="H226" s="526">
        <v>2.4500000000000002</v>
      </c>
      <c r="I226" s="523">
        <v>24.3</v>
      </c>
      <c r="J226" s="524">
        <v>15.169544067051</v>
      </c>
      <c r="K226" s="527">
        <v>1.552496403695</v>
      </c>
    </row>
    <row r="227" spans="1:11" ht="14.4" customHeight="1" thickBot="1" x14ac:dyDescent="0.35">
      <c r="A227" s="545" t="s">
        <v>509</v>
      </c>
      <c r="B227" s="523">
        <v>26.634411547441001</v>
      </c>
      <c r="C227" s="523">
        <v>41.291736566079003</v>
      </c>
      <c r="D227" s="524">
        <v>14.657325018638</v>
      </c>
      <c r="E227" s="525">
        <v>1.550315331447</v>
      </c>
      <c r="F227" s="523">
        <v>39.350102841281</v>
      </c>
      <c r="G227" s="524">
        <v>22.954226657414001</v>
      </c>
      <c r="H227" s="526">
        <v>4.9406564584124654E-324</v>
      </c>
      <c r="I227" s="523">
        <v>34.214880000000001</v>
      </c>
      <c r="J227" s="524">
        <v>11.260653342585</v>
      </c>
      <c r="K227" s="527">
        <v>0.86949912527499995</v>
      </c>
    </row>
    <row r="228" spans="1:11" ht="14.4" customHeight="1" thickBot="1" x14ac:dyDescent="0.35">
      <c r="A228" s="542" t="s">
        <v>510</v>
      </c>
      <c r="B228" s="523">
        <v>57.000003311660997</v>
      </c>
      <c r="C228" s="523">
        <v>118.20698568743001</v>
      </c>
      <c r="D228" s="524">
        <v>61.206982375768</v>
      </c>
      <c r="E228" s="525">
        <v>2.0738066459589999</v>
      </c>
      <c r="F228" s="523">
        <v>98.999999999999005</v>
      </c>
      <c r="G228" s="524">
        <v>57.749999999998998</v>
      </c>
      <c r="H228" s="526">
        <v>4.9406564584124654E-324</v>
      </c>
      <c r="I228" s="523">
        <v>49.58</v>
      </c>
      <c r="J228" s="524">
        <v>-8.1699999999989998</v>
      </c>
      <c r="K228" s="527">
        <v>0.50080808080799999</v>
      </c>
    </row>
    <row r="229" spans="1:11" ht="14.4" customHeight="1" thickBot="1" x14ac:dyDescent="0.35">
      <c r="A229" s="547" t="s">
        <v>511</v>
      </c>
      <c r="B229" s="528">
        <v>57.000003311660997</v>
      </c>
      <c r="C229" s="528">
        <v>118.20698568743001</v>
      </c>
      <c r="D229" s="529">
        <v>61.206982375768</v>
      </c>
      <c r="E229" s="530">
        <v>2.0738066459589999</v>
      </c>
      <c r="F229" s="528">
        <v>98.999999999999005</v>
      </c>
      <c r="G229" s="529">
        <v>57.749999999998998</v>
      </c>
      <c r="H229" s="531">
        <v>4.9406564584124654E-324</v>
      </c>
      <c r="I229" s="528">
        <v>49.58</v>
      </c>
      <c r="J229" s="529">
        <v>-8.1699999999989998</v>
      </c>
      <c r="K229" s="534">
        <v>0.50080808080799999</v>
      </c>
    </row>
    <row r="230" spans="1:11" ht="14.4" customHeight="1" thickBot="1" x14ac:dyDescent="0.35">
      <c r="A230" s="544" t="s">
        <v>512</v>
      </c>
      <c r="B230" s="528">
        <v>57.000003311660997</v>
      </c>
      <c r="C230" s="528">
        <v>118.20698568743001</v>
      </c>
      <c r="D230" s="529">
        <v>61.206982375768</v>
      </c>
      <c r="E230" s="530">
        <v>2.0738066459589999</v>
      </c>
      <c r="F230" s="528">
        <v>98.999999999999005</v>
      </c>
      <c r="G230" s="529">
        <v>57.749999999998998</v>
      </c>
      <c r="H230" s="531">
        <v>4.9406564584124654E-324</v>
      </c>
      <c r="I230" s="528">
        <v>49.58</v>
      </c>
      <c r="J230" s="529">
        <v>-8.1699999999989998</v>
      </c>
      <c r="K230" s="534">
        <v>0.50080808080799999</v>
      </c>
    </row>
    <row r="231" spans="1:11" ht="14.4" customHeight="1" thickBot="1" x14ac:dyDescent="0.35">
      <c r="A231" s="545" t="s">
        <v>513</v>
      </c>
      <c r="B231" s="523">
        <v>57.000003311660997</v>
      </c>
      <c r="C231" s="523">
        <v>118.20698568743001</v>
      </c>
      <c r="D231" s="524">
        <v>61.206982375768</v>
      </c>
      <c r="E231" s="525">
        <v>2.0738066459589999</v>
      </c>
      <c r="F231" s="523">
        <v>98.999999999999005</v>
      </c>
      <c r="G231" s="524">
        <v>57.749999999998998</v>
      </c>
      <c r="H231" s="526">
        <v>4.9406564584124654E-324</v>
      </c>
      <c r="I231" s="523">
        <v>49.58</v>
      </c>
      <c r="J231" s="524">
        <v>-8.1699999999989998</v>
      </c>
      <c r="K231" s="527">
        <v>0.50080808080799999</v>
      </c>
    </row>
    <row r="232" spans="1:11" ht="14.4" customHeight="1" thickBot="1" x14ac:dyDescent="0.35">
      <c r="A232" s="541" t="s">
        <v>514</v>
      </c>
      <c r="B232" s="523">
        <v>11231.9923406321</v>
      </c>
      <c r="C232" s="523">
        <v>13216.623496038599</v>
      </c>
      <c r="D232" s="524">
        <v>1984.63115540644</v>
      </c>
      <c r="E232" s="525">
        <v>1.1766944897410001</v>
      </c>
      <c r="F232" s="523">
        <v>11755.0277620746</v>
      </c>
      <c r="G232" s="524">
        <v>6857.0995278768696</v>
      </c>
      <c r="H232" s="526">
        <v>1225.43767</v>
      </c>
      <c r="I232" s="523">
        <v>7130.2766000000001</v>
      </c>
      <c r="J232" s="524">
        <v>273.177072123134</v>
      </c>
      <c r="K232" s="527">
        <v>0.60657250193800005</v>
      </c>
    </row>
    <row r="233" spans="1:11" ht="14.4" customHeight="1" thickBot="1" x14ac:dyDescent="0.35">
      <c r="A233" s="546" t="s">
        <v>515</v>
      </c>
      <c r="B233" s="528">
        <v>11231.9923406321</v>
      </c>
      <c r="C233" s="528">
        <v>13216.623496038599</v>
      </c>
      <c r="D233" s="529">
        <v>1984.63115540644</v>
      </c>
      <c r="E233" s="530">
        <v>1.1766944897410001</v>
      </c>
      <c r="F233" s="528">
        <v>11755.0277620746</v>
      </c>
      <c r="G233" s="529">
        <v>6857.0995278768696</v>
      </c>
      <c r="H233" s="531">
        <v>1225.43767</v>
      </c>
      <c r="I233" s="528">
        <v>7130.2766000000001</v>
      </c>
      <c r="J233" s="529">
        <v>273.177072123134</v>
      </c>
      <c r="K233" s="534">
        <v>0.60657250193800005</v>
      </c>
    </row>
    <row r="234" spans="1:11" ht="14.4" customHeight="1" thickBot="1" x14ac:dyDescent="0.35">
      <c r="A234" s="547" t="s">
        <v>71</v>
      </c>
      <c r="B234" s="528">
        <v>11231.9923406321</v>
      </c>
      <c r="C234" s="528">
        <v>13216.623496038599</v>
      </c>
      <c r="D234" s="529">
        <v>1984.63115540644</v>
      </c>
      <c r="E234" s="530">
        <v>1.1766944897410001</v>
      </c>
      <c r="F234" s="528">
        <v>11755.0277620746</v>
      </c>
      <c r="G234" s="529">
        <v>6857.0995278768696</v>
      </c>
      <c r="H234" s="531">
        <v>1225.43767</v>
      </c>
      <c r="I234" s="528">
        <v>7130.2766000000001</v>
      </c>
      <c r="J234" s="529">
        <v>273.177072123134</v>
      </c>
      <c r="K234" s="534">
        <v>0.60657250193800005</v>
      </c>
    </row>
    <row r="235" spans="1:11" ht="14.4" customHeight="1" thickBot="1" x14ac:dyDescent="0.35">
      <c r="A235" s="544" t="s">
        <v>516</v>
      </c>
      <c r="B235" s="528">
        <v>65.999834287986005</v>
      </c>
      <c r="C235" s="528">
        <v>126.730991410295</v>
      </c>
      <c r="D235" s="529">
        <v>60.731157122307998</v>
      </c>
      <c r="E235" s="530">
        <v>1.9201713576620001</v>
      </c>
      <c r="F235" s="528">
        <v>59.999999999998998</v>
      </c>
      <c r="G235" s="529">
        <v>34.999999999998998</v>
      </c>
      <c r="H235" s="531">
        <v>9.6745000000000001</v>
      </c>
      <c r="I235" s="528">
        <v>69.613500000000002</v>
      </c>
      <c r="J235" s="529">
        <v>34.613500000000002</v>
      </c>
      <c r="K235" s="534">
        <v>1.1602250000000001</v>
      </c>
    </row>
    <row r="236" spans="1:11" ht="14.4" customHeight="1" thickBot="1" x14ac:dyDescent="0.35">
      <c r="A236" s="545" t="s">
        <v>517</v>
      </c>
      <c r="B236" s="523">
        <v>65.999834287986005</v>
      </c>
      <c r="C236" s="523">
        <v>126.730991410295</v>
      </c>
      <c r="D236" s="524">
        <v>60.731157122307998</v>
      </c>
      <c r="E236" s="525">
        <v>1.9201713576620001</v>
      </c>
      <c r="F236" s="523">
        <v>59.999999999998998</v>
      </c>
      <c r="G236" s="524">
        <v>34.999999999998998</v>
      </c>
      <c r="H236" s="526">
        <v>9.6745000000000001</v>
      </c>
      <c r="I236" s="523">
        <v>69.613500000000002</v>
      </c>
      <c r="J236" s="524">
        <v>34.613500000000002</v>
      </c>
      <c r="K236" s="527">
        <v>1.1602250000000001</v>
      </c>
    </row>
    <row r="237" spans="1:11" ht="14.4" customHeight="1" thickBot="1" x14ac:dyDescent="0.35">
      <c r="A237" s="544" t="s">
        <v>518</v>
      </c>
      <c r="B237" s="528">
        <v>267.99989438112601</v>
      </c>
      <c r="C237" s="528">
        <v>152.981989105492</v>
      </c>
      <c r="D237" s="529">
        <v>-115.01790527563401</v>
      </c>
      <c r="E237" s="530">
        <v>0.57082854252100002</v>
      </c>
      <c r="F237" s="528">
        <v>219.08529364698001</v>
      </c>
      <c r="G237" s="529">
        <v>127.79975462740499</v>
      </c>
      <c r="H237" s="531">
        <v>13.87</v>
      </c>
      <c r="I237" s="528">
        <v>84.685000000000002</v>
      </c>
      <c r="J237" s="529">
        <v>-43.114754627404999</v>
      </c>
      <c r="K237" s="534">
        <v>0.38653895289000001</v>
      </c>
    </row>
    <row r="238" spans="1:11" ht="14.4" customHeight="1" thickBot="1" x14ac:dyDescent="0.35">
      <c r="A238" s="545" t="s">
        <v>519</v>
      </c>
      <c r="B238" s="523">
        <v>267.99989438112601</v>
      </c>
      <c r="C238" s="523">
        <v>152.981989105492</v>
      </c>
      <c r="D238" s="524">
        <v>-115.01790527563401</v>
      </c>
      <c r="E238" s="525">
        <v>0.57082854252100002</v>
      </c>
      <c r="F238" s="523">
        <v>219.08529364698001</v>
      </c>
      <c r="G238" s="524">
        <v>127.79975462740499</v>
      </c>
      <c r="H238" s="526">
        <v>13.87</v>
      </c>
      <c r="I238" s="523">
        <v>84.685000000000002</v>
      </c>
      <c r="J238" s="524">
        <v>-43.114754627404999</v>
      </c>
      <c r="K238" s="527">
        <v>0.38653895289000001</v>
      </c>
    </row>
    <row r="239" spans="1:11" ht="14.4" customHeight="1" thickBot="1" x14ac:dyDescent="0.35">
      <c r="A239" s="544" t="s">
        <v>520</v>
      </c>
      <c r="B239" s="528">
        <v>1810.9987856877301</v>
      </c>
      <c r="C239" s="528">
        <v>1900.3720714400799</v>
      </c>
      <c r="D239" s="529">
        <v>89.373285752341999</v>
      </c>
      <c r="E239" s="530">
        <v>1.0493502737039999</v>
      </c>
      <c r="F239" s="528">
        <v>1906.9424684277701</v>
      </c>
      <c r="G239" s="529">
        <v>1112.3831065828699</v>
      </c>
      <c r="H239" s="531">
        <v>164.79810000000001</v>
      </c>
      <c r="I239" s="528">
        <v>1183.1649</v>
      </c>
      <c r="J239" s="529">
        <v>70.781793417133997</v>
      </c>
      <c r="K239" s="534">
        <v>0.62045128240000003</v>
      </c>
    </row>
    <row r="240" spans="1:11" ht="14.4" customHeight="1" thickBot="1" x14ac:dyDescent="0.35">
      <c r="A240" s="545" t="s">
        <v>521</v>
      </c>
      <c r="B240" s="523">
        <v>1810.9987856877301</v>
      </c>
      <c r="C240" s="523">
        <v>1900.3720714400799</v>
      </c>
      <c r="D240" s="524">
        <v>89.373285752341999</v>
      </c>
      <c r="E240" s="525">
        <v>1.0493502737039999</v>
      </c>
      <c r="F240" s="523">
        <v>1906.9424684277701</v>
      </c>
      <c r="G240" s="524">
        <v>1112.3831065828699</v>
      </c>
      <c r="H240" s="526">
        <v>164.79810000000001</v>
      </c>
      <c r="I240" s="523">
        <v>1183.1649</v>
      </c>
      <c r="J240" s="524">
        <v>70.781793417133997</v>
      </c>
      <c r="K240" s="527">
        <v>0.62045128240000003</v>
      </c>
    </row>
    <row r="241" spans="1:11" ht="14.4" customHeight="1" thickBot="1" x14ac:dyDescent="0.35">
      <c r="A241" s="544" t="s">
        <v>522</v>
      </c>
      <c r="B241" s="528">
        <v>4.9406564584124654E-324</v>
      </c>
      <c r="C241" s="528">
        <v>1.773999887272</v>
      </c>
      <c r="D241" s="529">
        <v>1.773999887272</v>
      </c>
      <c r="E241" s="536" t="s">
        <v>297</v>
      </c>
      <c r="F241" s="528">
        <v>0</v>
      </c>
      <c r="G241" s="529">
        <v>0</v>
      </c>
      <c r="H241" s="531">
        <v>1.5529999999999999</v>
      </c>
      <c r="I241" s="528">
        <v>13.339</v>
      </c>
      <c r="J241" s="529">
        <v>13.339</v>
      </c>
      <c r="K241" s="532" t="s">
        <v>291</v>
      </c>
    </row>
    <row r="242" spans="1:11" ht="14.4" customHeight="1" thickBot="1" x14ac:dyDescent="0.35">
      <c r="A242" s="545" t="s">
        <v>523</v>
      </c>
      <c r="B242" s="523">
        <v>4.9406564584124654E-324</v>
      </c>
      <c r="C242" s="523">
        <v>1.773999887272</v>
      </c>
      <c r="D242" s="524">
        <v>1.773999887272</v>
      </c>
      <c r="E242" s="535" t="s">
        <v>297</v>
      </c>
      <c r="F242" s="523">
        <v>0</v>
      </c>
      <c r="G242" s="524">
        <v>0</v>
      </c>
      <c r="H242" s="526">
        <v>1.5529999999999999</v>
      </c>
      <c r="I242" s="523">
        <v>13.339</v>
      </c>
      <c r="J242" s="524">
        <v>13.339</v>
      </c>
      <c r="K242" s="533" t="s">
        <v>291</v>
      </c>
    </row>
    <row r="243" spans="1:11" ht="14.4" customHeight="1" thickBot="1" x14ac:dyDescent="0.35">
      <c r="A243" s="544" t="s">
        <v>524</v>
      </c>
      <c r="B243" s="528">
        <v>1601.99889044274</v>
      </c>
      <c r="C243" s="528">
        <v>1427.4620058261</v>
      </c>
      <c r="D243" s="529">
        <v>-174.53688461663199</v>
      </c>
      <c r="E243" s="530">
        <v>0.89105055836299996</v>
      </c>
      <c r="F243" s="528">
        <v>1425.99999999998</v>
      </c>
      <c r="G243" s="529">
        <v>831.83333333332303</v>
      </c>
      <c r="H243" s="531">
        <v>61.0976</v>
      </c>
      <c r="I243" s="528">
        <v>764.43475999999998</v>
      </c>
      <c r="J243" s="529">
        <v>-67.398573333322005</v>
      </c>
      <c r="K243" s="534">
        <v>0.53606925666100003</v>
      </c>
    </row>
    <row r="244" spans="1:11" ht="14.4" customHeight="1" thickBot="1" x14ac:dyDescent="0.35">
      <c r="A244" s="545" t="s">
        <v>525</v>
      </c>
      <c r="B244" s="523">
        <v>1598.99889252056</v>
      </c>
      <c r="C244" s="523">
        <v>1424.9313260220299</v>
      </c>
      <c r="D244" s="524">
        <v>-174.06756649852801</v>
      </c>
      <c r="E244" s="525">
        <v>0.89113965787399996</v>
      </c>
      <c r="F244" s="523">
        <v>1424.99999999998</v>
      </c>
      <c r="G244" s="524">
        <v>831.24999999998897</v>
      </c>
      <c r="H244" s="526">
        <v>61.04974</v>
      </c>
      <c r="I244" s="523">
        <v>764.09974</v>
      </c>
      <c r="J244" s="524">
        <v>-67.150259999989004</v>
      </c>
      <c r="K244" s="527">
        <v>0.53621034385900002</v>
      </c>
    </row>
    <row r="245" spans="1:11" ht="14.4" customHeight="1" thickBot="1" x14ac:dyDescent="0.35">
      <c r="A245" s="545" t="s">
        <v>526</v>
      </c>
      <c r="B245" s="523">
        <v>2.9999979221770001</v>
      </c>
      <c r="C245" s="523">
        <v>2.530679804074</v>
      </c>
      <c r="D245" s="524">
        <v>-0.469318118103</v>
      </c>
      <c r="E245" s="525">
        <v>0.84356051894700002</v>
      </c>
      <c r="F245" s="523">
        <v>0.99999999999900002</v>
      </c>
      <c r="G245" s="524">
        <v>0.58333333333299997</v>
      </c>
      <c r="H245" s="526">
        <v>4.786E-2</v>
      </c>
      <c r="I245" s="523">
        <v>0.33501999999999998</v>
      </c>
      <c r="J245" s="524">
        <v>-0.24831333333300001</v>
      </c>
      <c r="K245" s="527">
        <v>0.33501999999999998</v>
      </c>
    </row>
    <row r="246" spans="1:11" ht="14.4" customHeight="1" thickBot="1" x14ac:dyDescent="0.35">
      <c r="A246" s="544" t="s">
        <v>527</v>
      </c>
      <c r="B246" s="528">
        <v>4.9406564584124654E-324</v>
      </c>
      <c r="C246" s="528">
        <v>1886.7851463183199</v>
      </c>
      <c r="D246" s="529">
        <v>1886.7851463183199</v>
      </c>
      <c r="E246" s="536" t="s">
        <v>297</v>
      </c>
      <c r="F246" s="528">
        <v>0</v>
      </c>
      <c r="G246" s="529">
        <v>0</v>
      </c>
      <c r="H246" s="531">
        <v>134.95314999999999</v>
      </c>
      <c r="I246" s="528">
        <v>895.84831999999994</v>
      </c>
      <c r="J246" s="529">
        <v>895.84831999999994</v>
      </c>
      <c r="K246" s="532" t="s">
        <v>291</v>
      </c>
    </row>
    <row r="247" spans="1:11" ht="14.4" customHeight="1" thickBot="1" x14ac:dyDescent="0.35">
      <c r="A247" s="545" t="s">
        <v>528</v>
      </c>
      <c r="B247" s="523">
        <v>4.9406564584124654E-324</v>
      </c>
      <c r="C247" s="523">
        <v>0.470379962125</v>
      </c>
      <c r="D247" s="524">
        <v>0.470379962125</v>
      </c>
      <c r="E247" s="535" t="s">
        <v>297</v>
      </c>
      <c r="F247" s="523">
        <v>0</v>
      </c>
      <c r="G247" s="524">
        <v>0</v>
      </c>
      <c r="H247" s="526">
        <v>4.9406564584124654E-324</v>
      </c>
      <c r="I247" s="523">
        <v>3.4584595208887258E-323</v>
      </c>
      <c r="J247" s="524">
        <v>3.4584595208887258E-323</v>
      </c>
      <c r="K247" s="533" t="s">
        <v>291</v>
      </c>
    </row>
    <row r="248" spans="1:11" ht="14.4" customHeight="1" thickBot="1" x14ac:dyDescent="0.35">
      <c r="A248" s="545" t="s">
        <v>529</v>
      </c>
      <c r="B248" s="523">
        <v>4.9406564584124654E-324</v>
      </c>
      <c r="C248" s="523">
        <v>1886.3147663561899</v>
      </c>
      <c r="D248" s="524">
        <v>1886.3147663561899</v>
      </c>
      <c r="E248" s="535" t="s">
        <v>297</v>
      </c>
      <c r="F248" s="523">
        <v>0</v>
      </c>
      <c r="G248" s="524">
        <v>0</v>
      </c>
      <c r="H248" s="526">
        <v>134.95314999999999</v>
      </c>
      <c r="I248" s="523">
        <v>895.84831999999994</v>
      </c>
      <c r="J248" s="524">
        <v>895.84831999999994</v>
      </c>
      <c r="K248" s="533" t="s">
        <v>291</v>
      </c>
    </row>
    <row r="249" spans="1:11" ht="14.4" customHeight="1" thickBot="1" x14ac:dyDescent="0.35">
      <c r="A249" s="544" t="s">
        <v>530</v>
      </c>
      <c r="B249" s="528">
        <v>7484.9949358325402</v>
      </c>
      <c r="C249" s="528">
        <v>7720.5172920510204</v>
      </c>
      <c r="D249" s="529">
        <v>235.522356218472</v>
      </c>
      <c r="E249" s="530">
        <v>1.0314659339429999</v>
      </c>
      <c r="F249" s="528">
        <v>8142.9999999999</v>
      </c>
      <c r="G249" s="529">
        <v>4750.0833333332703</v>
      </c>
      <c r="H249" s="531">
        <v>839.49131999999997</v>
      </c>
      <c r="I249" s="528">
        <v>4119.1911200000004</v>
      </c>
      <c r="J249" s="529">
        <v>-630.89221333327305</v>
      </c>
      <c r="K249" s="534">
        <v>0.50585670146100004</v>
      </c>
    </row>
    <row r="250" spans="1:11" ht="14.4" customHeight="1" thickBot="1" x14ac:dyDescent="0.35">
      <c r="A250" s="545" t="s">
        <v>531</v>
      </c>
      <c r="B250" s="523">
        <v>7484.9949358325402</v>
      </c>
      <c r="C250" s="523">
        <v>7720.5172920510204</v>
      </c>
      <c r="D250" s="524">
        <v>235.522356218472</v>
      </c>
      <c r="E250" s="525">
        <v>1.0314659339429999</v>
      </c>
      <c r="F250" s="523">
        <v>8142.9999999999</v>
      </c>
      <c r="G250" s="524">
        <v>4750.0833333332703</v>
      </c>
      <c r="H250" s="526">
        <v>839.49131999999997</v>
      </c>
      <c r="I250" s="523">
        <v>4119.1911200000004</v>
      </c>
      <c r="J250" s="524">
        <v>-630.89221333327305</v>
      </c>
      <c r="K250" s="527">
        <v>0.50585670146100004</v>
      </c>
    </row>
    <row r="251" spans="1:11" ht="14.4" customHeight="1" thickBot="1" x14ac:dyDescent="0.35">
      <c r="A251" s="548" t="s">
        <v>532</v>
      </c>
      <c r="B251" s="528">
        <v>4.9406564584124654E-324</v>
      </c>
      <c r="C251" s="528">
        <v>6.3050496015329998</v>
      </c>
      <c r="D251" s="529">
        <v>6.3050496015329998</v>
      </c>
      <c r="E251" s="536" t="s">
        <v>297</v>
      </c>
      <c r="F251" s="528">
        <v>0</v>
      </c>
      <c r="G251" s="529">
        <v>0</v>
      </c>
      <c r="H251" s="531">
        <v>0.71158999999999994</v>
      </c>
      <c r="I251" s="528">
        <v>6.3369200000000001</v>
      </c>
      <c r="J251" s="529">
        <v>6.3369200000000001</v>
      </c>
      <c r="K251" s="532" t="s">
        <v>291</v>
      </c>
    </row>
    <row r="252" spans="1:11" ht="14.4" customHeight="1" thickBot="1" x14ac:dyDescent="0.35">
      <c r="A252" s="546" t="s">
        <v>533</v>
      </c>
      <c r="B252" s="528">
        <v>4.9406564584124654E-324</v>
      </c>
      <c r="C252" s="528">
        <v>6.3050496015329998</v>
      </c>
      <c r="D252" s="529">
        <v>6.3050496015329998</v>
      </c>
      <c r="E252" s="536" t="s">
        <v>297</v>
      </c>
      <c r="F252" s="528">
        <v>0</v>
      </c>
      <c r="G252" s="529">
        <v>0</v>
      </c>
      <c r="H252" s="531">
        <v>0.71158999999999994</v>
      </c>
      <c r="I252" s="528">
        <v>6.3369200000000001</v>
      </c>
      <c r="J252" s="529">
        <v>6.3369200000000001</v>
      </c>
      <c r="K252" s="532" t="s">
        <v>291</v>
      </c>
    </row>
    <row r="253" spans="1:11" ht="14.4" customHeight="1" thickBot="1" x14ac:dyDescent="0.35">
      <c r="A253" s="547" t="s">
        <v>534</v>
      </c>
      <c r="B253" s="528">
        <v>4.9406564584124654E-324</v>
      </c>
      <c r="C253" s="528">
        <v>6.3050496015329998</v>
      </c>
      <c r="D253" s="529">
        <v>6.3050496015329998</v>
      </c>
      <c r="E253" s="536" t="s">
        <v>297</v>
      </c>
      <c r="F253" s="528">
        <v>0</v>
      </c>
      <c r="G253" s="529">
        <v>0</v>
      </c>
      <c r="H253" s="531">
        <v>0.71158999999999994</v>
      </c>
      <c r="I253" s="528">
        <v>6.3369200000000001</v>
      </c>
      <c r="J253" s="529">
        <v>6.3369200000000001</v>
      </c>
      <c r="K253" s="532" t="s">
        <v>291</v>
      </c>
    </row>
    <row r="254" spans="1:11" ht="14.4" customHeight="1" thickBot="1" x14ac:dyDescent="0.35">
      <c r="A254" s="544" t="s">
        <v>535</v>
      </c>
      <c r="B254" s="528">
        <v>4.9406564584124654E-324</v>
      </c>
      <c r="C254" s="528">
        <v>6.3050496015329998</v>
      </c>
      <c r="D254" s="529">
        <v>6.3050496015329998</v>
      </c>
      <c r="E254" s="536" t="s">
        <v>297</v>
      </c>
      <c r="F254" s="528">
        <v>0</v>
      </c>
      <c r="G254" s="529">
        <v>0</v>
      </c>
      <c r="H254" s="531">
        <v>0.71158999999999994</v>
      </c>
      <c r="I254" s="528">
        <v>6.3369200000000001</v>
      </c>
      <c r="J254" s="529">
        <v>6.3369200000000001</v>
      </c>
      <c r="K254" s="532" t="s">
        <v>291</v>
      </c>
    </row>
    <row r="255" spans="1:11" ht="14.4" customHeight="1" thickBot="1" x14ac:dyDescent="0.35">
      <c r="A255" s="545" t="s">
        <v>536</v>
      </c>
      <c r="B255" s="523">
        <v>4.9406564584124654E-324</v>
      </c>
      <c r="C255" s="523">
        <v>6.3050496015329998</v>
      </c>
      <c r="D255" s="524">
        <v>6.3050496015329998</v>
      </c>
      <c r="E255" s="535" t="s">
        <v>297</v>
      </c>
      <c r="F255" s="523">
        <v>0</v>
      </c>
      <c r="G255" s="524">
        <v>0</v>
      </c>
      <c r="H255" s="526">
        <v>0.71158999999999994</v>
      </c>
      <c r="I255" s="523">
        <v>6.3369200000000001</v>
      </c>
      <c r="J255" s="524">
        <v>6.3369200000000001</v>
      </c>
      <c r="K255" s="533" t="s">
        <v>291</v>
      </c>
    </row>
    <row r="256" spans="1:11" ht="14.4" customHeight="1" thickBot="1" x14ac:dyDescent="0.35">
      <c r="A256" s="549"/>
      <c r="B256" s="523">
        <v>-30359.452374659799</v>
      </c>
      <c r="C256" s="523">
        <v>4.9406564584124654E-324</v>
      </c>
      <c r="D256" s="524">
        <v>30359.452374659799</v>
      </c>
      <c r="E256" s="525">
        <v>0</v>
      </c>
      <c r="F256" s="523">
        <v>-22096.668955462199</v>
      </c>
      <c r="G256" s="524">
        <v>-12889.7235573529</v>
      </c>
      <c r="H256" s="526">
        <v>-1863.5307299999999</v>
      </c>
      <c r="I256" s="523">
        <v>-16246.09131</v>
      </c>
      <c r="J256" s="524">
        <v>-3356.3677526470601</v>
      </c>
      <c r="K256" s="527">
        <v>0.73522807183000005</v>
      </c>
    </row>
    <row r="257" spans="1:11" ht="14.4" customHeight="1" thickBot="1" x14ac:dyDescent="0.35">
      <c r="A257" s="550" t="s">
        <v>90</v>
      </c>
      <c r="B257" s="537">
        <v>-30359.452374659799</v>
      </c>
      <c r="C257" s="537">
        <v>-38672.813646125796</v>
      </c>
      <c r="D257" s="538">
        <v>-8313.3612714659794</v>
      </c>
      <c r="E257" s="539" t="s">
        <v>297</v>
      </c>
      <c r="F257" s="537">
        <v>-22096.668955462199</v>
      </c>
      <c r="G257" s="538">
        <v>-12889.7235573529</v>
      </c>
      <c r="H257" s="537">
        <v>-1863.5307299999999</v>
      </c>
      <c r="I257" s="537">
        <v>-16246.09131</v>
      </c>
      <c r="J257" s="538">
        <v>-3356.3677526470601</v>
      </c>
      <c r="K257" s="540">
        <v>0.73522807183000005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537</v>
      </c>
      <c r="B4" s="552" t="s">
        <v>538</v>
      </c>
      <c r="C4" s="553" t="s">
        <v>539</v>
      </c>
      <c r="D4" s="553" t="s">
        <v>538</v>
      </c>
      <c r="E4" s="553" t="s">
        <v>538</v>
      </c>
      <c r="F4" s="554" t="s">
        <v>538</v>
      </c>
      <c r="G4" s="553" t="s">
        <v>538</v>
      </c>
      <c r="H4" s="553" t="s">
        <v>158</v>
      </c>
    </row>
    <row r="5" spans="1:8" ht="14.4" customHeight="1" x14ac:dyDescent="0.3">
      <c r="A5" s="551" t="s">
        <v>537</v>
      </c>
      <c r="B5" s="552" t="s">
        <v>540</v>
      </c>
      <c r="C5" s="553" t="s">
        <v>541</v>
      </c>
      <c r="D5" s="553">
        <v>2736994.7870936901</v>
      </c>
      <c r="E5" s="553">
        <v>2403403.2144539608</v>
      </c>
      <c r="F5" s="554">
        <v>0.87811757106269195</v>
      </c>
      <c r="G5" s="553">
        <v>-333591.57263972936</v>
      </c>
      <c r="H5" s="553" t="s">
        <v>2</v>
      </c>
    </row>
    <row r="6" spans="1:8" ht="14.4" customHeight="1" x14ac:dyDescent="0.3">
      <c r="A6" s="551" t="s">
        <v>537</v>
      </c>
      <c r="B6" s="552" t="s">
        <v>542</v>
      </c>
      <c r="C6" s="553" t="s">
        <v>543</v>
      </c>
      <c r="D6" s="553">
        <v>868607.22657318972</v>
      </c>
      <c r="E6" s="553">
        <v>747730.55628816609</v>
      </c>
      <c r="F6" s="554">
        <v>0.86083851643520903</v>
      </c>
      <c r="G6" s="553">
        <v>-120876.67028502363</v>
      </c>
      <c r="H6" s="553" t="s">
        <v>2</v>
      </c>
    </row>
    <row r="7" spans="1:8" ht="14.4" customHeight="1" x14ac:dyDescent="0.3">
      <c r="A7" s="551" t="s">
        <v>537</v>
      </c>
      <c r="B7" s="552" t="s">
        <v>544</v>
      </c>
      <c r="C7" s="553" t="s">
        <v>545</v>
      </c>
      <c r="D7" s="553">
        <v>1523107.4176197778</v>
      </c>
      <c r="E7" s="553">
        <v>1020208.5130659237</v>
      </c>
      <c r="F7" s="554">
        <v>0.66982046129106587</v>
      </c>
      <c r="G7" s="553">
        <v>-502898.90455385414</v>
      </c>
      <c r="H7" s="553" t="s">
        <v>2</v>
      </c>
    </row>
    <row r="8" spans="1:8" ht="14.4" customHeight="1" x14ac:dyDescent="0.3">
      <c r="A8" s="551" t="s">
        <v>537</v>
      </c>
      <c r="B8" s="552" t="s">
        <v>546</v>
      </c>
      <c r="C8" s="553" t="s">
        <v>547</v>
      </c>
      <c r="D8" s="553">
        <v>22743.819731778465</v>
      </c>
      <c r="E8" s="553">
        <v>31706.946792190582</v>
      </c>
      <c r="F8" s="554">
        <v>1.3940906657771526</v>
      </c>
      <c r="G8" s="553">
        <v>8963.1270604121164</v>
      </c>
      <c r="H8" s="553" t="s">
        <v>2</v>
      </c>
    </row>
    <row r="9" spans="1:8" ht="14.4" customHeight="1" x14ac:dyDescent="0.3">
      <c r="A9" s="551" t="s">
        <v>537</v>
      </c>
      <c r="B9" s="552" t="s">
        <v>6</v>
      </c>
      <c r="C9" s="553" t="s">
        <v>539</v>
      </c>
      <c r="D9" s="553">
        <v>5151453.2510184366</v>
      </c>
      <c r="E9" s="553">
        <v>4203049.2306002416</v>
      </c>
      <c r="F9" s="554">
        <v>0.81589583090350348</v>
      </c>
      <c r="G9" s="553">
        <v>-948404.02041819505</v>
      </c>
      <c r="H9" s="553" t="s">
        <v>548</v>
      </c>
    </row>
    <row r="11" spans="1:8" ht="14.4" customHeight="1" x14ac:dyDescent="0.3">
      <c r="A11" s="551" t="s">
        <v>537</v>
      </c>
      <c r="B11" s="552" t="s">
        <v>538</v>
      </c>
      <c r="C11" s="553" t="s">
        <v>539</v>
      </c>
      <c r="D11" s="553" t="s">
        <v>538</v>
      </c>
      <c r="E11" s="553" t="s">
        <v>538</v>
      </c>
      <c r="F11" s="554" t="s">
        <v>538</v>
      </c>
      <c r="G11" s="553" t="s">
        <v>538</v>
      </c>
      <c r="H11" s="553" t="s">
        <v>158</v>
      </c>
    </row>
    <row r="12" spans="1:8" ht="14.4" customHeight="1" x14ac:dyDescent="0.3">
      <c r="A12" s="551" t="s">
        <v>549</v>
      </c>
      <c r="B12" s="552" t="s">
        <v>540</v>
      </c>
      <c r="C12" s="553" t="s">
        <v>541</v>
      </c>
      <c r="D12" s="553">
        <v>492225.68832016597</v>
      </c>
      <c r="E12" s="553">
        <v>395045.41237209388</v>
      </c>
      <c r="F12" s="554">
        <v>0.80256967839341697</v>
      </c>
      <c r="G12" s="553">
        <v>-97180.275948072085</v>
      </c>
      <c r="H12" s="553" t="s">
        <v>2</v>
      </c>
    </row>
    <row r="13" spans="1:8" ht="14.4" customHeight="1" x14ac:dyDescent="0.3">
      <c r="A13" s="551" t="s">
        <v>549</v>
      </c>
      <c r="B13" s="552" t="s">
        <v>542</v>
      </c>
      <c r="C13" s="553" t="s">
        <v>543</v>
      </c>
      <c r="D13" s="553">
        <v>209065.49278184967</v>
      </c>
      <c r="E13" s="553">
        <v>169901.21339701253</v>
      </c>
      <c r="F13" s="554">
        <v>0.8126698056971875</v>
      </c>
      <c r="G13" s="553">
        <v>-39164.279384837137</v>
      </c>
      <c r="H13" s="553" t="s">
        <v>2</v>
      </c>
    </row>
    <row r="14" spans="1:8" ht="14.4" customHeight="1" x14ac:dyDescent="0.3">
      <c r="A14" s="551" t="s">
        <v>549</v>
      </c>
      <c r="B14" s="552" t="s">
        <v>544</v>
      </c>
      <c r="C14" s="553" t="s">
        <v>545</v>
      </c>
      <c r="D14" s="553">
        <v>240542.70186444107</v>
      </c>
      <c r="E14" s="553">
        <v>216777.88060305471</v>
      </c>
      <c r="F14" s="554">
        <v>0.9012033161796813</v>
      </c>
      <c r="G14" s="553">
        <v>-23764.821261386358</v>
      </c>
      <c r="H14" s="553" t="s">
        <v>2</v>
      </c>
    </row>
    <row r="15" spans="1:8" ht="14.4" customHeight="1" x14ac:dyDescent="0.3">
      <c r="A15" s="551" t="s">
        <v>549</v>
      </c>
      <c r="B15" s="552" t="s">
        <v>546</v>
      </c>
      <c r="C15" s="553" t="s">
        <v>547</v>
      </c>
      <c r="D15" s="553">
        <v>11370.593791390225</v>
      </c>
      <c r="E15" s="553">
        <v>9721.2663381541734</v>
      </c>
      <c r="F15" s="554">
        <v>0.8549479927350041</v>
      </c>
      <c r="G15" s="553">
        <v>-1649.327453236052</v>
      </c>
      <c r="H15" s="553" t="s">
        <v>2</v>
      </c>
    </row>
    <row r="16" spans="1:8" ht="14.4" customHeight="1" x14ac:dyDescent="0.3">
      <c r="A16" s="551" t="s">
        <v>549</v>
      </c>
      <c r="B16" s="552" t="s">
        <v>6</v>
      </c>
      <c r="C16" s="553" t="s">
        <v>550</v>
      </c>
      <c r="D16" s="553">
        <v>953204.47675784677</v>
      </c>
      <c r="E16" s="553">
        <v>791445.77271031542</v>
      </c>
      <c r="F16" s="554">
        <v>0.83030010035441248</v>
      </c>
      <c r="G16" s="553">
        <v>-161758.70404753136</v>
      </c>
      <c r="H16" s="553" t="s">
        <v>551</v>
      </c>
    </row>
    <row r="17" spans="1:8" ht="14.4" customHeight="1" x14ac:dyDescent="0.3">
      <c r="A17" s="551" t="s">
        <v>538</v>
      </c>
      <c r="B17" s="552" t="s">
        <v>538</v>
      </c>
      <c r="C17" s="553" t="s">
        <v>538</v>
      </c>
      <c r="D17" s="553" t="s">
        <v>538</v>
      </c>
      <c r="E17" s="553" t="s">
        <v>538</v>
      </c>
      <c r="F17" s="554" t="s">
        <v>538</v>
      </c>
      <c r="G17" s="553" t="s">
        <v>538</v>
      </c>
      <c r="H17" s="553" t="s">
        <v>552</v>
      </c>
    </row>
    <row r="18" spans="1:8" ht="14.4" customHeight="1" x14ac:dyDescent="0.3">
      <c r="A18" s="551" t="s">
        <v>553</v>
      </c>
      <c r="B18" s="552" t="s">
        <v>540</v>
      </c>
      <c r="C18" s="553" t="s">
        <v>541</v>
      </c>
      <c r="D18" s="553">
        <v>547343.48997060477</v>
      </c>
      <c r="E18" s="553">
        <v>545560.7528344267</v>
      </c>
      <c r="F18" s="554">
        <v>0.99674292803542108</v>
      </c>
      <c r="G18" s="553">
        <v>-1782.7371361780679</v>
      </c>
      <c r="H18" s="553" t="s">
        <v>2</v>
      </c>
    </row>
    <row r="19" spans="1:8" ht="14.4" customHeight="1" x14ac:dyDescent="0.3">
      <c r="A19" s="551" t="s">
        <v>553</v>
      </c>
      <c r="B19" s="552" t="s">
        <v>542</v>
      </c>
      <c r="C19" s="553" t="s">
        <v>543</v>
      </c>
      <c r="D19" s="553">
        <v>96667.184127814427</v>
      </c>
      <c r="E19" s="553">
        <v>83153.835108326268</v>
      </c>
      <c r="F19" s="554">
        <v>0.86020748259698288</v>
      </c>
      <c r="G19" s="553">
        <v>-13513.34901948816</v>
      </c>
      <c r="H19" s="553" t="s">
        <v>2</v>
      </c>
    </row>
    <row r="20" spans="1:8" ht="14.4" customHeight="1" x14ac:dyDescent="0.3">
      <c r="A20" s="551" t="s">
        <v>553</v>
      </c>
      <c r="B20" s="552" t="s">
        <v>544</v>
      </c>
      <c r="C20" s="553" t="s">
        <v>545</v>
      </c>
      <c r="D20" s="553">
        <v>441148.72112691449</v>
      </c>
      <c r="E20" s="553">
        <v>299650.34785703459</v>
      </c>
      <c r="F20" s="554">
        <v>0.67925017914951158</v>
      </c>
      <c r="G20" s="553">
        <v>-141498.3732698799</v>
      </c>
      <c r="H20" s="553" t="s">
        <v>2</v>
      </c>
    </row>
    <row r="21" spans="1:8" ht="14.4" customHeight="1" x14ac:dyDescent="0.3">
      <c r="A21" s="551" t="s">
        <v>553</v>
      </c>
      <c r="B21" s="552" t="s">
        <v>546</v>
      </c>
      <c r="C21" s="553" t="s">
        <v>547</v>
      </c>
      <c r="D21" s="553">
        <v>5200.0376412933556</v>
      </c>
      <c r="E21" s="553">
        <v>13528.590982819875</v>
      </c>
      <c r="F21" s="554">
        <v>2.6016332796112294</v>
      </c>
      <c r="G21" s="553">
        <v>8328.5533415265199</v>
      </c>
      <c r="H21" s="553" t="s">
        <v>2</v>
      </c>
    </row>
    <row r="22" spans="1:8" ht="14.4" customHeight="1" x14ac:dyDescent="0.3">
      <c r="A22" s="551" t="s">
        <v>553</v>
      </c>
      <c r="B22" s="552" t="s">
        <v>6</v>
      </c>
      <c r="C22" s="553" t="s">
        <v>554</v>
      </c>
      <c r="D22" s="553">
        <v>1090359.4328666271</v>
      </c>
      <c r="E22" s="553">
        <v>941893.52678260743</v>
      </c>
      <c r="F22" s="554">
        <v>0.86383764691823406</v>
      </c>
      <c r="G22" s="553">
        <v>-148465.90608401969</v>
      </c>
      <c r="H22" s="553" t="s">
        <v>551</v>
      </c>
    </row>
    <row r="23" spans="1:8" ht="14.4" customHeight="1" x14ac:dyDescent="0.3">
      <c r="A23" s="551" t="s">
        <v>538</v>
      </c>
      <c r="B23" s="552" t="s">
        <v>538</v>
      </c>
      <c r="C23" s="553" t="s">
        <v>538</v>
      </c>
      <c r="D23" s="553" t="s">
        <v>538</v>
      </c>
      <c r="E23" s="553" t="s">
        <v>538</v>
      </c>
      <c r="F23" s="554" t="s">
        <v>538</v>
      </c>
      <c r="G23" s="553" t="s">
        <v>538</v>
      </c>
      <c r="H23" s="553" t="s">
        <v>552</v>
      </c>
    </row>
    <row r="24" spans="1:8" ht="14.4" customHeight="1" x14ac:dyDescent="0.3">
      <c r="A24" s="551" t="s">
        <v>555</v>
      </c>
      <c r="B24" s="552" t="s">
        <v>540</v>
      </c>
      <c r="C24" s="553" t="s">
        <v>541</v>
      </c>
      <c r="D24" s="553">
        <v>591083.6461494125</v>
      </c>
      <c r="E24" s="553">
        <v>499866.40949980024</v>
      </c>
      <c r="F24" s="554">
        <v>0.84567795566017978</v>
      </c>
      <c r="G24" s="553">
        <v>-91217.236649612256</v>
      </c>
      <c r="H24" s="553" t="s">
        <v>2</v>
      </c>
    </row>
    <row r="25" spans="1:8" ht="14.4" customHeight="1" x14ac:dyDescent="0.3">
      <c r="A25" s="551" t="s">
        <v>555</v>
      </c>
      <c r="B25" s="552" t="s">
        <v>542</v>
      </c>
      <c r="C25" s="553" t="s">
        <v>543</v>
      </c>
      <c r="D25" s="553">
        <v>90086.493508361571</v>
      </c>
      <c r="E25" s="553">
        <v>68266.804979916385</v>
      </c>
      <c r="F25" s="554">
        <v>0.75779178788416335</v>
      </c>
      <c r="G25" s="553">
        <v>-21819.688528445186</v>
      </c>
      <c r="H25" s="553" t="s">
        <v>2</v>
      </c>
    </row>
    <row r="26" spans="1:8" ht="14.4" customHeight="1" x14ac:dyDescent="0.3">
      <c r="A26" s="551" t="s">
        <v>555</v>
      </c>
      <c r="B26" s="552" t="s">
        <v>544</v>
      </c>
      <c r="C26" s="553" t="s">
        <v>545</v>
      </c>
      <c r="D26" s="553">
        <v>518948.57733314694</v>
      </c>
      <c r="E26" s="553">
        <v>301837.10219628783</v>
      </c>
      <c r="F26" s="554">
        <v>0.58163200629128786</v>
      </c>
      <c r="G26" s="553">
        <v>-217111.47513685911</v>
      </c>
      <c r="H26" s="553" t="s">
        <v>2</v>
      </c>
    </row>
    <row r="27" spans="1:8" ht="14.4" customHeight="1" x14ac:dyDescent="0.3">
      <c r="A27" s="551" t="s">
        <v>555</v>
      </c>
      <c r="B27" s="552" t="s">
        <v>546</v>
      </c>
      <c r="C27" s="553" t="s">
        <v>547</v>
      </c>
      <c r="D27" s="553">
        <v>2142.1487956304568</v>
      </c>
      <c r="E27" s="553">
        <v>5961.1507916524843</v>
      </c>
      <c r="F27" s="554">
        <v>2.7827902542587175</v>
      </c>
      <c r="G27" s="553">
        <v>3819.0019960220275</v>
      </c>
      <c r="H27" s="553" t="s">
        <v>2</v>
      </c>
    </row>
    <row r="28" spans="1:8" ht="14.4" customHeight="1" x14ac:dyDescent="0.3">
      <c r="A28" s="551" t="s">
        <v>555</v>
      </c>
      <c r="B28" s="552" t="s">
        <v>6</v>
      </c>
      <c r="C28" s="553" t="s">
        <v>556</v>
      </c>
      <c r="D28" s="553">
        <v>1202260.8657865515</v>
      </c>
      <c r="E28" s="553">
        <v>875931.46746765694</v>
      </c>
      <c r="F28" s="554">
        <v>0.72857022331388865</v>
      </c>
      <c r="G28" s="553">
        <v>-326329.39831889456</v>
      </c>
      <c r="H28" s="553" t="s">
        <v>551</v>
      </c>
    </row>
    <row r="29" spans="1:8" ht="14.4" customHeight="1" x14ac:dyDescent="0.3">
      <c r="A29" s="551" t="s">
        <v>538</v>
      </c>
      <c r="B29" s="552" t="s">
        <v>538</v>
      </c>
      <c r="C29" s="553" t="s">
        <v>538</v>
      </c>
      <c r="D29" s="553" t="s">
        <v>538</v>
      </c>
      <c r="E29" s="553" t="s">
        <v>538</v>
      </c>
      <c r="F29" s="554" t="s">
        <v>538</v>
      </c>
      <c r="G29" s="553" t="s">
        <v>538</v>
      </c>
      <c r="H29" s="553" t="s">
        <v>552</v>
      </c>
    </row>
    <row r="30" spans="1:8" ht="14.4" customHeight="1" x14ac:dyDescent="0.3">
      <c r="A30" s="551" t="s">
        <v>557</v>
      </c>
      <c r="B30" s="552" t="s">
        <v>540</v>
      </c>
      <c r="C30" s="553" t="s">
        <v>541</v>
      </c>
      <c r="D30" s="553">
        <v>25206.418414868604</v>
      </c>
      <c r="E30" s="553">
        <v>24095.020161847693</v>
      </c>
      <c r="F30" s="554">
        <v>0.95590812487801413</v>
      </c>
      <c r="G30" s="553">
        <v>-1111.3982530209105</v>
      </c>
      <c r="H30" s="553" t="s">
        <v>2</v>
      </c>
    </row>
    <row r="31" spans="1:8" ht="14.4" customHeight="1" x14ac:dyDescent="0.3">
      <c r="A31" s="551" t="s">
        <v>557</v>
      </c>
      <c r="B31" s="552" t="s">
        <v>544</v>
      </c>
      <c r="C31" s="553" t="s">
        <v>545</v>
      </c>
      <c r="D31" s="553">
        <v>450.74079933013894</v>
      </c>
      <c r="E31" s="553">
        <v>226.2098770521342</v>
      </c>
      <c r="F31" s="554">
        <v>0.50186243931836727</v>
      </c>
      <c r="G31" s="553">
        <v>-224.53092227800474</v>
      </c>
      <c r="H31" s="553" t="s">
        <v>2</v>
      </c>
    </row>
    <row r="32" spans="1:8" ht="14.4" customHeight="1" x14ac:dyDescent="0.3">
      <c r="A32" s="551" t="s">
        <v>557</v>
      </c>
      <c r="B32" s="552" t="s">
        <v>6</v>
      </c>
      <c r="C32" s="553" t="s">
        <v>558</v>
      </c>
      <c r="D32" s="553">
        <v>25657.159214198738</v>
      </c>
      <c r="E32" s="553">
        <v>24321.230038899826</v>
      </c>
      <c r="F32" s="554">
        <v>0.94793152413539195</v>
      </c>
      <c r="G32" s="553">
        <v>-1335.929175298912</v>
      </c>
      <c r="H32" s="553" t="s">
        <v>551</v>
      </c>
    </row>
    <row r="33" spans="1:8" ht="14.4" customHeight="1" x14ac:dyDescent="0.3">
      <c r="A33" s="551" t="s">
        <v>538</v>
      </c>
      <c r="B33" s="552" t="s">
        <v>538</v>
      </c>
      <c r="C33" s="553" t="s">
        <v>538</v>
      </c>
      <c r="D33" s="553" t="s">
        <v>538</v>
      </c>
      <c r="E33" s="553" t="s">
        <v>538</v>
      </c>
      <c r="F33" s="554" t="s">
        <v>538</v>
      </c>
      <c r="G33" s="553" t="s">
        <v>538</v>
      </c>
      <c r="H33" s="553" t="s">
        <v>552</v>
      </c>
    </row>
    <row r="34" spans="1:8" ht="14.4" customHeight="1" x14ac:dyDescent="0.3">
      <c r="A34" s="551" t="s">
        <v>559</v>
      </c>
      <c r="B34" s="552" t="s">
        <v>540</v>
      </c>
      <c r="C34" s="553" t="s">
        <v>541</v>
      </c>
      <c r="D34" s="553">
        <v>899860.90608816501</v>
      </c>
      <c r="E34" s="553">
        <v>795135.21720138425</v>
      </c>
      <c r="F34" s="554">
        <v>0.88362013709203169</v>
      </c>
      <c r="G34" s="553">
        <v>-104725.68888678076</v>
      </c>
      <c r="H34" s="553" t="s">
        <v>2</v>
      </c>
    </row>
    <row r="35" spans="1:8" ht="14.4" customHeight="1" x14ac:dyDescent="0.3">
      <c r="A35" s="551" t="s">
        <v>559</v>
      </c>
      <c r="B35" s="552" t="s">
        <v>542</v>
      </c>
      <c r="C35" s="553" t="s">
        <v>543</v>
      </c>
      <c r="D35" s="553">
        <v>472788.05615516409</v>
      </c>
      <c r="E35" s="553">
        <v>426408.70280291076</v>
      </c>
      <c r="F35" s="554">
        <v>0.90190244286325183</v>
      </c>
      <c r="G35" s="553">
        <v>-46379.353352253325</v>
      </c>
      <c r="H35" s="553" t="s">
        <v>2</v>
      </c>
    </row>
    <row r="36" spans="1:8" ht="14.4" customHeight="1" x14ac:dyDescent="0.3">
      <c r="A36" s="551" t="s">
        <v>559</v>
      </c>
      <c r="B36" s="552" t="s">
        <v>544</v>
      </c>
      <c r="C36" s="553" t="s">
        <v>545</v>
      </c>
      <c r="D36" s="553">
        <v>321832.41040423373</v>
      </c>
      <c r="E36" s="553">
        <v>201641.43253249407</v>
      </c>
      <c r="F36" s="554">
        <v>0.62654172175892653</v>
      </c>
      <c r="G36" s="553">
        <v>-120190.97787173965</v>
      </c>
      <c r="H36" s="553" t="s">
        <v>2</v>
      </c>
    </row>
    <row r="37" spans="1:8" ht="14.4" customHeight="1" x14ac:dyDescent="0.3">
      <c r="A37" s="551" t="s">
        <v>559</v>
      </c>
      <c r="B37" s="552" t="s">
        <v>546</v>
      </c>
      <c r="C37" s="553" t="s">
        <v>547</v>
      </c>
      <c r="D37" s="553">
        <v>4026.9590506667141</v>
      </c>
      <c r="E37" s="553">
        <v>2495.9386795640485</v>
      </c>
      <c r="F37" s="554">
        <v>0.61980731568422931</v>
      </c>
      <c r="G37" s="553">
        <v>-1531.0203711026656</v>
      </c>
      <c r="H37" s="553" t="s">
        <v>2</v>
      </c>
    </row>
    <row r="38" spans="1:8" ht="14.4" customHeight="1" x14ac:dyDescent="0.3">
      <c r="A38" s="551" t="s">
        <v>559</v>
      </c>
      <c r="B38" s="552" t="s">
        <v>6</v>
      </c>
      <c r="C38" s="553" t="s">
        <v>560</v>
      </c>
      <c r="D38" s="553">
        <v>1698508.3316982295</v>
      </c>
      <c r="E38" s="553">
        <v>1425681.2912163532</v>
      </c>
      <c r="F38" s="554">
        <v>0.83937256274210081</v>
      </c>
      <c r="G38" s="553">
        <v>-272827.04048187635</v>
      </c>
      <c r="H38" s="553" t="s">
        <v>551</v>
      </c>
    </row>
    <row r="39" spans="1:8" ht="14.4" customHeight="1" x14ac:dyDescent="0.3">
      <c r="A39" s="551" t="s">
        <v>538</v>
      </c>
      <c r="B39" s="552" t="s">
        <v>538</v>
      </c>
      <c r="C39" s="553" t="s">
        <v>538</v>
      </c>
      <c r="D39" s="553" t="s">
        <v>538</v>
      </c>
      <c r="E39" s="553" t="s">
        <v>538</v>
      </c>
      <c r="F39" s="554" t="s">
        <v>538</v>
      </c>
      <c r="G39" s="553" t="s">
        <v>538</v>
      </c>
      <c r="H39" s="553" t="s">
        <v>552</v>
      </c>
    </row>
    <row r="40" spans="1:8" ht="14.4" customHeight="1" x14ac:dyDescent="0.3">
      <c r="A40" s="551" t="s">
        <v>561</v>
      </c>
      <c r="B40" s="552" t="s">
        <v>540</v>
      </c>
      <c r="C40" s="553" t="s">
        <v>541</v>
      </c>
      <c r="D40" s="553">
        <v>125531.3147803085</v>
      </c>
      <c r="E40" s="553">
        <v>124971.62074299643</v>
      </c>
      <c r="F40" s="554">
        <v>0.99554139906610883</v>
      </c>
      <c r="G40" s="553">
        <v>-559.69403731207422</v>
      </c>
      <c r="H40" s="553" t="s">
        <v>2</v>
      </c>
    </row>
    <row r="41" spans="1:8" ht="14.4" customHeight="1" x14ac:dyDescent="0.3">
      <c r="A41" s="551" t="s">
        <v>561</v>
      </c>
      <c r="B41" s="552" t="s">
        <v>6</v>
      </c>
      <c r="C41" s="553" t="s">
        <v>562</v>
      </c>
      <c r="D41" s="553">
        <v>125531.3147803085</v>
      </c>
      <c r="E41" s="553">
        <v>124971.62074299643</v>
      </c>
      <c r="F41" s="554">
        <v>0.99554139906610883</v>
      </c>
      <c r="G41" s="553">
        <v>-559.69403731207422</v>
      </c>
      <c r="H41" s="553" t="s">
        <v>551</v>
      </c>
    </row>
    <row r="42" spans="1:8" ht="14.4" customHeight="1" x14ac:dyDescent="0.3">
      <c r="A42" s="551" t="s">
        <v>538</v>
      </c>
      <c r="B42" s="552" t="s">
        <v>538</v>
      </c>
      <c r="C42" s="553" t="s">
        <v>538</v>
      </c>
      <c r="D42" s="553" t="s">
        <v>538</v>
      </c>
      <c r="E42" s="553" t="s">
        <v>538</v>
      </c>
      <c r="F42" s="554" t="s">
        <v>538</v>
      </c>
      <c r="G42" s="553" t="s">
        <v>538</v>
      </c>
      <c r="H42" s="553" t="s">
        <v>552</v>
      </c>
    </row>
    <row r="43" spans="1:8" ht="14.4" customHeight="1" x14ac:dyDescent="0.3">
      <c r="A43" s="551" t="s">
        <v>563</v>
      </c>
      <c r="B43" s="552" t="s">
        <v>540</v>
      </c>
      <c r="C43" s="553" t="s">
        <v>541</v>
      </c>
      <c r="D43" s="553">
        <v>22811.482825640891</v>
      </c>
      <c r="E43" s="553">
        <v>18728.78164141384</v>
      </c>
      <c r="F43" s="554">
        <v>0.82102429660390364</v>
      </c>
      <c r="G43" s="553">
        <v>-4082.7011842270513</v>
      </c>
      <c r="H43" s="553" t="s">
        <v>2</v>
      </c>
    </row>
    <row r="44" spans="1:8" ht="14.4" customHeight="1" x14ac:dyDescent="0.3">
      <c r="A44" s="551" t="s">
        <v>563</v>
      </c>
      <c r="B44" s="552" t="s">
        <v>544</v>
      </c>
      <c r="C44" s="553" t="s">
        <v>545</v>
      </c>
      <c r="D44" s="553">
        <v>41.759300542921494</v>
      </c>
      <c r="E44" s="553">
        <v>75.540000000000006</v>
      </c>
      <c r="F44" s="554">
        <v>1.8089383447013838</v>
      </c>
      <c r="G44" s="553">
        <v>33.780699457078512</v>
      </c>
      <c r="H44" s="553" t="s">
        <v>2</v>
      </c>
    </row>
    <row r="45" spans="1:8" ht="14.4" customHeight="1" x14ac:dyDescent="0.3">
      <c r="A45" s="551" t="s">
        <v>563</v>
      </c>
      <c r="B45" s="552" t="s">
        <v>6</v>
      </c>
      <c r="C45" s="553" t="s">
        <v>564</v>
      </c>
      <c r="D45" s="553">
        <v>22857.322578981522</v>
      </c>
      <c r="E45" s="553">
        <v>18804.321641413841</v>
      </c>
      <c r="F45" s="554">
        <v>0.82268260319803932</v>
      </c>
      <c r="G45" s="553">
        <v>-4053.0009375676818</v>
      </c>
      <c r="H45" s="553" t="s">
        <v>551</v>
      </c>
    </row>
    <row r="46" spans="1:8" ht="14.4" customHeight="1" x14ac:dyDescent="0.3">
      <c r="A46" s="551" t="s">
        <v>538</v>
      </c>
      <c r="B46" s="552" t="s">
        <v>538</v>
      </c>
      <c r="C46" s="553" t="s">
        <v>538</v>
      </c>
      <c r="D46" s="553" t="s">
        <v>538</v>
      </c>
      <c r="E46" s="553" t="s">
        <v>538</v>
      </c>
      <c r="F46" s="554" t="s">
        <v>538</v>
      </c>
      <c r="G46" s="553" t="s">
        <v>538</v>
      </c>
      <c r="H46" s="553" t="s">
        <v>552</v>
      </c>
    </row>
    <row r="47" spans="1:8" ht="14.4" customHeight="1" x14ac:dyDescent="0.3">
      <c r="A47" s="551" t="s">
        <v>537</v>
      </c>
      <c r="B47" s="552" t="s">
        <v>6</v>
      </c>
      <c r="C47" s="553" t="s">
        <v>539</v>
      </c>
      <c r="D47" s="553">
        <v>5151453.2510184366</v>
      </c>
      <c r="E47" s="553">
        <v>4203049.2306002425</v>
      </c>
      <c r="F47" s="554">
        <v>0.81589583090350359</v>
      </c>
      <c r="G47" s="553">
        <v>-948404.02041819412</v>
      </c>
      <c r="H47" s="553" t="s">
        <v>548</v>
      </c>
    </row>
  </sheetData>
  <autoFilter ref="A3:G3"/>
  <mergeCells count="1">
    <mergeCell ref="A1:G1"/>
  </mergeCells>
  <conditionalFormatting sqref="F10 F48:F65536">
    <cfRule type="cellIs" dxfId="71" priority="15" stopIfTrue="1" operator="greaterThan">
      <formula>1</formula>
    </cfRule>
  </conditionalFormatting>
  <conditionalFormatting sqref="F4:F9">
    <cfRule type="cellIs" dxfId="70" priority="10" operator="greaterThan">
      <formula>1</formula>
    </cfRule>
  </conditionalFormatting>
  <conditionalFormatting sqref="B4:B9">
    <cfRule type="expression" dxfId="69" priority="14">
      <formula>AND(LEFT(H4,6)&lt;&gt;"mezera",H4&lt;&gt;"")</formula>
    </cfRule>
  </conditionalFormatting>
  <conditionalFormatting sqref="A4:A9">
    <cfRule type="expression" dxfId="68" priority="11">
      <formula>AND(H4&lt;&gt;"",H4&lt;&gt;"mezeraKL")</formula>
    </cfRule>
  </conditionalFormatting>
  <conditionalFormatting sqref="B4:G9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9">
    <cfRule type="expression" dxfId="65" priority="9">
      <formula>$H4&lt;&gt;""</formula>
    </cfRule>
  </conditionalFormatting>
  <conditionalFormatting sqref="G4:G9">
    <cfRule type="cellIs" dxfId="64" priority="8" operator="greaterThan">
      <formula>0</formula>
    </cfRule>
  </conditionalFormatting>
  <conditionalFormatting sqref="F11:F47">
    <cfRule type="cellIs" dxfId="63" priority="3" operator="greaterThan">
      <formula>1</formula>
    </cfRule>
  </conditionalFormatting>
  <conditionalFormatting sqref="B11:B47">
    <cfRule type="expression" dxfId="62" priority="7">
      <formula>AND(LEFT(H11,6)&lt;&gt;"mezera",H11&lt;&gt;"")</formula>
    </cfRule>
  </conditionalFormatting>
  <conditionalFormatting sqref="A11:A47">
    <cfRule type="expression" dxfId="61" priority="4">
      <formula>AND(H11&lt;&gt;"",H11&lt;&gt;"mezeraKL")</formula>
    </cfRule>
  </conditionalFormatting>
  <conditionalFormatting sqref="B11:G47">
    <cfRule type="expression" dxfId="60" priority="5">
      <formula>$H11="SumaNS"</formula>
    </cfRule>
    <cfRule type="expression" dxfId="59" priority="6">
      <formula>OR($H11="KL",$H11="SumaKL")</formula>
    </cfRule>
  </conditionalFormatting>
  <conditionalFormatting sqref="A11:G47">
    <cfRule type="expression" dxfId="58" priority="2">
      <formula>$H11&lt;&gt;""</formula>
    </cfRule>
  </conditionalFormatting>
  <conditionalFormatting sqref="G11:G47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194.43160349469954</v>
      </c>
      <c r="M3" s="341">
        <f>SUBTOTAL(9,M5:M1048576)</f>
        <v>21617.109333333341</v>
      </c>
      <c r="N3" s="342">
        <f>SUBTOTAL(9,N5:N1048576)</f>
        <v>4203049.2306002369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537</v>
      </c>
      <c r="B5" s="561" t="s">
        <v>539</v>
      </c>
      <c r="C5" s="562" t="s">
        <v>549</v>
      </c>
      <c r="D5" s="563" t="s">
        <v>550</v>
      </c>
      <c r="E5" s="562" t="s">
        <v>540</v>
      </c>
      <c r="F5" s="563" t="s">
        <v>541</v>
      </c>
      <c r="G5" s="562"/>
      <c r="H5" s="562">
        <v>102592</v>
      </c>
      <c r="I5" s="562">
        <v>2592</v>
      </c>
      <c r="J5" s="562" t="s">
        <v>565</v>
      </c>
      <c r="K5" s="562" t="s">
        <v>566</v>
      </c>
      <c r="L5" s="564">
        <v>61.940159159322498</v>
      </c>
      <c r="M5" s="564">
        <v>1</v>
      </c>
      <c r="N5" s="565">
        <v>61.940159159322498</v>
      </c>
    </row>
    <row r="6" spans="1:14" ht="14.4" customHeight="1" x14ac:dyDescent="0.3">
      <c r="A6" s="566" t="s">
        <v>537</v>
      </c>
      <c r="B6" s="567" t="s">
        <v>539</v>
      </c>
      <c r="C6" s="568" t="s">
        <v>549</v>
      </c>
      <c r="D6" s="569" t="s">
        <v>550</v>
      </c>
      <c r="E6" s="568" t="s">
        <v>540</v>
      </c>
      <c r="F6" s="569" t="s">
        <v>541</v>
      </c>
      <c r="G6" s="568"/>
      <c r="H6" s="568">
        <v>117191</v>
      </c>
      <c r="I6" s="568">
        <v>17191</v>
      </c>
      <c r="J6" s="568" t="s">
        <v>567</v>
      </c>
      <c r="K6" s="568" t="s">
        <v>568</v>
      </c>
      <c r="L6" s="570">
        <v>126.13017096585151</v>
      </c>
      <c r="M6" s="570">
        <v>2</v>
      </c>
      <c r="N6" s="571">
        <v>252.26034193170301</v>
      </c>
    </row>
    <row r="7" spans="1:14" ht="14.4" customHeight="1" x14ac:dyDescent="0.3">
      <c r="A7" s="566" t="s">
        <v>537</v>
      </c>
      <c r="B7" s="567" t="s">
        <v>539</v>
      </c>
      <c r="C7" s="568" t="s">
        <v>549</v>
      </c>
      <c r="D7" s="569" t="s">
        <v>550</v>
      </c>
      <c r="E7" s="568" t="s">
        <v>540</v>
      </c>
      <c r="F7" s="569" t="s">
        <v>541</v>
      </c>
      <c r="G7" s="568"/>
      <c r="H7" s="568">
        <v>122106</v>
      </c>
      <c r="I7" s="568">
        <v>22106</v>
      </c>
      <c r="J7" s="568" t="s">
        <v>569</v>
      </c>
      <c r="K7" s="568" t="s">
        <v>570</v>
      </c>
      <c r="L7" s="570">
        <v>125.19</v>
      </c>
      <c r="M7" s="570">
        <v>1</v>
      </c>
      <c r="N7" s="571">
        <v>125.19</v>
      </c>
    </row>
    <row r="8" spans="1:14" ht="14.4" customHeight="1" x14ac:dyDescent="0.3">
      <c r="A8" s="566" t="s">
        <v>537</v>
      </c>
      <c r="B8" s="567" t="s">
        <v>539</v>
      </c>
      <c r="C8" s="568" t="s">
        <v>549</v>
      </c>
      <c r="D8" s="569" t="s">
        <v>550</v>
      </c>
      <c r="E8" s="568" t="s">
        <v>540</v>
      </c>
      <c r="F8" s="569" t="s">
        <v>541</v>
      </c>
      <c r="G8" s="568"/>
      <c r="H8" s="568">
        <v>126554</v>
      </c>
      <c r="I8" s="568">
        <v>26554</v>
      </c>
      <c r="J8" s="568" t="s">
        <v>571</v>
      </c>
      <c r="K8" s="568" t="s">
        <v>572</v>
      </c>
      <c r="L8" s="570">
        <v>195.19</v>
      </c>
      <c r="M8" s="570">
        <v>2</v>
      </c>
      <c r="N8" s="571">
        <v>390.38</v>
      </c>
    </row>
    <row r="9" spans="1:14" ht="14.4" customHeight="1" x14ac:dyDescent="0.3">
      <c r="A9" s="566" t="s">
        <v>537</v>
      </c>
      <c r="B9" s="567" t="s">
        <v>539</v>
      </c>
      <c r="C9" s="568" t="s">
        <v>549</v>
      </c>
      <c r="D9" s="569" t="s">
        <v>550</v>
      </c>
      <c r="E9" s="568" t="s">
        <v>540</v>
      </c>
      <c r="F9" s="569" t="s">
        <v>541</v>
      </c>
      <c r="G9" s="568"/>
      <c r="H9" s="568">
        <v>127437</v>
      </c>
      <c r="I9" s="568">
        <v>27437</v>
      </c>
      <c r="J9" s="568" t="s">
        <v>573</v>
      </c>
      <c r="K9" s="568" t="s">
        <v>574</v>
      </c>
      <c r="L9" s="570">
        <v>3075.48</v>
      </c>
      <c r="M9" s="570">
        <v>1</v>
      </c>
      <c r="N9" s="571">
        <v>3075.48</v>
      </c>
    </row>
    <row r="10" spans="1:14" ht="14.4" customHeight="1" x14ac:dyDescent="0.3">
      <c r="A10" s="566" t="s">
        <v>537</v>
      </c>
      <c r="B10" s="567" t="s">
        <v>539</v>
      </c>
      <c r="C10" s="568" t="s">
        <v>549</v>
      </c>
      <c r="D10" s="569" t="s">
        <v>550</v>
      </c>
      <c r="E10" s="568" t="s">
        <v>540</v>
      </c>
      <c r="F10" s="569" t="s">
        <v>541</v>
      </c>
      <c r="G10" s="568"/>
      <c r="H10" s="568">
        <v>131739</v>
      </c>
      <c r="I10" s="568">
        <v>31739</v>
      </c>
      <c r="J10" s="568" t="s">
        <v>575</v>
      </c>
      <c r="K10" s="568"/>
      <c r="L10" s="570">
        <v>78.942919256808651</v>
      </c>
      <c r="M10" s="570">
        <v>150</v>
      </c>
      <c r="N10" s="571">
        <v>11805.931423270102</v>
      </c>
    </row>
    <row r="11" spans="1:14" ht="14.4" customHeight="1" x14ac:dyDescent="0.3">
      <c r="A11" s="566" t="s">
        <v>537</v>
      </c>
      <c r="B11" s="567" t="s">
        <v>539</v>
      </c>
      <c r="C11" s="568" t="s">
        <v>549</v>
      </c>
      <c r="D11" s="569" t="s">
        <v>550</v>
      </c>
      <c r="E11" s="568" t="s">
        <v>540</v>
      </c>
      <c r="F11" s="569" t="s">
        <v>541</v>
      </c>
      <c r="G11" s="568"/>
      <c r="H11" s="568">
        <v>194948</v>
      </c>
      <c r="I11" s="568">
        <v>94948</v>
      </c>
      <c r="J11" s="568" t="s">
        <v>576</v>
      </c>
      <c r="K11" s="568" t="s">
        <v>577</v>
      </c>
      <c r="L11" s="570">
        <v>151.38477986475351</v>
      </c>
      <c r="M11" s="570">
        <v>3</v>
      </c>
      <c r="N11" s="571">
        <v>453.99911945901397</v>
      </c>
    </row>
    <row r="12" spans="1:14" ht="14.4" customHeight="1" x14ac:dyDescent="0.3">
      <c r="A12" s="566" t="s">
        <v>537</v>
      </c>
      <c r="B12" s="567" t="s">
        <v>539</v>
      </c>
      <c r="C12" s="568" t="s">
        <v>549</v>
      </c>
      <c r="D12" s="569" t="s">
        <v>550</v>
      </c>
      <c r="E12" s="568" t="s">
        <v>540</v>
      </c>
      <c r="F12" s="569" t="s">
        <v>541</v>
      </c>
      <c r="G12" s="568"/>
      <c r="H12" s="568">
        <v>198791</v>
      </c>
      <c r="I12" s="568">
        <v>98791</v>
      </c>
      <c r="J12" s="568" t="s">
        <v>578</v>
      </c>
      <c r="K12" s="568" t="s">
        <v>579</v>
      </c>
      <c r="L12" s="570">
        <v>336.61</v>
      </c>
      <c r="M12" s="570">
        <v>1</v>
      </c>
      <c r="N12" s="571">
        <v>336.61</v>
      </c>
    </row>
    <row r="13" spans="1:14" ht="14.4" customHeight="1" x14ac:dyDescent="0.3">
      <c r="A13" s="566" t="s">
        <v>537</v>
      </c>
      <c r="B13" s="567" t="s">
        <v>539</v>
      </c>
      <c r="C13" s="568" t="s">
        <v>549</v>
      </c>
      <c r="D13" s="569" t="s">
        <v>550</v>
      </c>
      <c r="E13" s="568" t="s">
        <v>540</v>
      </c>
      <c r="F13" s="569" t="s">
        <v>541</v>
      </c>
      <c r="G13" s="568"/>
      <c r="H13" s="568">
        <v>845376</v>
      </c>
      <c r="I13" s="568">
        <v>107641</v>
      </c>
      <c r="J13" s="568" t="s">
        <v>580</v>
      </c>
      <c r="K13" s="568" t="s">
        <v>581</v>
      </c>
      <c r="L13" s="570">
        <v>139.36000000000001</v>
      </c>
      <c r="M13" s="570">
        <v>1</v>
      </c>
      <c r="N13" s="571">
        <v>139.36000000000001</v>
      </c>
    </row>
    <row r="14" spans="1:14" ht="14.4" customHeight="1" x14ac:dyDescent="0.3">
      <c r="A14" s="566" t="s">
        <v>537</v>
      </c>
      <c r="B14" s="567" t="s">
        <v>539</v>
      </c>
      <c r="C14" s="568" t="s">
        <v>549</v>
      </c>
      <c r="D14" s="569" t="s">
        <v>550</v>
      </c>
      <c r="E14" s="568" t="s">
        <v>540</v>
      </c>
      <c r="F14" s="569" t="s">
        <v>541</v>
      </c>
      <c r="G14" s="568"/>
      <c r="H14" s="568">
        <v>846824</v>
      </c>
      <c r="I14" s="568">
        <v>124087</v>
      </c>
      <c r="J14" s="568" t="s">
        <v>582</v>
      </c>
      <c r="K14" s="568" t="s">
        <v>583</v>
      </c>
      <c r="L14" s="570">
        <v>191.27</v>
      </c>
      <c r="M14" s="570">
        <v>1</v>
      </c>
      <c r="N14" s="571">
        <v>191.27</v>
      </c>
    </row>
    <row r="15" spans="1:14" ht="14.4" customHeight="1" x14ac:dyDescent="0.3">
      <c r="A15" s="566" t="s">
        <v>537</v>
      </c>
      <c r="B15" s="567" t="s">
        <v>539</v>
      </c>
      <c r="C15" s="568" t="s">
        <v>549</v>
      </c>
      <c r="D15" s="569" t="s">
        <v>550</v>
      </c>
      <c r="E15" s="568" t="s">
        <v>540</v>
      </c>
      <c r="F15" s="569" t="s">
        <v>541</v>
      </c>
      <c r="G15" s="568"/>
      <c r="H15" s="568">
        <v>849831</v>
      </c>
      <c r="I15" s="568">
        <v>162008</v>
      </c>
      <c r="J15" s="568" t="s">
        <v>584</v>
      </c>
      <c r="K15" s="568" t="s">
        <v>585</v>
      </c>
      <c r="L15" s="570">
        <v>198.06</v>
      </c>
      <c r="M15" s="570">
        <v>1</v>
      </c>
      <c r="N15" s="571">
        <v>198.06</v>
      </c>
    </row>
    <row r="16" spans="1:14" ht="14.4" customHeight="1" x14ac:dyDescent="0.3">
      <c r="A16" s="566" t="s">
        <v>537</v>
      </c>
      <c r="B16" s="567" t="s">
        <v>539</v>
      </c>
      <c r="C16" s="568" t="s">
        <v>549</v>
      </c>
      <c r="D16" s="569" t="s">
        <v>550</v>
      </c>
      <c r="E16" s="568" t="s">
        <v>540</v>
      </c>
      <c r="F16" s="569" t="s">
        <v>541</v>
      </c>
      <c r="G16" s="568" t="s">
        <v>586</v>
      </c>
      <c r="H16" s="568">
        <v>25746</v>
      </c>
      <c r="I16" s="568">
        <v>25746</v>
      </c>
      <c r="J16" s="568" t="s">
        <v>587</v>
      </c>
      <c r="K16" s="568" t="s">
        <v>588</v>
      </c>
      <c r="L16" s="570">
        <v>1079.0996724911467</v>
      </c>
      <c r="M16" s="570">
        <v>21</v>
      </c>
      <c r="N16" s="571">
        <v>22661.094104840638</v>
      </c>
    </row>
    <row r="17" spans="1:14" ht="14.4" customHeight="1" x14ac:dyDescent="0.3">
      <c r="A17" s="566" t="s">
        <v>537</v>
      </c>
      <c r="B17" s="567" t="s">
        <v>539</v>
      </c>
      <c r="C17" s="568" t="s">
        <v>549</v>
      </c>
      <c r="D17" s="569" t="s">
        <v>550</v>
      </c>
      <c r="E17" s="568" t="s">
        <v>540</v>
      </c>
      <c r="F17" s="569" t="s">
        <v>541</v>
      </c>
      <c r="G17" s="568" t="s">
        <v>586</v>
      </c>
      <c r="H17" s="568">
        <v>31915</v>
      </c>
      <c r="I17" s="568">
        <v>31915</v>
      </c>
      <c r="J17" s="568" t="s">
        <v>589</v>
      </c>
      <c r="K17" s="568" t="s">
        <v>590</v>
      </c>
      <c r="L17" s="570">
        <v>181.58920374180855</v>
      </c>
      <c r="M17" s="570">
        <v>27</v>
      </c>
      <c r="N17" s="571">
        <v>4902.9124823197881</v>
      </c>
    </row>
    <row r="18" spans="1:14" ht="14.4" customHeight="1" x14ac:dyDescent="0.3">
      <c r="A18" s="566" t="s">
        <v>537</v>
      </c>
      <c r="B18" s="567" t="s">
        <v>539</v>
      </c>
      <c r="C18" s="568" t="s">
        <v>549</v>
      </c>
      <c r="D18" s="569" t="s">
        <v>550</v>
      </c>
      <c r="E18" s="568" t="s">
        <v>540</v>
      </c>
      <c r="F18" s="569" t="s">
        <v>541</v>
      </c>
      <c r="G18" s="568" t="s">
        <v>586</v>
      </c>
      <c r="H18" s="568">
        <v>47249</v>
      </c>
      <c r="I18" s="568">
        <v>47249</v>
      </c>
      <c r="J18" s="568" t="s">
        <v>591</v>
      </c>
      <c r="K18" s="568" t="s">
        <v>592</v>
      </c>
      <c r="L18" s="570">
        <v>155.71</v>
      </c>
      <c r="M18" s="570">
        <v>11</v>
      </c>
      <c r="N18" s="571">
        <v>1712.8100000000002</v>
      </c>
    </row>
    <row r="19" spans="1:14" ht="14.4" customHeight="1" x14ac:dyDescent="0.3">
      <c r="A19" s="566" t="s">
        <v>537</v>
      </c>
      <c r="B19" s="567" t="s">
        <v>539</v>
      </c>
      <c r="C19" s="568" t="s">
        <v>549</v>
      </c>
      <c r="D19" s="569" t="s">
        <v>550</v>
      </c>
      <c r="E19" s="568" t="s">
        <v>540</v>
      </c>
      <c r="F19" s="569" t="s">
        <v>541</v>
      </c>
      <c r="G19" s="568" t="s">
        <v>586</v>
      </c>
      <c r="H19" s="568">
        <v>51366</v>
      </c>
      <c r="I19" s="568">
        <v>51366</v>
      </c>
      <c r="J19" s="568" t="s">
        <v>593</v>
      </c>
      <c r="K19" s="568" t="s">
        <v>594</v>
      </c>
      <c r="L19" s="570">
        <v>259.44037428761936</v>
      </c>
      <c r="M19" s="570">
        <v>102</v>
      </c>
      <c r="N19" s="571">
        <v>26462.921233814432</v>
      </c>
    </row>
    <row r="20" spans="1:14" ht="14.4" customHeight="1" x14ac:dyDescent="0.3">
      <c r="A20" s="566" t="s">
        <v>537</v>
      </c>
      <c r="B20" s="567" t="s">
        <v>539</v>
      </c>
      <c r="C20" s="568" t="s">
        <v>549</v>
      </c>
      <c r="D20" s="569" t="s">
        <v>550</v>
      </c>
      <c r="E20" s="568" t="s">
        <v>540</v>
      </c>
      <c r="F20" s="569" t="s">
        <v>541</v>
      </c>
      <c r="G20" s="568" t="s">
        <v>586</v>
      </c>
      <c r="H20" s="568">
        <v>51367</v>
      </c>
      <c r="I20" s="568">
        <v>51367</v>
      </c>
      <c r="J20" s="568" t="s">
        <v>593</v>
      </c>
      <c r="K20" s="568" t="s">
        <v>595</v>
      </c>
      <c r="L20" s="570">
        <v>145.93888804037607</v>
      </c>
      <c r="M20" s="570">
        <v>33</v>
      </c>
      <c r="N20" s="571">
        <v>4815.9812880422005</v>
      </c>
    </row>
    <row r="21" spans="1:14" ht="14.4" customHeight="1" x14ac:dyDescent="0.3">
      <c r="A21" s="566" t="s">
        <v>537</v>
      </c>
      <c r="B21" s="567" t="s">
        <v>539</v>
      </c>
      <c r="C21" s="568" t="s">
        <v>549</v>
      </c>
      <c r="D21" s="569" t="s">
        <v>550</v>
      </c>
      <c r="E21" s="568" t="s">
        <v>540</v>
      </c>
      <c r="F21" s="569" t="s">
        <v>541</v>
      </c>
      <c r="G21" s="568" t="s">
        <v>586</v>
      </c>
      <c r="H21" s="568">
        <v>51383</v>
      </c>
      <c r="I21" s="568">
        <v>51383</v>
      </c>
      <c r="J21" s="568" t="s">
        <v>593</v>
      </c>
      <c r="K21" s="568" t="s">
        <v>596</v>
      </c>
      <c r="L21" s="570">
        <v>152.48908600024617</v>
      </c>
      <c r="M21" s="570">
        <v>10</v>
      </c>
      <c r="N21" s="571">
        <v>1524.8921201708331</v>
      </c>
    </row>
    <row r="22" spans="1:14" ht="14.4" customHeight="1" x14ac:dyDescent="0.3">
      <c r="A22" s="566" t="s">
        <v>537</v>
      </c>
      <c r="B22" s="567" t="s">
        <v>539</v>
      </c>
      <c r="C22" s="568" t="s">
        <v>549</v>
      </c>
      <c r="D22" s="569" t="s">
        <v>550</v>
      </c>
      <c r="E22" s="568" t="s">
        <v>540</v>
      </c>
      <c r="F22" s="569" t="s">
        <v>541</v>
      </c>
      <c r="G22" s="568" t="s">
        <v>586</v>
      </c>
      <c r="H22" s="568">
        <v>100269</v>
      </c>
      <c r="I22" s="568">
        <v>269</v>
      </c>
      <c r="J22" s="568" t="s">
        <v>597</v>
      </c>
      <c r="K22" s="568" t="s">
        <v>598</v>
      </c>
      <c r="L22" s="570">
        <v>53.7</v>
      </c>
      <c r="M22" s="570">
        <v>2</v>
      </c>
      <c r="N22" s="571">
        <v>107.4</v>
      </c>
    </row>
    <row r="23" spans="1:14" ht="14.4" customHeight="1" x14ac:dyDescent="0.3">
      <c r="A23" s="566" t="s">
        <v>537</v>
      </c>
      <c r="B23" s="567" t="s">
        <v>539</v>
      </c>
      <c r="C23" s="568" t="s">
        <v>549</v>
      </c>
      <c r="D23" s="569" t="s">
        <v>550</v>
      </c>
      <c r="E23" s="568" t="s">
        <v>540</v>
      </c>
      <c r="F23" s="569" t="s">
        <v>541</v>
      </c>
      <c r="G23" s="568" t="s">
        <v>586</v>
      </c>
      <c r="H23" s="568">
        <v>100362</v>
      </c>
      <c r="I23" s="568">
        <v>362</v>
      </c>
      <c r="J23" s="568" t="s">
        <v>599</v>
      </c>
      <c r="K23" s="568" t="s">
        <v>600</v>
      </c>
      <c r="L23" s="570">
        <v>84.5709999999997</v>
      </c>
      <c r="M23" s="570">
        <v>1</v>
      </c>
      <c r="N23" s="571">
        <v>84.5709999999997</v>
      </c>
    </row>
    <row r="24" spans="1:14" ht="14.4" customHeight="1" x14ac:dyDescent="0.3">
      <c r="A24" s="566" t="s">
        <v>537</v>
      </c>
      <c r="B24" s="567" t="s">
        <v>539</v>
      </c>
      <c r="C24" s="568" t="s">
        <v>549</v>
      </c>
      <c r="D24" s="569" t="s">
        <v>550</v>
      </c>
      <c r="E24" s="568" t="s">
        <v>540</v>
      </c>
      <c r="F24" s="569" t="s">
        <v>541</v>
      </c>
      <c r="G24" s="568" t="s">
        <v>586</v>
      </c>
      <c r="H24" s="568">
        <v>100489</v>
      </c>
      <c r="I24" s="568">
        <v>489</v>
      </c>
      <c r="J24" s="568" t="s">
        <v>601</v>
      </c>
      <c r="K24" s="568" t="s">
        <v>602</v>
      </c>
      <c r="L24" s="570">
        <v>42.591590154856469</v>
      </c>
      <c r="M24" s="570">
        <v>18</v>
      </c>
      <c r="N24" s="571">
        <v>766.64862278741634</v>
      </c>
    </row>
    <row r="25" spans="1:14" ht="14.4" customHeight="1" x14ac:dyDescent="0.3">
      <c r="A25" s="566" t="s">
        <v>537</v>
      </c>
      <c r="B25" s="567" t="s">
        <v>539</v>
      </c>
      <c r="C25" s="568" t="s">
        <v>549</v>
      </c>
      <c r="D25" s="569" t="s">
        <v>550</v>
      </c>
      <c r="E25" s="568" t="s">
        <v>540</v>
      </c>
      <c r="F25" s="569" t="s">
        <v>541</v>
      </c>
      <c r="G25" s="568" t="s">
        <v>586</v>
      </c>
      <c r="H25" s="568">
        <v>100498</v>
      </c>
      <c r="I25" s="568">
        <v>498</v>
      </c>
      <c r="J25" s="568" t="s">
        <v>603</v>
      </c>
      <c r="K25" s="568" t="s">
        <v>604</v>
      </c>
      <c r="L25" s="570">
        <v>94.666284589366413</v>
      </c>
      <c r="M25" s="570">
        <v>20</v>
      </c>
      <c r="N25" s="571">
        <v>1893.5864763766951</v>
      </c>
    </row>
    <row r="26" spans="1:14" ht="14.4" customHeight="1" x14ac:dyDescent="0.3">
      <c r="A26" s="566" t="s">
        <v>537</v>
      </c>
      <c r="B26" s="567" t="s">
        <v>539</v>
      </c>
      <c r="C26" s="568" t="s">
        <v>549</v>
      </c>
      <c r="D26" s="569" t="s">
        <v>550</v>
      </c>
      <c r="E26" s="568" t="s">
        <v>540</v>
      </c>
      <c r="F26" s="569" t="s">
        <v>541</v>
      </c>
      <c r="G26" s="568" t="s">
        <v>586</v>
      </c>
      <c r="H26" s="568">
        <v>100502</v>
      </c>
      <c r="I26" s="568">
        <v>502</v>
      </c>
      <c r="J26" s="568" t="s">
        <v>605</v>
      </c>
      <c r="K26" s="568" t="s">
        <v>606</v>
      </c>
      <c r="L26" s="570">
        <v>163.29500000000002</v>
      </c>
      <c r="M26" s="570">
        <v>4</v>
      </c>
      <c r="N26" s="571">
        <v>654.13000000000011</v>
      </c>
    </row>
    <row r="27" spans="1:14" ht="14.4" customHeight="1" x14ac:dyDescent="0.3">
      <c r="A27" s="566" t="s">
        <v>537</v>
      </c>
      <c r="B27" s="567" t="s">
        <v>539</v>
      </c>
      <c r="C27" s="568" t="s">
        <v>549</v>
      </c>
      <c r="D27" s="569" t="s">
        <v>550</v>
      </c>
      <c r="E27" s="568" t="s">
        <v>540</v>
      </c>
      <c r="F27" s="569" t="s">
        <v>541</v>
      </c>
      <c r="G27" s="568" t="s">
        <v>586</v>
      </c>
      <c r="H27" s="568">
        <v>100560</v>
      </c>
      <c r="I27" s="568">
        <v>560</v>
      </c>
      <c r="J27" s="568" t="s">
        <v>607</v>
      </c>
      <c r="K27" s="568" t="s">
        <v>608</v>
      </c>
      <c r="L27" s="570">
        <v>160.16982788724101</v>
      </c>
      <c r="M27" s="570">
        <v>1</v>
      </c>
      <c r="N27" s="571">
        <v>160.16982788724101</v>
      </c>
    </row>
    <row r="28" spans="1:14" ht="14.4" customHeight="1" x14ac:dyDescent="0.3">
      <c r="A28" s="566" t="s">
        <v>537</v>
      </c>
      <c r="B28" s="567" t="s">
        <v>539</v>
      </c>
      <c r="C28" s="568" t="s">
        <v>549</v>
      </c>
      <c r="D28" s="569" t="s">
        <v>550</v>
      </c>
      <c r="E28" s="568" t="s">
        <v>540</v>
      </c>
      <c r="F28" s="569" t="s">
        <v>541</v>
      </c>
      <c r="G28" s="568" t="s">
        <v>586</v>
      </c>
      <c r="H28" s="568">
        <v>100610</v>
      </c>
      <c r="I28" s="568">
        <v>610</v>
      </c>
      <c r="J28" s="568" t="s">
        <v>609</v>
      </c>
      <c r="K28" s="568" t="s">
        <v>610</v>
      </c>
      <c r="L28" s="570">
        <v>63.129980600190599</v>
      </c>
      <c r="M28" s="570">
        <v>22</v>
      </c>
      <c r="N28" s="571">
        <v>1389.4995344045744</v>
      </c>
    </row>
    <row r="29" spans="1:14" ht="14.4" customHeight="1" x14ac:dyDescent="0.3">
      <c r="A29" s="566" t="s">
        <v>537</v>
      </c>
      <c r="B29" s="567" t="s">
        <v>539</v>
      </c>
      <c r="C29" s="568" t="s">
        <v>549</v>
      </c>
      <c r="D29" s="569" t="s">
        <v>550</v>
      </c>
      <c r="E29" s="568" t="s">
        <v>540</v>
      </c>
      <c r="F29" s="569" t="s">
        <v>541</v>
      </c>
      <c r="G29" s="568" t="s">
        <v>586</v>
      </c>
      <c r="H29" s="568">
        <v>100612</v>
      </c>
      <c r="I29" s="568">
        <v>612</v>
      </c>
      <c r="J29" s="568" t="s">
        <v>611</v>
      </c>
      <c r="K29" s="568" t="s">
        <v>612</v>
      </c>
      <c r="L29" s="570">
        <v>59.916666068294923</v>
      </c>
      <c r="M29" s="570">
        <v>10</v>
      </c>
      <c r="N29" s="571">
        <v>598.89999461465436</v>
      </c>
    </row>
    <row r="30" spans="1:14" ht="14.4" customHeight="1" x14ac:dyDescent="0.3">
      <c r="A30" s="566" t="s">
        <v>537</v>
      </c>
      <c r="B30" s="567" t="s">
        <v>539</v>
      </c>
      <c r="C30" s="568" t="s">
        <v>549</v>
      </c>
      <c r="D30" s="569" t="s">
        <v>550</v>
      </c>
      <c r="E30" s="568" t="s">
        <v>540</v>
      </c>
      <c r="F30" s="569" t="s">
        <v>541</v>
      </c>
      <c r="G30" s="568" t="s">
        <v>586</v>
      </c>
      <c r="H30" s="568">
        <v>100720</v>
      </c>
      <c r="I30" s="568">
        <v>720</v>
      </c>
      <c r="J30" s="568" t="s">
        <v>601</v>
      </c>
      <c r="K30" s="568" t="s">
        <v>613</v>
      </c>
      <c r="L30" s="570">
        <v>66.653289490837537</v>
      </c>
      <c r="M30" s="570">
        <v>6</v>
      </c>
      <c r="N30" s="571">
        <v>376.93973694502517</v>
      </c>
    </row>
    <row r="31" spans="1:14" ht="14.4" customHeight="1" x14ac:dyDescent="0.3">
      <c r="A31" s="566" t="s">
        <v>537</v>
      </c>
      <c r="B31" s="567" t="s">
        <v>539</v>
      </c>
      <c r="C31" s="568" t="s">
        <v>549</v>
      </c>
      <c r="D31" s="569" t="s">
        <v>550</v>
      </c>
      <c r="E31" s="568" t="s">
        <v>540</v>
      </c>
      <c r="F31" s="569" t="s">
        <v>541</v>
      </c>
      <c r="G31" s="568" t="s">
        <v>586</v>
      </c>
      <c r="H31" s="568">
        <v>100835</v>
      </c>
      <c r="I31" s="568">
        <v>835</v>
      </c>
      <c r="J31" s="568" t="s">
        <v>614</v>
      </c>
      <c r="K31" s="568" t="s">
        <v>615</v>
      </c>
      <c r="L31" s="570">
        <v>55.549968204865351</v>
      </c>
      <c r="M31" s="570">
        <v>18</v>
      </c>
      <c r="N31" s="571">
        <v>1000.0995959792831</v>
      </c>
    </row>
    <row r="32" spans="1:14" ht="14.4" customHeight="1" x14ac:dyDescent="0.3">
      <c r="A32" s="566" t="s">
        <v>537</v>
      </c>
      <c r="B32" s="567" t="s">
        <v>539</v>
      </c>
      <c r="C32" s="568" t="s">
        <v>549</v>
      </c>
      <c r="D32" s="569" t="s">
        <v>550</v>
      </c>
      <c r="E32" s="568" t="s">
        <v>540</v>
      </c>
      <c r="F32" s="569" t="s">
        <v>541</v>
      </c>
      <c r="G32" s="568" t="s">
        <v>586</v>
      </c>
      <c r="H32" s="568">
        <v>101125</v>
      </c>
      <c r="I32" s="568">
        <v>1125</v>
      </c>
      <c r="J32" s="568" t="s">
        <v>616</v>
      </c>
      <c r="K32" s="568" t="s">
        <v>617</v>
      </c>
      <c r="L32" s="570">
        <v>78.579754048088603</v>
      </c>
      <c r="M32" s="570">
        <v>13</v>
      </c>
      <c r="N32" s="571">
        <v>1021.5369841101422</v>
      </c>
    </row>
    <row r="33" spans="1:14" ht="14.4" customHeight="1" x14ac:dyDescent="0.3">
      <c r="A33" s="566" t="s">
        <v>537</v>
      </c>
      <c r="B33" s="567" t="s">
        <v>539</v>
      </c>
      <c r="C33" s="568" t="s">
        <v>549</v>
      </c>
      <c r="D33" s="569" t="s">
        <v>550</v>
      </c>
      <c r="E33" s="568" t="s">
        <v>540</v>
      </c>
      <c r="F33" s="569" t="s">
        <v>541</v>
      </c>
      <c r="G33" s="568" t="s">
        <v>586</v>
      </c>
      <c r="H33" s="568">
        <v>101940</v>
      </c>
      <c r="I33" s="568">
        <v>1940</v>
      </c>
      <c r="J33" s="568" t="s">
        <v>618</v>
      </c>
      <c r="K33" s="568" t="s">
        <v>619</v>
      </c>
      <c r="L33" s="570">
        <v>25.525014275984372</v>
      </c>
      <c r="M33" s="570">
        <v>7</v>
      </c>
      <c r="N33" s="571">
        <v>178.7001531439044</v>
      </c>
    </row>
    <row r="34" spans="1:14" ht="14.4" customHeight="1" x14ac:dyDescent="0.3">
      <c r="A34" s="566" t="s">
        <v>537</v>
      </c>
      <c r="B34" s="567" t="s">
        <v>539</v>
      </c>
      <c r="C34" s="568" t="s">
        <v>549</v>
      </c>
      <c r="D34" s="569" t="s">
        <v>550</v>
      </c>
      <c r="E34" s="568" t="s">
        <v>540</v>
      </c>
      <c r="F34" s="569" t="s">
        <v>541</v>
      </c>
      <c r="G34" s="568" t="s">
        <v>586</v>
      </c>
      <c r="H34" s="568">
        <v>102133</v>
      </c>
      <c r="I34" s="568">
        <v>2133</v>
      </c>
      <c r="J34" s="568" t="s">
        <v>620</v>
      </c>
      <c r="K34" s="568" t="s">
        <v>621</v>
      </c>
      <c r="L34" s="570">
        <v>27.259803245670735</v>
      </c>
      <c r="M34" s="570">
        <v>9</v>
      </c>
      <c r="N34" s="571">
        <v>245.33825019692941</v>
      </c>
    </row>
    <row r="35" spans="1:14" ht="14.4" customHeight="1" x14ac:dyDescent="0.3">
      <c r="A35" s="566" t="s">
        <v>537</v>
      </c>
      <c r="B35" s="567" t="s">
        <v>539</v>
      </c>
      <c r="C35" s="568" t="s">
        <v>549</v>
      </c>
      <c r="D35" s="569" t="s">
        <v>550</v>
      </c>
      <c r="E35" s="568" t="s">
        <v>540</v>
      </c>
      <c r="F35" s="569" t="s">
        <v>541</v>
      </c>
      <c r="G35" s="568" t="s">
        <v>586</v>
      </c>
      <c r="H35" s="568">
        <v>102477</v>
      </c>
      <c r="I35" s="568">
        <v>2477</v>
      </c>
      <c r="J35" s="568" t="s">
        <v>622</v>
      </c>
      <c r="K35" s="568" t="s">
        <v>598</v>
      </c>
      <c r="L35" s="570">
        <v>42</v>
      </c>
      <c r="M35" s="570">
        <v>6</v>
      </c>
      <c r="N35" s="571">
        <v>252</v>
      </c>
    </row>
    <row r="36" spans="1:14" ht="14.4" customHeight="1" x14ac:dyDescent="0.3">
      <c r="A36" s="566" t="s">
        <v>537</v>
      </c>
      <c r="B36" s="567" t="s">
        <v>539</v>
      </c>
      <c r="C36" s="568" t="s">
        <v>549</v>
      </c>
      <c r="D36" s="569" t="s">
        <v>550</v>
      </c>
      <c r="E36" s="568" t="s">
        <v>540</v>
      </c>
      <c r="F36" s="569" t="s">
        <v>541</v>
      </c>
      <c r="G36" s="568" t="s">
        <v>586</v>
      </c>
      <c r="H36" s="568">
        <v>102478</v>
      </c>
      <c r="I36" s="568">
        <v>2478</v>
      </c>
      <c r="J36" s="568" t="s">
        <v>622</v>
      </c>
      <c r="K36" s="568" t="s">
        <v>623</v>
      </c>
      <c r="L36" s="570">
        <v>81.102903418928236</v>
      </c>
      <c r="M36" s="570">
        <v>54</v>
      </c>
      <c r="N36" s="571">
        <v>4380.1189286003018</v>
      </c>
    </row>
    <row r="37" spans="1:14" ht="14.4" customHeight="1" x14ac:dyDescent="0.3">
      <c r="A37" s="566" t="s">
        <v>537</v>
      </c>
      <c r="B37" s="567" t="s">
        <v>539</v>
      </c>
      <c r="C37" s="568" t="s">
        <v>549</v>
      </c>
      <c r="D37" s="569" t="s">
        <v>550</v>
      </c>
      <c r="E37" s="568" t="s">
        <v>540</v>
      </c>
      <c r="F37" s="569" t="s">
        <v>541</v>
      </c>
      <c r="G37" s="568" t="s">
        <v>586</v>
      </c>
      <c r="H37" s="568">
        <v>102486</v>
      </c>
      <c r="I37" s="568">
        <v>2486</v>
      </c>
      <c r="J37" s="568" t="s">
        <v>624</v>
      </c>
      <c r="K37" s="568" t="s">
        <v>625</v>
      </c>
      <c r="L37" s="570">
        <v>120.51</v>
      </c>
      <c r="M37" s="570">
        <v>2</v>
      </c>
      <c r="N37" s="571">
        <v>241.02</v>
      </c>
    </row>
    <row r="38" spans="1:14" ht="14.4" customHeight="1" x14ac:dyDescent="0.3">
      <c r="A38" s="566" t="s">
        <v>537</v>
      </c>
      <c r="B38" s="567" t="s">
        <v>539</v>
      </c>
      <c r="C38" s="568" t="s">
        <v>549</v>
      </c>
      <c r="D38" s="569" t="s">
        <v>550</v>
      </c>
      <c r="E38" s="568" t="s">
        <v>540</v>
      </c>
      <c r="F38" s="569" t="s">
        <v>541</v>
      </c>
      <c r="G38" s="568" t="s">
        <v>586</v>
      </c>
      <c r="H38" s="568">
        <v>102537</v>
      </c>
      <c r="I38" s="568">
        <v>2537</v>
      </c>
      <c r="J38" s="568" t="s">
        <v>626</v>
      </c>
      <c r="K38" s="568" t="s">
        <v>627</v>
      </c>
      <c r="L38" s="570">
        <v>38.19</v>
      </c>
      <c r="M38" s="570">
        <v>3</v>
      </c>
      <c r="N38" s="571">
        <v>114.57</v>
      </c>
    </row>
    <row r="39" spans="1:14" ht="14.4" customHeight="1" x14ac:dyDescent="0.3">
      <c r="A39" s="566" t="s">
        <v>537</v>
      </c>
      <c r="B39" s="567" t="s">
        <v>539</v>
      </c>
      <c r="C39" s="568" t="s">
        <v>549</v>
      </c>
      <c r="D39" s="569" t="s">
        <v>550</v>
      </c>
      <c r="E39" s="568" t="s">
        <v>540</v>
      </c>
      <c r="F39" s="569" t="s">
        <v>541</v>
      </c>
      <c r="G39" s="568" t="s">
        <v>586</v>
      </c>
      <c r="H39" s="568">
        <v>102538</v>
      </c>
      <c r="I39" s="568">
        <v>2538</v>
      </c>
      <c r="J39" s="568" t="s">
        <v>626</v>
      </c>
      <c r="K39" s="568" t="s">
        <v>628</v>
      </c>
      <c r="L39" s="570">
        <v>55.462499999999999</v>
      </c>
      <c r="M39" s="570">
        <v>7</v>
      </c>
      <c r="N39" s="571">
        <v>388.21</v>
      </c>
    </row>
    <row r="40" spans="1:14" ht="14.4" customHeight="1" x14ac:dyDescent="0.3">
      <c r="A40" s="566" t="s">
        <v>537</v>
      </c>
      <c r="B40" s="567" t="s">
        <v>539</v>
      </c>
      <c r="C40" s="568" t="s">
        <v>549</v>
      </c>
      <c r="D40" s="569" t="s">
        <v>550</v>
      </c>
      <c r="E40" s="568" t="s">
        <v>540</v>
      </c>
      <c r="F40" s="569" t="s">
        <v>541</v>
      </c>
      <c r="G40" s="568" t="s">
        <v>586</v>
      </c>
      <c r="H40" s="568">
        <v>102957</v>
      </c>
      <c r="I40" s="568">
        <v>2957</v>
      </c>
      <c r="J40" s="568" t="s">
        <v>629</v>
      </c>
      <c r="K40" s="568" t="s">
        <v>630</v>
      </c>
      <c r="L40" s="570">
        <v>67.739999999999995</v>
      </c>
      <c r="M40" s="570">
        <v>1</v>
      </c>
      <c r="N40" s="571">
        <v>67.739999999999995</v>
      </c>
    </row>
    <row r="41" spans="1:14" ht="14.4" customHeight="1" x14ac:dyDescent="0.3">
      <c r="A41" s="566" t="s">
        <v>537</v>
      </c>
      <c r="B41" s="567" t="s">
        <v>539</v>
      </c>
      <c r="C41" s="568" t="s">
        <v>549</v>
      </c>
      <c r="D41" s="569" t="s">
        <v>550</v>
      </c>
      <c r="E41" s="568" t="s">
        <v>540</v>
      </c>
      <c r="F41" s="569" t="s">
        <v>541</v>
      </c>
      <c r="G41" s="568" t="s">
        <v>586</v>
      </c>
      <c r="H41" s="568">
        <v>102963</v>
      </c>
      <c r="I41" s="568">
        <v>2963</v>
      </c>
      <c r="J41" s="568" t="s">
        <v>631</v>
      </c>
      <c r="K41" s="568" t="s">
        <v>632</v>
      </c>
      <c r="L41" s="570">
        <v>128.41</v>
      </c>
      <c r="M41" s="570">
        <v>1</v>
      </c>
      <c r="N41" s="571">
        <v>128.41</v>
      </c>
    </row>
    <row r="42" spans="1:14" ht="14.4" customHeight="1" x14ac:dyDescent="0.3">
      <c r="A42" s="566" t="s">
        <v>537</v>
      </c>
      <c r="B42" s="567" t="s">
        <v>539</v>
      </c>
      <c r="C42" s="568" t="s">
        <v>549</v>
      </c>
      <c r="D42" s="569" t="s">
        <v>550</v>
      </c>
      <c r="E42" s="568" t="s">
        <v>540</v>
      </c>
      <c r="F42" s="569" t="s">
        <v>541</v>
      </c>
      <c r="G42" s="568" t="s">
        <v>586</v>
      </c>
      <c r="H42" s="568">
        <v>103575</v>
      </c>
      <c r="I42" s="568">
        <v>3575</v>
      </c>
      <c r="J42" s="568" t="s">
        <v>633</v>
      </c>
      <c r="K42" s="568" t="s">
        <v>615</v>
      </c>
      <c r="L42" s="570">
        <v>67.470013817562588</v>
      </c>
      <c r="M42" s="570">
        <v>39</v>
      </c>
      <c r="N42" s="571">
        <v>2631.3299385400092</v>
      </c>
    </row>
    <row r="43" spans="1:14" ht="14.4" customHeight="1" x14ac:dyDescent="0.3">
      <c r="A43" s="566" t="s">
        <v>537</v>
      </c>
      <c r="B43" s="567" t="s">
        <v>539</v>
      </c>
      <c r="C43" s="568" t="s">
        <v>549</v>
      </c>
      <c r="D43" s="569" t="s">
        <v>550</v>
      </c>
      <c r="E43" s="568" t="s">
        <v>540</v>
      </c>
      <c r="F43" s="569" t="s">
        <v>541</v>
      </c>
      <c r="G43" s="568" t="s">
        <v>586</v>
      </c>
      <c r="H43" s="568">
        <v>103688</v>
      </c>
      <c r="I43" s="568">
        <v>3688</v>
      </c>
      <c r="J43" s="568" t="s">
        <v>634</v>
      </c>
      <c r="K43" s="568" t="s">
        <v>635</v>
      </c>
      <c r="L43" s="570">
        <v>59.260119313266998</v>
      </c>
      <c r="M43" s="570">
        <v>3</v>
      </c>
      <c r="N43" s="571">
        <v>177.84040042877609</v>
      </c>
    </row>
    <row r="44" spans="1:14" ht="14.4" customHeight="1" x14ac:dyDescent="0.3">
      <c r="A44" s="566" t="s">
        <v>537</v>
      </c>
      <c r="B44" s="567" t="s">
        <v>539</v>
      </c>
      <c r="C44" s="568" t="s">
        <v>549</v>
      </c>
      <c r="D44" s="569" t="s">
        <v>550</v>
      </c>
      <c r="E44" s="568" t="s">
        <v>540</v>
      </c>
      <c r="F44" s="569" t="s">
        <v>541</v>
      </c>
      <c r="G44" s="568" t="s">
        <v>586</v>
      </c>
      <c r="H44" s="568">
        <v>106092</v>
      </c>
      <c r="I44" s="568">
        <v>6092</v>
      </c>
      <c r="J44" s="568" t="s">
        <v>636</v>
      </c>
      <c r="K44" s="568" t="s">
        <v>637</v>
      </c>
      <c r="L44" s="570">
        <v>263.23500000000001</v>
      </c>
      <c r="M44" s="570">
        <v>1</v>
      </c>
      <c r="N44" s="571">
        <v>263.23500000000001</v>
      </c>
    </row>
    <row r="45" spans="1:14" ht="14.4" customHeight="1" x14ac:dyDescent="0.3">
      <c r="A45" s="566" t="s">
        <v>537</v>
      </c>
      <c r="B45" s="567" t="s">
        <v>539</v>
      </c>
      <c r="C45" s="568" t="s">
        <v>549</v>
      </c>
      <c r="D45" s="569" t="s">
        <v>550</v>
      </c>
      <c r="E45" s="568" t="s">
        <v>540</v>
      </c>
      <c r="F45" s="569" t="s">
        <v>541</v>
      </c>
      <c r="G45" s="568" t="s">
        <v>586</v>
      </c>
      <c r="H45" s="568">
        <v>108499</v>
      </c>
      <c r="I45" s="568">
        <v>8499</v>
      </c>
      <c r="J45" s="568" t="s">
        <v>638</v>
      </c>
      <c r="K45" s="568" t="s">
        <v>639</v>
      </c>
      <c r="L45" s="570">
        <v>117.73893357637554</v>
      </c>
      <c r="M45" s="570">
        <v>118</v>
      </c>
      <c r="N45" s="571">
        <v>13893.186760606444</v>
      </c>
    </row>
    <row r="46" spans="1:14" ht="14.4" customHeight="1" x14ac:dyDescent="0.3">
      <c r="A46" s="566" t="s">
        <v>537</v>
      </c>
      <c r="B46" s="567" t="s">
        <v>539</v>
      </c>
      <c r="C46" s="568" t="s">
        <v>549</v>
      </c>
      <c r="D46" s="569" t="s">
        <v>550</v>
      </c>
      <c r="E46" s="568" t="s">
        <v>540</v>
      </c>
      <c r="F46" s="569" t="s">
        <v>541</v>
      </c>
      <c r="G46" s="568" t="s">
        <v>586</v>
      </c>
      <c r="H46" s="568">
        <v>109159</v>
      </c>
      <c r="I46" s="568">
        <v>9159</v>
      </c>
      <c r="J46" s="568" t="s">
        <v>640</v>
      </c>
      <c r="K46" s="568" t="s">
        <v>641</v>
      </c>
      <c r="L46" s="570">
        <v>112.326419124461</v>
      </c>
      <c r="M46" s="570">
        <v>3</v>
      </c>
      <c r="N46" s="571">
        <v>338.73283824892201</v>
      </c>
    </row>
    <row r="47" spans="1:14" ht="14.4" customHeight="1" x14ac:dyDescent="0.3">
      <c r="A47" s="566" t="s">
        <v>537</v>
      </c>
      <c r="B47" s="567" t="s">
        <v>539</v>
      </c>
      <c r="C47" s="568" t="s">
        <v>549</v>
      </c>
      <c r="D47" s="569" t="s">
        <v>550</v>
      </c>
      <c r="E47" s="568" t="s">
        <v>540</v>
      </c>
      <c r="F47" s="569" t="s">
        <v>541</v>
      </c>
      <c r="G47" s="568" t="s">
        <v>586</v>
      </c>
      <c r="H47" s="568">
        <v>110086</v>
      </c>
      <c r="I47" s="568">
        <v>10086</v>
      </c>
      <c r="J47" s="568" t="s">
        <v>642</v>
      </c>
      <c r="K47" s="568" t="s">
        <v>643</v>
      </c>
      <c r="L47" s="570">
        <v>1665.19998956732</v>
      </c>
      <c r="M47" s="570">
        <v>5</v>
      </c>
      <c r="N47" s="571">
        <v>8325.9999374039198</v>
      </c>
    </row>
    <row r="48" spans="1:14" ht="14.4" customHeight="1" x14ac:dyDescent="0.3">
      <c r="A48" s="566" t="s">
        <v>537</v>
      </c>
      <c r="B48" s="567" t="s">
        <v>539</v>
      </c>
      <c r="C48" s="568" t="s">
        <v>549</v>
      </c>
      <c r="D48" s="569" t="s">
        <v>550</v>
      </c>
      <c r="E48" s="568" t="s">
        <v>540</v>
      </c>
      <c r="F48" s="569" t="s">
        <v>541</v>
      </c>
      <c r="G48" s="568" t="s">
        <v>586</v>
      </c>
      <c r="H48" s="568">
        <v>111084</v>
      </c>
      <c r="I48" s="568">
        <v>11084</v>
      </c>
      <c r="J48" s="568" t="s">
        <v>644</v>
      </c>
      <c r="K48" s="568" t="s">
        <v>645</v>
      </c>
      <c r="L48" s="570">
        <v>270.77999999999997</v>
      </c>
      <c r="M48" s="570">
        <v>3</v>
      </c>
      <c r="N48" s="571">
        <v>812.33999999999992</v>
      </c>
    </row>
    <row r="49" spans="1:14" ht="14.4" customHeight="1" x14ac:dyDescent="0.3">
      <c r="A49" s="566" t="s">
        <v>537</v>
      </c>
      <c r="B49" s="567" t="s">
        <v>539</v>
      </c>
      <c r="C49" s="568" t="s">
        <v>549</v>
      </c>
      <c r="D49" s="569" t="s">
        <v>550</v>
      </c>
      <c r="E49" s="568" t="s">
        <v>540</v>
      </c>
      <c r="F49" s="569" t="s">
        <v>541</v>
      </c>
      <c r="G49" s="568" t="s">
        <v>586</v>
      </c>
      <c r="H49" s="568">
        <v>111337</v>
      </c>
      <c r="I49" s="568">
        <v>11337</v>
      </c>
      <c r="J49" s="568" t="s">
        <v>646</v>
      </c>
      <c r="K49" s="568" t="s">
        <v>647</v>
      </c>
      <c r="L49" s="570">
        <v>79.420021950090842</v>
      </c>
      <c r="M49" s="570">
        <v>5</v>
      </c>
      <c r="N49" s="571">
        <v>397.10008780036338</v>
      </c>
    </row>
    <row r="50" spans="1:14" ht="14.4" customHeight="1" x14ac:dyDescent="0.3">
      <c r="A50" s="566" t="s">
        <v>537</v>
      </c>
      <c r="B50" s="567" t="s">
        <v>539</v>
      </c>
      <c r="C50" s="568" t="s">
        <v>549</v>
      </c>
      <c r="D50" s="569" t="s">
        <v>550</v>
      </c>
      <c r="E50" s="568" t="s">
        <v>540</v>
      </c>
      <c r="F50" s="569" t="s">
        <v>541</v>
      </c>
      <c r="G50" s="568" t="s">
        <v>586</v>
      </c>
      <c r="H50" s="568">
        <v>111671</v>
      </c>
      <c r="I50" s="568">
        <v>11671</v>
      </c>
      <c r="J50" s="568" t="s">
        <v>648</v>
      </c>
      <c r="K50" s="568" t="s">
        <v>649</v>
      </c>
      <c r="L50" s="570">
        <v>275.09135208213502</v>
      </c>
      <c r="M50" s="570">
        <v>61</v>
      </c>
      <c r="N50" s="571">
        <v>16864.284899942482</v>
      </c>
    </row>
    <row r="51" spans="1:14" ht="14.4" customHeight="1" x14ac:dyDescent="0.3">
      <c r="A51" s="566" t="s">
        <v>537</v>
      </c>
      <c r="B51" s="567" t="s">
        <v>539</v>
      </c>
      <c r="C51" s="568" t="s">
        <v>549</v>
      </c>
      <c r="D51" s="569" t="s">
        <v>550</v>
      </c>
      <c r="E51" s="568" t="s">
        <v>540</v>
      </c>
      <c r="F51" s="569" t="s">
        <v>541</v>
      </c>
      <c r="G51" s="568" t="s">
        <v>586</v>
      </c>
      <c r="H51" s="568">
        <v>113808</v>
      </c>
      <c r="I51" s="568">
        <v>13808</v>
      </c>
      <c r="J51" s="568" t="s">
        <v>650</v>
      </c>
      <c r="K51" s="568" t="s">
        <v>651</v>
      </c>
      <c r="L51" s="570">
        <v>598.62</v>
      </c>
      <c r="M51" s="570">
        <v>1</v>
      </c>
      <c r="N51" s="571">
        <v>598.62</v>
      </c>
    </row>
    <row r="52" spans="1:14" ht="14.4" customHeight="1" x14ac:dyDescent="0.3">
      <c r="A52" s="566" t="s">
        <v>537</v>
      </c>
      <c r="B52" s="567" t="s">
        <v>539</v>
      </c>
      <c r="C52" s="568" t="s">
        <v>549</v>
      </c>
      <c r="D52" s="569" t="s">
        <v>550</v>
      </c>
      <c r="E52" s="568" t="s">
        <v>540</v>
      </c>
      <c r="F52" s="569" t="s">
        <v>541</v>
      </c>
      <c r="G52" s="568" t="s">
        <v>586</v>
      </c>
      <c r="H52" s="568">
        <v>114075</v>
      </c>
      <c r="I52" s="568">
        <v>14075</v>
      </c>
      <c r="J52" s="568" t="s">
        <v>652</v>
      </c>
      <c r="K52" s="568" t="s">
        <v>653</v>
      </c>
      <c r="L52" s="570">
        <v>311.97039832898798</v>
      </c>
      <c r="M52" s="570">
        <v>1</v>
      </c>
      <c r="N52" s="571">
        <v>311.97039832898798</v>
      </c>
    </row>
    <row r="53" spans="1:14" ht="14.4" customHeight="1" x14ac:dyDescent="0.3">
      <c r="A53" s="566" t="s">
        <v>537</v>
      </c>
      <c r="B53" s="567" t="s">
        <v>539</v>
      </c>
      <c r="C53" s="568" t="s">
        <v>549</v>
      </c>
      <c r="D53" s="569" t="s">
        <v>550</v>
      </c>
      <c r="E53" s="568" t="s">
        <v>540</v>
      </c>
      <c r="F53" s="569" t="s">
        <v>541</v>
      </c>
      <c r="G53" s="568" t="s">
        <v>586</v>
      </c>
      <c r="H53" s="568">
        <v>114693</v>
      </c>
      <c r="I53" s="568">
        <v>14693</v>
      </c>
      <c r="J53" s="568" t="s">
        <v>654</v>
      </c>
      <c r="K53" s="568" t="s">
        <v>655</v>
      </c>
      <c r="L53" s="570">
        <v>189.34</v>
      </c>
      <c r="M53" s="570">
        <v>1</v>
      </c>
      <c r="N53" s="571">
        <v>189.34</v>
      </c>
    </row>
    <row r="54" spans="1:14" ht="14.4" customHeight="1" x14ac:dyDescent="0.3">
      <c r="A54" s="566" t="s">
        <v>537</v>
      </c>
      <c r="B54" s="567" t="s">
        <v>539</v>
      </c>
      <c r="C54" s="568" t="s">
        <v>549</v>
      </c>
      <c r="D54" s="569" t="s">
        <v>550</v>
      </c>
      <c r="E54" s="568" t="s">
        <v>540</v>
      </c>
      <c r="F54" s="569" t="s">
        <v>541</v>
      </c>
      <c r="G54" s="568" t="s">
        <v>586</v>
      </c>
      <c r="H54" s="568">
        <v>114711</v>
      </c>
      <c r="I54" s="568">
        <v>14711</v>
      </c>
      <c r="J54" s="568" t="s">
        <v>656</v>
      </c>
      <c r="K54" s="568" t="s">
        <v>657</v>
      </c>
      <c r="L54" s="570">
        <v>60.629970658649299</v>
      </c>
      <c r="M54" s="570">
        <v>6</v>
      </c>
      <c r="N54" s="571">
        <v>363.71981149180226</v>
      </c>
    </row>
    <row r="55" spans="1:14" ht="14.4" customHeight="1" x14ac:dyDescent="0.3">
      <c r="A55" s="566" t="s">
        <v>537</v>
      </c>
      <c r="B55" s="567" t="s">
        <v>539</v>
      </c>
      <c r="C55" s="568" t="s">
        <v>549</v>
      </c>
      <c r="D55" s="569" t="s">
        <v>550</v>
      </c>
      <c r="E55" s="568" t="s">
        <v>540</v>
      </c>
      <c r="F55" s="569" t="s">
        <v>541</v>
      </c>
      <c r="G55" s="568" t="s">
        <v>586</v>
      </c>
      <c r="H55" s="568">
        <v>114933</v>
      </c>
      <c r="I55" s="568">
        <v>14933</v>
      </c>
      <c r="J55" s="568" t="s">
        <v>658</v>
      </c>
      <c r="K55" s="568" t="s">
        <v>659</v>
      </c>
      <c r="L55" s="570">
        <v>142.43</v>
      </c>
      <c r="M55" s="570">
        <v>1</v>
      </c>
      <c r="N55" s="571">
        <v>142.43</v>
      </c>
    </row>
    <row r="56" spans="1:14" ht="14.4" customHeight="1" x14ac:dyDescent="0.3">
      <c r="A56" s="566" t="s">
        <v>537</v>
      </c>
      <c r="B56" s="567" t="s">
        <v>539</v>
      </c>
      <c r="C56" s="568" t="s">
        <v>549</v>
      </c>
      <c r="D56" s="569" t="s">
        <v>550</v>
      </c>
      <c r="E56" s="568" t="s">
        <v>540</v>
      </c>
      <c r="F56" s="569" t="s">
        <v>541</v>
      </c>
      <c r="G56" s="568" t="s">
        <v>586</v>
      </c>
      <c r="H56" s="568">
        <v>114957</v>
      </c>
      <c r="I56" s="568">
        <v>14957</v>
      </c>
      <c r="J56" s="568" t="s">
        <v>660</v>
      </c>
      <c r="K56" s="568" t="s">
        <v>661</v>
      </c>
      <c r="L56" s="570">
        <v>42.27</v>
      </c>
      <c r="M56" s="570">
        <v>1</v>
      </c>
      <c r="N56" s="571">
        <v>42.27</v>
      </c>
    </row>
    <row r="57" spans="1:14" ht="14.4" customHeight="1" x14ac:dyDescent="0.3">
      <c r="A57" s="566" t="s">
        <v>537</v>
      </c>
      <c r="B57" s="567" t="s">
        <v>539</v>
      </c>
      <c r="C57" s="568" t="s">
        <v>549</v>
      </c>
      <c r="D57" s="569" t="s">
        <v>550</v>
      </c>
      <c r="E57" s="568" t="s">
        <v>540</v>
      </c>
      <c r="F57" s="569" t="s">
        <v>541</v>
      </c>
      <c r="G57" s="568" t="s">
        <v>586</v>
      </c>
      <c r="H57" s="568">
        <v>114958</v>
      </c>
      <c r="I57" s="568">
        <v>14958</v>
      </c>
      <c r="J57" s="568" t="s">
        <v>662</v>
      </c>
      <c r="K57" s="568" t="s">
        <v>663</v>
      </c>
      <c r="L57" s="570">
        <v>39.07</v>
      </c>
      <c r="M57" s="570">
        <v>1</v>
      </c>
      <c r="N57" s="571">
        <v>39.07</v>
      </c>
    </row>
    <row r="58" spans="1:14" ht="14.4" customHeight="1" x14ac:dyDescent="0.3">
      <c r="A58" s="566" t="s">
        <v>537</v>
      </c>
      <c r="B58" s="567" t="s">
        <v>539</v>
      </c>
      <c r="C58" s="568" t="s">
        <v>549</v>
      </c>
      <c r="D58" s="569" t="s">
        <v>550</v>
      </c>
      <c r="E58" s="568" t="s">
        <v>540</v>
      </c>
      <c r="F58" s="569" t="s">
        <v>541</v>
      </c>
      <c r="G58" s="568" t="s">
        <v>586</v>
      </c>
      <c r="H58" s="568">
        <v>116319</v>
      </c>
      <c r="I58" s="568">
        <v>16319</v>
      </c>
      <c r="J58" s="568" t="s">
        <v>664</v>
      </c>
      <c r="K58" s="568" t="s">
        <v>665</v>
      </c>
      <c r="L58" s="570">
        <v>51.5</v>
      </c>
      <c r="M58" s="570">
        <v>1</v>
      </c>
      <c r="N58" s="571">
        <v>51.5</v>
      </c>
    </row>
    <row r="59" spans="1:14" ht="14.4" customHeight="1" x14ac:dyDescent="0.3">
      <c r="A59" s="566" t="s">
        <v>537</v>
      </c>
      <c r="B59" s="567" t="s">
        <v>539</v>
      </c>
      <c r="C59" s="568" t="s">
        <v>549</v>
      </c>
      <c r="D59" s="569" t="s">
        <v>550</v>
      </c>
      <c r="E59" s="568" t="s">
        <v>540</v>
      </c>
      <c r="F59" s="569" t="s">
        <v>541</v>
      </c>
      <c r="G59" s="568" t="s">
        <v>586</v>
      </c>
      <c r="H59" s="568">
        <v>116320</v>
      </c>
      <c r="I59" s="568">
        <v>16320</v>
      </c>
      <c r="J59" s="568" t="s">
        <v>664</v>
      </c>
      <c r="K59" s="568" t="s">
        <v>666</v>
      </c>
      <c r="L59" s="570">
        <v>127.18</v>
      </c>
      <c r="M59" s="570">
        <v>1</v>
      </c>
      <c r="N59" s="571">
        <v>127.18</v>
      </c>
    </row>
    <row r="60" spans="1:14" ht="14.4" customHeight="1" x14ac:dyDescent="0.3">
      <c r="A60" s="566" t="s">
        <v>537</v>
      </c>
      <c r="B60" s="567" t="s">
        <v>539</v>
      </c>
      <c r="C60" s="568" t="s">
        <v>549</v>
      </c>
      <c r="D60" s="569" t="s">
        <v>550</v>
      </c>
      <c r="E60" s="568" t="s">
        <v>540</v>
      </c>
      <c r="F60" s="569" t="s">
        <v>541</v>
      </c>
      <c r="G60" s="568" t="s">
        <v>586</v>
      </c>
      <c r="H60" s="568">
        <v>116467</v>
      </c>
      <c r="I60" s="568">
        <v>16467</v>
      </c>
      <c r="J60" s="568" t="s">
        <v>667</v>
      </c>
      <c r="K60" s="568" t="s">
        <v>668</v>
      </c>
      <c r="L60" s="570">
        <v>65.460033455168897</v>
      </c>
      <c r="M60" s="570">
        <v>1</v>
      </c>
      <c r="N60" s="571">
        <v>65.460033455168897</v>
      </c>
    </row>
    <row r="61" spans="1:14" ht="14.4" customHeight="1" x14ac:dyDescent="0.3">
      <c r="A61" s="566" t="s">
        <v>537</v>
      </c>
      <c r="B61" s="567" t="s">
        <v>539</v>
      </c>
      <c r="C61" s="568" t="s">
        <v>549</v>
      </c>
      <c r="D61" s="569" t="s">
        <v>550</v>
      </c>
      <c r="E61" s="568" t="s">
        <v>540</v>
      </c>
      <c r="F61" s="569" t="s">
        <v>541</v>
      </c>
      <c r="G61" s="568" t="s">
        <v>586</v>
      </c>
      <c r="H61" s="568">
        <v>117011</v>
      </c>
      <c r="I61" s="568">
        <v>17011</v>
      </c>
      <c r="J61" s="568" t="s">
        <v>669</v>
      </c>
      <c r="K61" s="568" t="s">
        <v>670</v>
      </c>
      <c r="L61" s="570">
        <v>108.33287415666499</v>
      </c>
      <c r="M61" s="570">
        <v>36</v>
      </c>
      <c r="N61" s="571">
        <v>3883.7191251607519</v>
      </c>
    </row>
    <row r="62" spans="1:14" ht="14.4" customHeight="1" x14ac:dyDescent="0.3">
      <c r="A62" s="566" t="s">
        <v>537</v>
      </c>
      <c r="B62" s="567" t="s">
        <v>539</v>
      </c>
      <c r="C62" s="568" t="s">
        <v>549</v>
      </c>
      <c r="D62" s="569" t="s">
        <v>550</v>
      </c>
      <c r="E62" s="568" t="s">
        <v>540</v>
      </c>
      <c r="F62" s="569" t="s">
        <v>541</v>
      </c>
      <c r="G62" s="568" t="s">
        <v>586</v>
      </c>
      <c r="H62" s="568">
        <v>117189</v>
      </c>
      <c r="I62" s="568">
        <v>17189</v>
      </c>
      <c r="J62" s="568" t="s">
        <v>671</v>
      </c>
      <c r="K62" s="568" t="s">
        <v>672</v>
      </c>
      <c r="L62" s="570">
        <v>38.4198778554154</v>
      </c>
      <c r="M62" s="570">
        <v>5</v>
      </c>
      <c r="N62" s="571">
        <v>190.75926713249243</v>
      </c>
    </row>
    <row r="63" spans="1:14" ht="14.4" customHeight="1" x14ac:dyDescent="0.3">
      <c r="A63" s="566" t="s">
        <v>537</v>
      </c>
      <c r="B63" s="567" t="s">
        <v>539</v>
      </c>
      <c r="C63" s="568" t="s">
        <v>549</v>
      </c>
      <c r="D63" s="569" t="s">
        <v>550</v>
      </c>
      <c r="E63" s="568" t="s">
        <v>540</v>
      </c>
      <c r="F63" s="569" t="s">
        <v>541</v>
      </c>
      <c r="G63" s="568" t="s">
        <v>586</v>
      </c>
      <c r="H63" s="568">
        <v>117992</v>
      </c>
      <c r="I63" s="568">
        <v>17992</v>
      </c>
      <c r="J63" s="568" t="s">
        <v>673</v>
      </c>
      <c r="K63" s="568" t="s">
        <v>674</v>
      </c>
      <c r="L63" s="570">
        <v>91.260393060252397</v>
      </c>
      <c r="M63" s="570">
        <v>3</v>
      </c>
      <c r="N63" s="571">
        <v>273.78117918075719</v>
      </c>
    </row>
    <row r="64" spans="1:14" ht="14.4" customHeight="1" x14ac:dyDescent="0.3">
      <c r="A64" s="566" t="s">
        <v>537</v>
      </c>
      <c r="B64" s="567" t="s">
        <v>539</v>
      </c>
      <c r="C64" s="568" t="s">
        <v>549</v>
      </c>
      <c r="D64" s="569" t="s">
        <v>550</v>
      </c>
      <c r="E64" s="568" t="s">
        <v>540</v>
      </c>
      <c r="F64" s="569" t="s">
        <v>541</v>
      </c>
      <c r="G64" s="568" t="s">
        <v>586</v>
      </c>
      <c r="H64" s="568">
        <v>118287</v>
      </c>
      <c r="I64" s="568">
        <v>18287</v>
      </c>
      <c r="J64" s="568" t="s">
        <v>675</v>
      </c>
      <c r="K64" s="568" t="s">
        <v>676</v>
      </c>
      <c r="L64" s="570">
        <v>2535.75</v>
      </c>
      <c r="M64" s="570">
        <v>1</v>
      </c>
      <c r="N64" s="571">
        <v>2535.75</v>
      </c>
    </row>
    <row r="65" spans="1:14" ht="14.4" customHeight="1" x14ac:dyDescent="0.3">
      <c r="A65" s="566" t="s">
        <v>537</v>
      </c>
      <c r="B65" s="567" t="s">
        <v>539</v>
      </c>
      <c r="C65" s="568" t="s">
        <v>549</v>
      </c>
      <c r="D65" s="569" t="s">
        <v>550</v>
      </c>
      <c r="E65" s="568" t="s">
        <v>540</v>
      </c>
      <c r="F65" s="569" t="s">
        <v>541</v>
      </c>
      <c r="G65" s="568" t="s">
        <v>586</v>
      </c>
      <c r="H65" s="568">
        <v>121887</v>
      </c>
      <c r="I65" s="568">
        <v>21887</v>
      </c>
      <c r="J65" s="568" t="s">
        <v>677</v>
      </c>
      <c r="K65" s="568" t="s">
        <v>678</v>
      </c>
      <c r="L65" s="570">
        <v>51.96</v>
      </c>
      <c r="M65" s="570">
        <v>1</v>
      </c>
      <c r="N65" s="571">
        <v>51.96</v>
      </c>
    </row>
    <row r="66" spans="1:14" ht="14.4" customHeight="1" x14ac:dyDescent="0.3">
      <c r="A66" s="566" t="s">
        <v>537</v>
      </c>
      <c r="B66" s="567" t="s">
        <v>539</v>
      </c>
      <c r="C66" s="568" t="s">
        <v>549</v>
      </c>
      <c r="D66" s="569" t="s">
        <v>550</v>
      </c>
      <c r="E66" s="568" t="s">
        <v>540</v>
      </c>
      <c r="F66" s="569" t="s">
        <v>541</v>
      </c>
      <c r="G66" s="568" t="s">
        <v>586</v>
      </c>
      <c r="H66" s="568">
        <v>124067</v>
      </c>
      <c r="I66" s="568">
        <v>124067</v>
      </c>
      <c r="J66" s="568" t="s">
        <v>679</v>
      </c>
      <c r="K66" s="568" t="s">
        <v>680</v>
      </c>
      <c r="L66" s="570">
        <v>38.155036734267277</v>
      </c>
      <c r="M66" s="570">
        <v>28</v>
      </c>
      <c r="N66" s="571">
        <v>1068.481469370691</v>
      </c>
    </row>
    <row r="67" spans="1:14" ht="14.4" customHeight="1" x14ac:dyDescent="0.3">
      <c r="A67" s="566" t="s">
        <v>537</v>
      </c>
      <c r="B67" s="567" t="s">
        <v>539</v>
      </c>
      <c r="C67" s="568" t="s">
        <v>549</v>
      </c>
      <c r="D67" s="569" t="s">
        <v>550</v>
      </c>
      <c r="E67" s="568" t="s">
        <v>540</v>
      </c>
      <c r="F67" s="569" t="s">
        <v>541</v>
      </c>
      <c r="G67" s="568" t="s">
        <v>586</v>
      </c>
      <c r="H67" s="568">
        <v>125364</v>
      </c>
      <c r="I67" s="568">
        <v>25364</v>
      </c>
      <c r="J67" s="568" t="s">
        <v>681</v>
      </c>
      <c r="K67" s="568" t="s">
        <v>682</v>
      </c>
      <c r="L67" s="570">
        <v>65.81</v>
      </c>
      <c r="M67" s="570">
        <v>4</v>
      </c>
      <c r="N67" s="571">
        <v>263.24</v>
      </c>
    </row>
    <row r="68" spans="1:14" ht="14.4" customHeight="1" x14ac:dyDescent="0.3">
      <c r="A68" s="566" t="s">
        <v>537</v>
      </c>
      <c r="B68" s="567" t="s">
        <v>539</v>
      </c>
      <c r="C68" s="568" t="s">
        <v>549</v>
      </c>
      <c r="D68" s="569" t="s">
        <v>550</v>
      </c>
      <c r="E68" s="568" t="s">
        <v>540</v>
      </c>
      <c r="F68" s="569" t="s">
        <v>541</v>
      </c>
      <c r="G68" s="568" t="s">
        <v>586</v>
      </c>
      <c r="H68" s="568">
        <v>125365</v>
      </c>
      <c r="I68" s="568">
        <v>25365</v>
      </c>
      <c r="J68" s="568" t="s">
        <v>681</v>
      </c>
      <c r="K68" s="568" t="s">
        <v>683</v>
      </c>
      <c r="L68" s="570">
        <v>143.07098141092999</v>
      </c>
      <c r="M68" s="570">
        <v>4</v>
      </c>
      <c r="N68" s="571">
        <v>572.28392564371995</v>
      </c>
    </row>
    <row r="69" spans="1:14" ht="14.4" customHeight="1" x14ac:dyDescent="0.3">
      <c r="A69" s="566" t="s">
        <v>537</v>
      </c>
      <c r="B69" s="567" t="s">
        <v>539</v>
      </c>
      <c r="C69" s="568" t="s">
        <v>549</v>
      </c>
      <c r="D69" s="569" t="s">
        <v>550</v>
      </c>
      <c r="E69" s="568" t="s">
        <v>540</v>
      </c>
      <c r="F69" s="569" t="s">
        <v>541</v>
      </c>
      <c r="G69" s="568" t="s">
        <v>586</v>
      </c>
      <c r="H69" s="568">
        <v>125366</v>
      </c>
      <c r="I69" s="568">
        <v>25366</v>
      </c>
      <c r="J69" s="568" t="s">
        <v>681</v>
      </c>
      <c r="K69" s="568" t="s">
        <v>684</v>
      </c>
      <c r="L69" s="570">
        <v>263.87711479275021</v>
      </c>
      <c r="M69" s="570">
        <v>40</v>
      </c>
      <c r="N69" s="571">
        <v>11375.426289324496</v>
      </c>
    </row>
    <row r="70" spans="1:14" ht="14.4" customHeight="1" x14ac:dyDescent="0.3">
      <c r="A70" s="566" t="s">
        <v>537</v>
      </c>
      <c r="B70" s="567" t="s">
        <v>539</v>
      </c>
      <c r="C70" s="568" t="s">
        <v>549</v>
      </c>
      <c r="D70" s="569" t="s">
        <v>550</v>
      </c>
      <c r="E70" s="568" t="s">
        <v>540</v>
      </c>
      <c r="F70" s="569" t="s">
        <v>541</v>
      </c>
      <c r="G70" s="568" t="s">
        <v>586</v>
      </c>
      <c r="H70" s="568">
        <v>126329</v>
      </c>
      <c r="I70" s="568">
        <v>26329</v>
      </c>
      <c r="J70" s="568" t="s">
        <v>685</v>
      </c>
      <c r="K70" s="568" t="s">
        <v>686</v>
      </c>
      <c r="L70" s="570">
        <v>176.95</v>
      </c>
      <c r="M70" s="570">
        <v>1</v>
      </c>
      <c r="N70" s="571">
        <v>176.95</v>
      </c>
    </row>
    <row r="71" spans="1:14" ht="14.4" customHeight="1" x14ac:dyDescent="0.3">
      <c r="A71" s="566" t="s">
        <v>537</v>
      </c>
      <c r="B71" s="567" t="s">
        <v>539</v>
      </c>
      <c r="C71" s="568" t="s">
        <v>549</v>
      </c>
      <c r="D71" s="569" t="s">
        <v>550</v>
      </c>
      <c r="E71" s="568" t="s">
        <v>540</v>
      </c>
      <c r="F71" s="569" t="s">
        <v>541</v>
      </c>
      <c r="G71" s="568" t="s">
        <v>586</v>
      </c>
      <c r="H71" s="568">
        <v>128816</v>
      </c>
      <c r="I71" s="568">
        <v>28816</v>
      </c>
      <c r="J71" s="568" t="s">
        <v>687</v>
      </c>
      <c r="K71" s="568" t="s">
        <v>688</v>
      </c>
      <c r="L71" s="570">
        <v>126.03</v>
      </c>
      <c r="M71" s="570">
        <v>1</v>
      </c>
      <c r="N71" s="571">
        <v>126.03</v>
      </c>
    </row>
    <row r="72" spans="1:14" ht="14.4" customHeight="1" x14ac:dyDescent="0.3">
      <c r="A72" s="566" t="s">
        <v>537</v>
      </c>
      <c r="B72" s="567" t="s">
        <v>539</v>
      </c>
      <c r="C72" s="568" t="s">
        <v>549</v>
      </c>
      <c r="D72" s="569" t="s">
        <v>550</v>
      </c>
      <c r="E72" s="568" t="s">
        <v>540</v>
      </c>
      <c r="F72" s="569" t="s">
        <v>541</v>
      </c>
      <c r="G72" s="568" t="s">
        <v>586</v>
      </c>
      <c r="H72" s="568">
        <v>129707</v>
      </c>
      <c r="I72" s="568">
        <v>29707</v>
      </c>
      <c r="J72" s="568" t="s">
        <v>689</v>
      </c>
      <c r="K72" s="568" t="s">
        <v>690</v>
      </c>
      <c r="L72" s="570">
        <v>1.1499999999999999</v>
      </c>
      <c r="M72" s="570">
        <v>1</v>
      </c>
      <c r="N72" s="571">
        <v>1.1499999999999999</v>
      </c>
    </row>
    <row r="73" spans="1:14" ht="14.4" customHeight="1" x14ac:dyDescent="0.3">
      <c r="A73" s="566" t="s">
        <v>537</v>
      </c>
      <c r="B73" s="567" t="s">
        <v>539</v>
      </c>
      <c r="C73" s="568" t="s">
        <v>549</v>
      </c>
      <c r="D73" s="569" t="s">
        <v>550</v>
      </c>
      <c r="E73" s="568" t="s">
        <v>540</v>
      </c>
      <c r="F73" s="569" t="s">
        <v>541</v>
      </c>
      <c r="G73" s="568" t="s">
        <v>586</v>
      </c>
      <c r="H73" s="568">
        <v>129710</v>
      </c>
      <c r="I73" s="568">
        <v>29710</v>
      </c>
      <c r="J73" s="568" t="s">
        <v>691</v>
      </c>
      <c r="K73" s="568" t="s">
        <v>692</v>
      </c>
      <c r="L73" s="570">
        <v>1.1499999999999999</v>
      </c>
      <c r="M73" s="570">
        <v>1</v>
      </c>
      <c r="N73" s="571">
        <v>1.1499999999999999</v>
      </c>
    </row>
    <row r="74" spans="1:14" ht="14.4" customHeight="1" x14ac:dyDescent="0.3">
      <c r="A74" s="566" t="s">
        <v>537</v>
      </c>
      <c r="B74" s="567" t="s">
        <v>539</v>
      </c>
      <c r="C74" s="568" t="s">
        <v>549</v>
      </c>
      <c r="D74" s="569" t="s">
        <v>550</v>
      </c>
      <c r="E74" s="568" t="s">
        <v>540</v>
      </c>
      <c r="F74" s="569" t="s">
        <v>541</v>
      </c>
      <c r="G74" s="568" t="s">
        <v>586</v>
      </c>
      <c r="H74" s="568">
        <v>131654</v>
      </c>
      <c r="I74" s="568">
        <v>131654</v>
      </c>
      <c r="J74" s="568" t="s">
        <v>693</v>
      </c>
      <c r="K74" s="568" t="s">
        <v>694</v>
      </c>
      <c r="L74" s="570">
        <v>583.28109423496778</v>
      </c>
      <c r="M74" s="570">
        <v>4.9000000000000004</v>
      </c>
      <c r="N74" s="571">
        <v>2693.7597361162034</v>
      </c>
    </row>
    <row r="75" spans="1:14" ht="14.4" customHeight="1" x14ac:dyDescent="0.3">
      <c r="A75" s="566" t="s">
        <v>537</v>
      </c>
      <c r="B75" s="567" t="s">
        <v>539</v>
      </c>
      <c r="C75" s="568" t="s">
        <v>549</v>
      </c>
      <c r="D75" s="569" t="s">
        <v>550</v>
      </c>
      <c r="E75" s="568" t="s">
        <v>540</v>
      </c>
      <c r="F75" s="569" t="s">
        <v>541</v>
      </c>
      <c r="G75" s="568" t="s">
        <v>586</v>
      </c>
      <c r="H75" s="568">
        <v>131656</v>
      </c>
      <c r="I75" s="568">
        <v>131656</v>
      </c>
      <c r="J75" s="568" t="s">
        <v>695</v>
      </c>
      <c r="K75" s="568" t="s">
        <v>696</v>
      </c>
      <c r="L75" s="570">
        <v>806.65600498858748</v>
      </c>
      <c r="M75" s="570">
        <v>2.4</v>
      </c>
      <c r="N75" s="571">
        <v>1935.9745044866772</v>
      </c>
    </row>
    <row r="76" spans="1:14" ht="14.4" customHeight="1" x14ac:dyDescent="0.3">
      <c r="A76" s="566" t="s">
        <v>537</v>
      </c>
      <c r="B76" s="567" t="s">
        <v>539</v>
      </c>
      <c r="C76" s="568" t="s">
        <v>549</v>
      </c>
      <c r="D76" s="569" t="s">
        <v>550</v>
      </c>
      <c r="E76" s="568" t="s">
        <v>540</v>
      </c>
      <c r="F76" s="569" t="s">
        <v>541</v>
      </c>
      <c r="G76" s="568" t="s">
        <v>586</v>
      </c>
      <c r="H76" s="568">
        <v>132272</v>
      </c>
      <c r="I76" s="568">
        <v>32272</v>
      </c>
      <c r="J76" s="568" t="s">
        <v>697</v>
      </c>
      <c r="K76" s="568" t="s">
        <v>698</v>
      </c>
      <c r="L76" s="570">
        <v>77.94</v>
      </c>
      <c r="M76" s="570">
        <v>3</v>
      </c>
      <c r="N76" s="571">
        <v>233.82</v>
      </c>
    </row>
    <row r="77" spans="1:14" ht="14.4" customHeight="1" x14ac:dyDescent="0.3">
      <c r="A77" s="566" t="s">
        <v>537</v>
      </c>
      <c r="B77" s="567" t="s">
        <v>539</v>
      </c>
      <c r="C77" s="568" t="s">
        <v>549</v>
      </c>
      <c r="D77" s="569" t="s">
        <v>550</v>
      </c>
      <c r="E77" s="568" t="s">
        <v>540</v>
      </c>
      <c r="F77" s="569" t="s">
        <v>541</v>
      </c>
      <c r="G77" s="568" t="s">
        <v>586</v>
      </c>
      <c r="H77" s="568">
        <v>132393</v>
      </c>
      <c r="I77" s="568">
        <v>32393</v>
      </c>
      <c r="J77" s="568" t="s">
        <v>699</v>
      </c>
      <c r="K77" s="568" t="s">
        <v>700</v>
      </c>
      <c r="L77" s="570">
        <v>836.08</v>
      </c>
      <c r="M77" s="570">
        <v>1</v>
      </c>
      <c r="N77" s="571">
        <v>836.08</v>
      </c>
    </row>
    <row r="78" spans="1:14" ht="14.4" customHeight="1" x14ac:dyDescent="0.3">
      <c r="A78" s="566" t="s">
        <v>537</v>
      </c>
      <c r="B78" s="567" t="s">
        <v>539</v>
      </c>
      <c r="C78" s="568" t="s">
        <v>549</v>
      </c>
      <c r="D78" s="569" t="s">
        <v>550</v>
      </c>
      <c r="E78" s="568" t="s">
        <v>540</v>
      </c>
      <c r="F78" s="569" t="s">
        <v>541</v>
      </c>
      <c r="G78" s="568" t="s">
        <v>586</v>
      </c>
      <c r="H78" s="568">
        <v>132917</v>
      </c>
      <c r="I78" s="568">
        <v>32917</v>
      </c>
      <c r="J78" s="568" t="s">
        <v>701</v>
      </c>
      <c r="K78" s="568" t="s">
        <v>702</v>
      </c>
      <c r="L78" s="570">
        <v>169.92051848243</v>
      </c>
      <c r="M78" s="570">
        <v>1</v>
      </c>
      <c r="N78" s="571">
        <v>169.92051848243</v>
      </c>
    </row>
    <row r="79" spans="1:14" ht="14.4" customHeight="1" x14ac:dyDescent="0.3">
      <c r="A79" s="566" t="s">
        <v>537</v>
      </c>
      <c r="B79" s="567" t="s">
        <v>539</v>
      </c>
      <c r="C79" s="568" t="s">
        <v>549</v>
      </c>
      <c r="D79" s="569" t="s">
        <v>550</v>
      </c>
      <c r="E79" s="568" t="s">
        <v>540</v>
      </c>
      <c r="F79" s="569" t="s">
        <v>541</v>
      </c>
      <c r="G79" s="568" t="s">
        <v>586</v>
      </c>
      <c r="H79" s="568">
        <v>140122</v>
      </c>
      <c r="I79" s="568">
        <v>40122</v>
      </c>
      <c r="J79" s="568" t="s">
        <v>703</v>
      </c>
      <c r="K79" s="568" t="s">
        <v>680</v>
      </c>
      <c r="L79" s="570">
        <v>38.238000000000007</v>
      </c>
      <c r="M79" s="570">
        <v>46</v>
      </c>
      <c r="N79" s="571">
        <v>1758.34</v>
      </c>
    </row>
    <row r="80" spans="1:14" ht="14.4" customHeight="1" x14ac:dyDescent="0.3">
      <c r="A80" s="566" t="s">
        <v>537</v>
      </c>
      <c r="B80" s="567" t="s">
        <v>539</v>
      </c>
      <c r="C80" s="568" t="s">
        <v>549</v>
      </c>
      <c r="D80" s="569" t="s">
        <v>550</v>
      </c>
      <c r="E80" s="568" t="s">
        <v>540</v>
      </c>
      <c r="F80" s="569" t="s">
        <v>541</v>
      </c>
      <c r="G80" s="568" t="s">
        <v>586</v>
      </c>
      <c r="H80" s="568">
        <v>140274</v>
      </c>
      <c r="I80" s="568">
        <v>40274</v>
      </c>
      <c r="J80" s="568" t="s">
        <v>704</v>
      </c>
      <c r="K80" s="568" t="s">
        <v>705</v>
      </c>
      <c r="L80" s="570">
        <v>72.969870238257002</v>
      </c>
      <c r="M80" s="570">
        <v>1</v>
      </c>
      <c r="N80" s="571">
        <v>72.969870238257002</v>
      </c>
    </row>
    <row r="81" spans="1:14" ht="14.4" customHeight="1" x14ac:dyDescent="0.3">
      <c r="A81" s="566" t="s">
        <v>537</v>
      </c>
      <c r="B81" s="567" t="s">
        <v>539</v>
      </c>
      <c r="C81" s="568" t="s">
        <v>549</v>
      </c>
      <c r="D81" s="569" t="s">
        <v>550</v>
      </c>
      <c r="E81" s="568" t="s">
        <v>540</v>
      </c>
      <c r="F81" s="569" t="s">
        <v>541</v>
      </c>
      <c r="G81" s="568" t="s">
        <v>586</v>
      </c>
      <c r="H81" s="568">
        <v>140564</v>
      </c>
      <c r="I81" s="568">
        <v>40564</v>
      </c>
      <c r="J81" s="568" t="s">
        <v>706</v>
      </c>
      <c r="K81" s="568" t="s">
        <v>707</v>
      </c>
      <c r="L81" s="570">
        <v>13.16</v>
      </c>
      <c r="M81" s="570">
        <v>1</v>
      </c>
      <c r="N81" s="571">
        <v>13.16</v>
      </c>
    </row>
    <row r="82" spans="1:14" ht="14.4" customHeight="1" x14ac:dyDescent="0.3">
      <c r="A82" s="566" t="s">
        <v>537</v>
      </c>
      <c r="B82" s="567" t="s">
        <v>539</v>
      </c>
      <c r="C82" s="568" t="s">
        <v>549</v>
      </c>
      <c r="D82" s="569" t="s">
        <v>550</v>
      </c>
      <c r="E82" s="568" t="s">
        <v>540</v>
      </c>
      <c r="F82" s="569" t="s">
        <v>541</v>
      </c>
      <c r="G82" s="568" t="s">
        <v>586</v>
      </c>
      <c r="H82" s="568">
        <v>142595</v>
      </c>
      <c r="I82" s="568">
        <v>42595</v>
      </c>
      <c r="J82" s="568" t="s">
        <v>708</v>
      </c>
      <c r="K82" s="568" t="s">
        <v>709</v>
      </c>
      <c r="L82" s="570">
        <v>998.21</v>
      </c>
      <c r="M82" s="570">
        <v>1</v>
      </c>
      <c r="N82" s="571">
        <v>998.21</v>
      </c>
    </row>
    <row r="83" spans="1:14" ht="14.4" customHeight="1" x14ac:dyDescent="0.3">
      <c r="A83" s="566" t="s">
        <v>537</v>
      </c>
      <c r="B83" s="567" t="s">
        <v>539</v>
      </c>
      <c r="C83" s="568" t="s">
        <v>549</v>
      </c>
      <c r="D83" s="569" t="s">
        <v>550</v>
      </c>
      <c r="E83" s="568" t="s">
        <v>540</v>
      </c>
      <c r="F83" s="569" t="s">
        <v>541</v>
      </c>
      <c r="G83" s="568" t="s">
        <v>586</v>
      </c>
      <c r="H83" s="568">
        <v>144305</v>
      </c>
      <c r="I83" s="568">
        <v>44305</v>
      </c>
      <c r="J83" s="568" t="s">
        <v>710</v>
      </c>
      <c r="K83" s="568" t="s">
        <v>711</v>
      </c>
      <c r="L83" s="570">
        <v>85.85</v>
      </c>
      <c r="M83" s="570">
        <v>1</v>
      </c>
      <c r="N83" s="571">
        <v>85.85</v>
      </c>
    </row>
    <row r="84" spans="1:14" ht="14.4" customHeight="1" x14ac:dyDescent="0.3">
      <c r="A84" s="566" t="s">
        <v>537</v>
      </c>
      <c r="B84" s="567" t="s">
        <v>539</v>
      </c>
      <c r="C84" s="568" t="s">
        <v>549</v>
      </c>
      <c r="D84" s="569" t="s">
        <v>550</v>
      </c>
      <c r="E84" s="568" t="s">
        <v>540</v>
      </c>
      <c r="F84" s="569" t="s">
        <v>541</v>
      </c>
      <c r="G84" s="568" t="s">
        <v>586</v>
      </c>
      <c r="H84" s="568">
        <v>146444</v>
      </c>
      <c r="I84" s="568">
        <v>46444</v>
      </c>
      <c r="J84" s="568" t="s">
        <v>712</v>
      </c>
      <c r="K84" s="568" t="s">
        <v>713</v>
      </c>
      <c r="L84" s="570">
        <v>424.12961443472</v>
      </c>
      <c r="M84" s="570">
        <v>1</v>
      </c>
      <c r="N84" s="571">
        <v>424.12961443472</v>
      </c>
    </row>
    <row r="85" spans="1:14" ht="14.4" customHeight="1" x14ac:dyDescent="0.3">
      <c r="A85" s="566" t="s">
        <v>537</v>
      </c>
      <c r="B85" s="567" t="s">
        <v>539</v>
      </c>
      <c r="C85" s="568" t="s">
        <v>549</v>
      </c>
      <c r="D85" s="569" t="s">
        <v>550</v>
      </c>
      <c r="E85" s="568" t="s">
        <v>540</v>
      </c>
      <c r="F85" s="569" t="s">
        <v>541</v>
      </c>
      <c r="G85" s="568" t="s">
        <v>586</v>
      </c>
      <c r="H85" s="568">
        <v>146694</v>
      </c>
      <c r="I85" s="568">
        <v>46694</v>
      </c>
      <c r="J85" s="568" t="s">
        <v>714</v>
      </c>
      <c r="K85" s="568" t="s">
        <v>715</v>
      </c>
      <c r="L85" s="570">
        <v>106.63</v>
      </c>
      <c r="M85" s="570">
        <v>1</v>
      </c>
      <c r="N85" s="571">
        <v>106.63</v>
      </c>
    </row>
    <row r="86" spans="1:14" ht="14.4" customHeight="1" x14ac:dyDescent="0.3">
      <c r="A86" s="566" t="s">
        <v>537</v>
      </c>
      <c r="B86" s="567" t="s">
        <v>539</v>
      </c>
      <c r="C86" s="568" t="s">
        <v>549</v>
      </c>
      <c r="D86" s="569" t="s">
        <v>550</v>
      </c>
      <c r="E86" s="568" t="s">
        <v>540</v>
      </c>
      <c r="F86" s="569" t="s">
        <v>541</v>
      </c>
      <c r="G86" s="568" t="s">
        <v>586</v>
      </c>
      <c r="H86" s="568">
        <v>146991</v>
      </c>
      <c r="I86" s="568">
        <v>46991</v>
      </c>
      <c r="J86" s="568" t="s">
        <v>697</v>
      </c>
      <c r="K86" s="568" t="s">
        <v>716</v>
      </c>
      <c r="L86" s="570">
        <v>139.78335622645798</v>
      </c>
      <c r="M86" s="570">
        <v>6</v>
      </c>
      <c r="N86" s="571">
        <v>838.57013735874796</v>
      </c>
    </row>
    <row r="87" spans="1:14" ht="14.4" customHeight="1" x14ac:dyDescent="0.3">
      <c r="A87" s="566" t="s">
        <v>537</v>
      </c>
      <c r="B87" s="567" t="s">
        <v>539</v>
      </c>
      <c r="C87" s="568" t="s">
        <v>549</v>
      </c>
      <c r="D87" s="569" t="s">
        <v>550</v>
      </c>
      <c r="E87" s="568" t="s">
        <v>540</v>
      </c>
      <c r="F87" s="569" t="s">
        <v>541</v>
      </c>
      <c r="G87" s="568" t="s">
        <v>586</v>
      </c>
      <c r="H87" s="568">
        <v>147193</v>
      </c>
      <c r="I87" s="568">
        <v>47193</v>
      </c>
      <c r="J87" s="568" t="s">
        <v>717</v>
      </c>
      <c r="K87" s="568" t="s">
        <v>718</v>
      </c>
      <c r="L87" s="570">
        <v>340.29</v>
      </c>
      <c r="M87" s="570">
        <v>1</v>
      </c>
      <c r="N87" s="571">
        <v>340.29</v>
      </c>
    </row>
    <row r="88" spans="1:14" ht="14.4" customHeight="1" x14ac:dyDescent="0.3">
      <c r="A88" s="566" t="s">
        <v>537</v>
      </c>
      <c r="B88" s="567" t="s">
        <v>539</v>
      </c>
      <c r="C88" s="568" t="s">
        <v>549</v>
      </c>
      <c r="D88" s="569" t="s">
        <v>550</v>
      </c>
      <c r="E88" s="568" t="s">
        <v>540</v>
      </c>
      <c r="F88" s="569" t="s">
        <v>541</v>
      </c>
      <c r="G88" s="568" t="s">
        <v>586</v>
      </c>
      <c r="H88" s="568">
        <v>148578</v>
      </c>
      <c r="I88" s="568">
        <v>48578</v>
      </c>
      <c r="J88" s="568" t="s">
        <v>719</v>
      </c>
      <c r="K88" s="568" t="s">
        <v>720</v>
      </c>
      <c r="L88" s="570">
        <v>76.92</v>
      </c>
      <c r="M88" s="570">
        <v>1</v>
      </c>
      <c r="N88" s="571">
        <v>76.92</v>
      </c>
    </row>
    <row r="89" spans="1:14" ht="14.4" customHeight="1" x14ac:dyDescent="0.3">
      <c r="A89" s="566" t="s">
        <v>537</v>
      </c>
      <c r="B89" s="567" t="s">
        <v>539</v>
      </c>
      <c r="C89" s="568" t="s">
        <v>549</v>
      </c>
      <c r="D89" s="569" t="s">
        <v>550</v>
      </c>
      <c r="E89" s="568" t="s">
        <v>540</v>
      </c>
      <c r="F89" s="569" t="s">
        <v>541</v>
      </c>
      <c r="G89" s="568" t="s">
        <v>586</v>
      </c>
      <c r="H89" s="568">
        <v>149012</v>
      </c>
      <c r="I89" s="568">
        <v>49012</v>
      </c>
      <c r="J89" s="568" t="s">
        <v>721</v>
      </c>
      <c r="K89" s="568" t="s">
        <v>722</v>
      </c>
      <c r="L89" s="570">
        <v>21.549878118345049</v>
      </c>
      <c r="M89" s="570">
        <v>2</v>
      </c>
      <c r="N89" s="571">
        <v>43.099756236690098</v>
      </c>
    </row>
    <row r="90" spans="1:14" ht="14.4" customHeight="1" x14ac:dyDescent="0.3">
      <c r="A90" s="566" t="s">
        <v>537</v>
      </c>
      <c r="B90" s="567" t="s">
        <v>539</v>
      </c>
      <c r="C90" s="568" t="s">
        <v>549</v>
      </c>
      <c r="D90" s="569" t="s">
        <v>550</v>
      </c>
      <c r="E90" s="568" t="s">
        <v>540</v>
      </c>
      <c r="F90" s="569" t="s">
        <v>541</v>
      </c>
      <c r="G90" s="568" t="s">
        <v>586</v>
      </c>
      <c r="H90" s="568">
        <v>150335</v>
      </c>
      <c r="I90" s="568">
        <v>50335</v>
      </c>
      <c r="J90" s="568" t="s">
        <v>723</v>
      </c>
      <c r="K90" s="568" t="s">
        <v>724</v>
      </c>
      <c r="L90" s="570">
        <v>45.797208415516884</v>
      </c>
      <c r="M90" s="570">
        <v>13</v>
      </c>
      <c r="N90" s="571">
        <v>594.00122087284012</v>
      </c>
    </row>
    <row r="91" spans="1:14" ht="14.4" customHeight="1" x14ac:dyDescent="0.3">
      <c r="A91" s="566" t="s">
        <v>537</v>
      </c>
      <c r="B91" s="567" t="s">
        <v>539</v>
      </c>
      <c r="C91" s="568" t="s">
        <v>549</v>
      </c>
      <c r="D91" s="569" t="s">
        <v>550</v>
      </c>
      <c r="E91" s="568" t="s">
        <v>540</v>
      </c>
      <c r="F91" s="569" t="s">
        <v>541</v>
      </c>
      <c r="G91" s="568" t="s">
        <v>586</v>
      </c>
      <c r="H91" s="568">
        <v>151365</v>
      </c>
      <c r="I91" s="568">
        <v>51365</v>
      </c>
      <c r="J91" s="568" t="s">
        <v>725</v>
      </c>
      <c r="K91" s="568" t="s">
        <v>726</v>
      </c>
      <c r="L91" s="570">
        <v>177.24639791196515</v>
      </c>
      <c r="M91" s="570">
        <v>270</v>
      </c>
      <c r="N91" s="571">
        <v>5937.7903713328033</v>
      </c>
    </row>
    <row r="92" spans="1:14" ht="14.4" customHeight="1" x14ac:dyDescent="0.3">
      <c r="A92" s="566" t="s">
        <v>537</v>
      </c>
      <c r="B92" s="567" t="s">
        <v>539</v>
      </c>
      <c r="C92" s="568" t="s">
        <v>549</v>
      </c>
      <c r="D92" s="569" t="s">
        <v>550</v>
      </c>
      <c r="E92" s="568" t="s">
        <v>540</v>
      </c>
      <c r="F92" s="569" t="s">
        <v>541</v>
      </c>
      <c r="G92" s="568" t="s">
        <v>586</v>
      </c>
      <c r="H92" s="568">
        <v>154424</v>
      </c>
      <c r="I92" s="568">
        <v>54424</v>
      </c>
      <c r="J92" s="568" t="s">
        <v>727</v>
      </c>
      <c r="K92" s="568" t="s">
        <v>728</v>
      </c>
      <c r="L92" s="570">
        <v>224.07059186049901</v>
      </c>
      <c r="M92" s="570">
        <v>1</v>
      </c>
      <c r="N92" s="571">
        <v>224.07059186049901</v>
      </c>
    </row>
    <row r="93" spans="1:14" ht="14.4" customHeight="1" x14ac:dyDescent="0.3">
      <c r="A93" s="566" t="s">
        <v>537</v>
      </c>
      <c r="B93" s="567" t="s">
        <v>539</v>
      </c>
      <c r="C93" s="568" t="s">
        <v>549</v>
      </c>
      <c r="D93" s="569" t="s">
        <v>550</v>
      </c>
      <c r="E93" s="568" t="s">
        <v>540</v>
      </c>
      <c r="F93" s="569" t="s">
        <v>541</v>
      </c>
      <c r="G93" s="568" t="s">
        <v>586</v>
      </c>
      <c r="H93" s="568">
        <v>154539</v>
      </c>
      <c r="I93" s="568">
        <v>54539</v>
      </c>
      <c r="J93" s="568" t="s">
        <v>729</v>
      </c>
      <c r="K93" s="568" t="s">
        <v>730</v>
      </c>
      <c r="L93" s="570">
        <v>63.33166374286278</v>
      </c>
      <c r="M93" s="570">
        <v>63</v>
      </c>
      <c r="N93" s="571">
        <v>3990.8852557212381</v>
      </c>
    </row>
    <row r="94" spans="1:14" ht="14.4" customHeight="1" x14ac:dyDescent="0.3">
      <c r="A94" s="566" t="s">
        <v>537</v>
      </c>
      <c r="B94" s="567" t="s">
        <v>539</v>
      </c>
      <c r="C94" s="568" t="s">
        <v>549</v>
      </c>
      <c r="D94" s="569" t="s">
        <v>550</v>
      </c>
      <c r="E94" s="568" t="s">
        <v>540</v>
      </c>
      <c r="F94" s="569" t="s">
        <v>541</v>
      </c>
      <c r="G94" s="568" t="s">
        <v>586</v>
      </c>
      <c r="H94" s="568">
        <v>155823</v>
      </c>
      <c r="I94" s="568">
        <v>55823</v>
      </c>
      <c r="J94" s="568" t="s">
        <v>731</v>
      </c>
      <c r="K94" s="568" t="s">
        <v>732</v>
      </c>
      <c r="L94" s="570">
        <v>22.747696070736986</v>
      </c>
      <c r="M94" s="570">
        <v>133</v>
      </c>
      <c r="N94" s="571">
        <v>3024.9304996123228</v>
      </c>
    </row>
    <row r="95" spans="1:14" ht="14.4" customHeight="1" x14ac:dyDescent="0.3">
      <c r="A95" s="566" t="s">
        <v>537</v>
      </c>
      <c r="B95" s="567" t="s">
        <v>539</v>
      </c>
      <c r="C95" s="568" t="s">
        <v>549</v>
      </c>
      <c r="D95" s="569" t="s">
        <v>550</v>
      </c>
      <c r="E95" s="568" t="s">
        <v>540</v>
      </c>
      <c r="F95" s="569" t="s">
        <v>541</v>
      </c>
      <c r="G95" s="568" t="s">
        <v>586</v>
      </c>
      <c r="H95" s="568">
        <v>155824</v>
      </c>
      <c r="I95" s="568">
        <v>55824</v>
      </c>
      <c r="J95" s="568" t="s">
        <v>731</v>
      </c>
      <c r="K95" s="568" t="s">
        <v>733</v>
      </c>
      <c r="L95" s="570">
        <v>60.350002841147607</v>
      </c>
      <c r="M95" s="570">
        <v>142</v>
      </c>
      <c r="N95" s="571">
        <v>8569.70069401623</v>
      </c>
    </row>
    <row r="96" spans="1:14" ht="14.4" customHeight="1" x14ac:dyDescent="0.3">
      <c r="A96" s="566" t="s">
        <v>537</v>
      </c>
      <c r="B96" s="567" t="s">
        <v>539</v>
      </c>
      <c r="C96" s="568" t="s">
        <v>549</v>
      </c>
      <c r="D96" s="569" t="s">
        <v>550</v>
      </c>
      <c r="E96" s="568" t="s">
        <v>540</v>
      </c>
      <c r="F96" s="569" t="s">
        <v>541</v>
      </c>
      <c r="G96" s="568" t="s">
        <v>586</v>
      </c>
      <c r="H96" s="568">
        <v>156992</v>
      </c>
      <c r="I96" s="568">
        <v>56992</v>
      </c>
      <c r="J96" s="568" t="s">
        <v>734</v>
      </c>
      <c r="K96" s="568" t="s">
        <v>735</v>
      </c>
      <c r="L96" s="570">
        <v>56.664999999999999</v>
      </c>
      <c r="M96" s="570">
        <v>15</v>
      </c>
      <c r="N96" s="571">
        <v>836.31</v>
      </c>
    </row>
    <row r="97" spans="1:14" ht="14.4" customHeight="1" x14ac:dyDescent="0.3">
      <c r="A97" s="566" t="s">
        <v>537</v>
      </c>
      <c r="B97" s="567" t="s">
        <v>539</v>
      </c>
      <c r="C97" s="568" t="s">
        <v>549</v>
      </c>
      <c r="D97" s="569" t="s">
        <v>550</v>
      </c>
      <c r="E97" s="568" t="s">
        <v>540</v>
      </c>
      <c r="F97" s="569" t="s">
        <v>541</v>
      </c>
      <c r="G97" s="568" t="s">
        <v>586</v>
      </c>
      <c r="H97" s="568">
        <v>156993</v>
      </c>
      <c r="I97" s="568">
        <v>56993</v>
      </c>
      <c r="J97" s="568" t="s">
        <v>736</v>
      </c>
      <c r="K97" s="568" t="s">
        <v>737</v>
      </c>
      <c r="L97" s="570">
        <v>57.990028623917603</v>
      </c>
      <c r="M97" s="570">
        <v>12</v>
      </c>
      <c r="N97" s="571">
        <v>695.88017174350546</v>
      </c>
    </row>
    <row r="98" spans="1:14" ht="14.4" customHeight="1" x14ac:dyDescent="0.3">
      <c r="A98" s="566" t="s">
        <v>537</v>
      </c>
      <c r="B98" s="567" t="s">
        <v>539</v>
      </c>
      <c r="C98" s="568" t="s">
        <v>549</v>
      </c>
      <c r="D98" s="569" t="s">
        <v>550</v>
      </c>
      <c r="E98" s="568" t="s">
        <v>540</v>
      </c>
      <c r="F98" s="569" t="s">
        <v>541</v>
      </c>
      <c r="G98" s="568" t="s">
        <v>586</v>
      </c>
      <c r="H98" s="568">
        <v>158249</v>
      </c>
      <c r="I98" s="568">
        <v>58249</v>
      </c>
      <c r="J98" s="568" t="s">
        <v>738</v>
      </c>
      <c r="K98" s="568"/>
      <c r="L98" s="570">
        <v>191.62096651010799</v>
      </c>
      <c r="M98" s="570">
        <v>1</v>
      </c>
      <c r="N98" s="571">
        <v>191.62096651010799</v>
      </c>
    </row>
    <row r="99" spans="1:14" ht="14.4" customHeight="1" x14ac:dyDescent="0.3">
      <c r="A99" s="566" t="s">
        <v>537</v>
      </c>
      <c r="B99" s="567" t="s">
        <v>539</v>
      </c>
      <c r="C99" s="568" t="s">
        <v>549</v>
      </c>
      <c r="D99" s="569" t="s">
        <v>550</v>
      </c>
      <c r="E99" s="568" t="s">
        <v>540</v>
      </c>
      <c r="F99" s="569" t="s">
        <v>541</v>
      </c>
      <c r="G99" s="568" t="s">
        <v>586</v>
      </c>
      <c r="H99" s="568">
        <v>158827</v>
      </c>
      <c r="I99" s="568">
        <v>58827</v>
      </c>
      <c r="J99" s="568" t="s">
        <v>739</v>
      </c>
      <c r="K99" s="568" t="s">
        <v>740</v>
      </c>
      <c r="L99" s="570">
        <v>173.69042857142855</v>
      </c>
      <c r="M99" s="570">
        <v>15</v>
      </c>
      <c r="N99" s="571">
        <v>2603.5909999999999</v>
      </c>
    </row>
    <row r="100" spans="1:14" ht="14.4" customHeight="1" x14ac:dyDescent="0.3">
      <c r="A100" s="566" t="s">
        <v>537</v>
      </c>
      <c r="B100" s="567" t="s">
        <v>539</v>
      </c>
      <c r="C100" s="568" t="s">
        <v>549</v>
      </c>
      <c r="D100" s="569" t="s">
        <v>550</v>
      </c>
      <c r="E100" s="568" t="s">
        <v>540</v>
      </c>
      <c r="F100" s="569" t="s">
        <v>541</v>
      </c>
      <c r="G100" s="568" t="s">
        <v>586</v>
      </c>
      <c r="H100" s="568">
        <v>159448</v>
      </c>
      <c r="I100" s="568">
        <v>59448</v>
      </c>
      <c r="J100" s="568" t="s">
        <v>741</v>
      </c>
      <c r="K100" s="568" t="s">
        <v>742</v>
      </c>
      <c r="L100" s="570">
        <v>701.38133333333326</v>
      </c>
      <c r="M100" s="570">
        <v>7</v>
      </c>
      <c r="N100" s="571">
        <v>4909.3279999999995</v>
      </c>
    </row>
    <row r="101" spans="1:14" ht="14.4" customHeight="1" x14ac:dyDescent="0.3">
      <c r="A101" s="566" t="s">
        <v>537</v>
      </c>
      <c r="B101" s="567" t="s">
        <v>539</v>
      </c>
      <c r="C101" s="568" t="s">
        <v>549</v>
      </c>
      <c r="D101" s="569" t="s">
        <v>550</v>
      </c>
      <c r="E101" s="568" t="s">
        <v>540</v>
      </c>
      <c r="F101" s="569" t="s">
        <v>541</v>
      </c>
      <c r="G101" s="568" t="s">
        <v>586</v>
      </c>
      <c r="H101" s="568">
        <v>159941</v>
      </c>
      <c r="I101" s="568">
        <v>59941</v>
      </c>
      <c r="J101" s="568" t="s">
        <v>743</v>
      </c>
      <c r="K101" s="568" t="s">
        <v>744</v>
      </c>
      <c r="L101" s="570">
        <v>223.47</v>
      </c>
      <c r="M101" s="570">
        <v>1</v>
      </c>
      <c r="N101" s="571">
        <v>223.47</v>
      </c>
    </row>
    <row r="102" spans="1:14" ht="14.4" customHeight="1" x14ac:dyDescent="0.3">
      <c r="A102" s="566" t="s">
        <v>537</v>
      </c>
      <c r="B102" s="567" t="s">
        <v>539</v>
      </c>
      <c r="C102" s="568" t="s">
        <v>549</v>
      </c>
      <c r="D102" s="569" t="s">
        <v>550</v>
      </c>
      <c r="E102" s="568" t="s">
        <v>540</v>
      </c>
      <c r="F102" s="569" t="s">
        <v>541</v>
      </c>
      <c r="G102" s="568" t="s">
        <v>586</v>
      </c>
      <c r="H102" s="568">
        <v>162320</v>
      </c>
      <c r="I102" s="568">
        <v>62320</v>
      </c>
      <c r="J102" s="568" t="s">
        <v>745</v>
      </c>
      <c r="K102" s="568" t="s">
        <v>746</v>
      </c>
      <c r="L102" s="570">
        <v>74.804890606351094</v>
      </c>
      <c r="M102" s="570">
        <v>3</v>
      </c>
      <c r="N102" s="571">
        <v>223.97956242540437</v>
      </c>
    </row>
    <row r="103" spans="1:14" ht="14.4" customHeight="1" x14ac:dyDescent="0.3">
      <c r="A103" s="566" t="s">
        <v>537</v>
      </c>
      <c r="B103" s="567" t="s">
        <v>539</v>
      </c>
      <c r="C103" s="568" t="s">
        <v>549</v>
      </c>
      <c r="D103" s="569" t="s">
        <v>550</v>
      </c>
      <c r="E103" s="568" t="s">
        <v>540</v>
      </c>
      <c r="F103" s="569" t="s">
        <v>541</v>
      </c>
      <c r="G103" s="568" t="s">
        <v>586</v>
      </c>
      <c r="H103" s="568">
        <v>165388</v>
      </c>
      <c r="I103" s="568">
        <v>65388</v>
      </c>
      <c r="J103" s="568" t="s">
        <v>747</v>
      </c>
      <c r="K103" s="568" t="s">
        <v>748</v>
      </c>
      <c r="L103" s="570">
        <v>56.3</v>
      </c>
      <c r="M103" s="570">
        <v>1</v>
      </c>
      <c r="N103" s="571">
        <v>56.3</v>
      </c>
    </row>
    <row r="104" spans="1:14" ht="14.4" customHeight="1" x14ac:dyDescent="0.3">
      <c r="A104" s="566" t="s">
        <v>537</v>
      </c>
      <c r="B104" s="567" t="s">
        <v>539</v>
      </c>
      <c r="C104" s="568" t="s">
        <v>549</v>
      </c>
      <c r="D104" s="569" t="s">
        <v>550</v>
      </c>
      <c r="E104" s="568" t="s">
        <v>540</v>
      </c>
      <c r="F104" s="569" t="s">
        <v>541</v>
      </c>
      <c r="G104" s="568" t="s">
        <v>586</v>
      </c>
      <c r="H104" s="568">
        <v>166791</v>
      </c>
      <c r="I104" s="568">
        <v>66791</v>
      </c>
      <c r="J104" s="568" t="s">
        <v>749</v>
      </c>
      <c r="K104" s="568" t="s">
        <v>750</v>
      </c>
      <c r="L104" s="570">
        <v>106.28</v>
      </c>
      <c r="M104" s="570">
        <v>0</v>
      </c>
      <c r="N104" s="571">
        <v>0</v>
      </c>
    </row>
    <row r="105" spans="1:14" ht="14.4" customHeight="1" x14ac:dyDescent="0.3">
      <c r="A105" s="566" t="s">
        <v>537</v>
      </c>
      <c r="B105" s="567" t="s">
        <v>539</v>
      </c>
      <c r="C105" s="568" t="s">
        <v>549</v>
      </c>
      <c r="D105" s="569" t="s">
        <v>550</v>
      </c>
      <c r="E105" s="568" t="s">
        <v>540</v>
      </c>
      <c r="F105" s="569" t="s">
        <v>541</v>
      </c>
      <c r="G105" s="568" t="s">
        <v>586</v>
      </c>
      <c r="H105" s="568">
        <v>167547</v>
      </c>
      <c r="I105" s="568">
        <v>67547</v>
      </c>
      <c r="J105" s="568" t="s">
        <v>751</v>
      </c>
      <c r="K105" s="568" t="s">
        <v>752</v>
      </c>
      <c r="L105" s="570">
        <v>49.700008689282726</v>
      </c>
      <c r="M105" s="570">
        <v>22</v>
      </c>
      <c r="N105" s="571">
        <v>1093.4001737856547</v>
      </c>
    </row>
    <row r="106" spans="1:14" ht="14.4" customHeight="1" x14ac:dyDescent="0.3">
      <c r="A106" s="566" t="s">
        <v>537</v>
      </c>
      <c r="B106" s="567" t="s">
        <v>539</v>
      </c>
      <c r="C106" s="568" t="s">
        <v>549</v>
      </c>
      <c r="D106" s="569" t="s">
        <v>550</v>
      </c>
      <c r="E106" s="568" t="s">
        <v>540</v>
      </c>
      <c r="F106" s="569" t="s">
        <v>541</v>
      </c>
      <c r="G106" s="568" t="s">
        <v>586</v>
      </c>
      <c r="H106" s="568">
        <v>169189</v>
      </c>
      <c r="I106" s="568">
        <v>69189</v>
      </c>
      <c r="J106" s="568" t="s">
        <v>753</v>
      </c>
      <c r="K106" s="568" t="s">
        <v>754</v>
      </c>
      <c r="L106" s="570">
        <v>67.410115666128149</v>
      </c>
      <c r="M106" s="570">
        <v>2</v>
      </c>
      <c r="N106" s="571">
        <v>134.8202313322563</v>
      </c>
    </row>
    <row r="107" spans="1:14" ht="14.4" customHeight="1" x14ac:dyDescent="0.3">
      <c r="A107" s="566" t="s">
        <v>537</v>
      </c>
      <c r="B107" s="567" t="s">
        <v>539</v>
      </c>
      <c r="C107" s="568" t="s">
        <v>549</v>
      </c>
      <c r="D107" s="569" t="s">
        <v>550</v>
      </c>
      <c r="E107" s="568" t="s">
        <v>540</v>
      </c>
      <c r="F107" s="569" t="s">
        <v>541</v>
      </c>
      <c r="G107" s="568" t="s">
        <v>586</v>
      </c>
      <c r="H107" s="568">
        <v>169447</v>
      </c>
      <c r="I107" s="568">
        <v>69447</v>
      </c>
      <c r="J107" s="568" t="s">
        <v>755</v>
      </c>
      <c r="K107" s="568" t="s">
        <v>756</v>
      </c>
      <c r="L107" s="570">
        <v>78.37</v>
      </c>
      <c r="M107" s="570">
        <v>1</v>
      </c>
      <c r="N107" s="571">
        <v>78.37</v>
      </c>
    </row>
    <row r="108" spans="1:14" ht="14.4" customHeight="1" x14ac:dyDescent="0.3">
      <c r="A108" s="566" t="s">
        <v>537</v>
      </c>
      <c r="B108" s="567" t="s">
        <v>539</v>
      </c>
      <c r="C108" s="568" t="s">
        <v>549</v>
      </c>
      <c r="D108" s="569" t="s">
        <v>550</v>
      </c>
      <c r="E108" s="568" t="s">
        <v>540</v>
      </c>
      <c r="F108" s="569" t="s">
        <v>541</v>
      </c>
      <c r="G108" s="568" t="s">
        <v>586</v>
      </c>
      <c r="H108" s="568">
        <v>169671</v>
      </c>
      <c r="I108" s="568">
        <v>69671</v>
      </c>
      <c r="J108" s="568" t="s">
        <v>757</v>
      </c>
      <c r="K108" s="568" t="s">
        <v>758</v>
      </c>
      <c r="L108" s="570">
        <v>113.4</v>
      </c>
      <c r="M108" s="570">
        <v>60</v>
      </c>
      <c r="N108" s="571">
        <v>6785.8</v>
      </c>
    </row>
    <row r="109" spans="1:14" ht="14.4" customHeight="1" x14ac:dyDescent="0.3">
      <c r="A109" s="566" t="s">
        <v>537</v>
      </c>
      <c r="B109" s="567" t="s">
        <v>539</v>
      </c>
      <c r="C109" s="568" t="s">
        <v>549</v>
      </c>
      <c r="D109" s="569" t="s">
        <v>550</v>
      </c>
      <c r="E109" s="568" t="s">
        <v>540</v>
      </c>
      <c r="F109" s="569" t="s">
        <v>541</v>
      </c>
      <c r="G109" s="568" t="s">
        <v>586</v>
      </c>
      <c r="H109" s="568">
        <v>169755</v>
      </c>
      <c r="I109" s="568">
        <v>69755</v>
      </c>
      <c r="J109" s="568" t="s">
        <v>759</v>
      </c>
      <c r="K109" s="568" t="s">
        <v>760</v>
      </c>
      <c r="L109" s="570">
        <v>38.94</v>
      </c>
      <c r="M109" s="570">
        <v>20</v>
      </c>
      <c r="N109" s="571">
        <v>778.8</v>
      </c>
    </row>
    <row r="110" spans="1:14" ht="14.4" customHeight="1" x14ac:dyDescent="0.3">
      <c r="A110" s="566" t="s">
        <v>537</v>
      </c>
      <c r="B110" s="567" t="s">
        <v>539</v>
      </c>
      <c r="C110" s="568" t="s">
        <v>549</v>
      </c>
      <c r="D110" s="569" t="s">
        <v>550</v>
      </c>
      <c r="E110" s="568" t="s">
        <v>540</v>
      </c>
      <c r="F110" s="569" t="s">
        <v>541</v>
      </c>
      <c r="G110" s="568" t="s">
        <v>586</v>
      </c>
      <c r="H110" s="568">
        <v>175433</v>
      </c>
      <c r="I110" s="568">
        <v>75433</v>
      </c>
      <c r="J110" s="568" t="s">
        <v>761</v>
      </c>
      <c r="K110" s="568" t="s">
        <v>762</v>
      </c>
      <c r="L110" s="570">
        <v>31.97</v>
      </c>
      <c r="M110" s="570">
        <v>1</v>
      </c>
      <c r="N110" s="571">
        <v>31.97</v>
      </c>
    </row>
    <row r="111" spans="1:14" ht="14.4" customHeight="1" x14ac:dyDescent="0.3">
      <c r="A111" s="566" t="s">
        <v>537</v>
      </c>
      <c r="B111" s="567" t="s">
        <v>539</v>
      </c>
      <c r="C111" s="568" t="s">
        <v>549</v>
      </c>
      <c r="D111" s="569" t="s">
        <v>550</v>
      </c>
      <c r="E111" s="568" t="s">
        <v>540</v>
      </c>
      <c r="F111" s="569" t="s">
        <v>541</v>
      </c>
      <c r="G111" s="568" t="s">
        <v>586</v>
      </c>
      <c r="H111" s="568">
        <v>175631</v>
      </c>
      <c r="I111" s="568">
        <v>75631</v>
      </c>
      <c r="J111" s="568" t="s">
        <v>763</v>
      </c>
      <c r="K111" s="568" t="s">
        <v>764</v>
      </c>
      <c r="L111" s="570">
        <v>75.849999999999994</v>
      </c>
      <c r="M111" s="570">
        <v>1</v>
      </c>
      <c r="N111" s="571">
        <v>75.849999999999994</v>
      </c>
    </row>
    <row r="112" spans="1:14" ht="14.4" customHeight="1" x14ac:dyDescent="0.3">
      <c r="A112" s="566" t="s">
        <v>537</v>
      </c>
      <c r="B112" s="567" t="s">
        <v>539</v>
      </c>
      <c r="C112" s="568" t="s">
        <v>549</v>
      </c>
      <c r="D112" s="569" t="s">
        <v>550</v>
      </c>
      <c r="E112" s="568" t="s">
        <v>540</v>
      </c>
      <c r="F112" s="569" t="s">
        <v>541</v>
      </c>
      <c r="G112" s="568" t="s">
        <v>586</v>
      </c>
      <c r="H112" s="568">
        <v>176064</v>
      </c>
      <c r="I112" s="568">
        <v>76064</v>
      </c>
      <c r="J112" s="568" t="s">
        <v>765</v>
      </c>
      <c r="K112" s="568" t="s">
        <v>766</v>
      </c>
      <c r="L112" s="570">
        <v>69.560208594110094</v>
      </c>
      <c r="M112" s="570">
        <v>1</v>
      </c>
      <c r="N112" s="571">
        <v>69.560208594110094</v>
      </c>
    </row>
    <row r="113" spans="1:14" ht="14.4" customHeight="1" x14ac:dyDescent="0.3">
      <c r="A113" s="566" t="s">
        <v>537</v>
      </c>
      <c r="B113" s="567" t="s">
        <v>539</v>
      </c>
      <c r="C113" s="568" t="s">
        <v>549</v>
      </c>
      <c r="D113" s="569" t="s">
        <v>550</v>
      </c>
      <c r="E113" s="568" t="s">
        <v>540</v>
      </c>
      <c r="F113" s="569" t="s">
        <v>541</v>
      </c>
      <c r="G113" s="568" t="s">
        <v>586</v>
      </c>
      <c r="H113" s="568">
        <v>180058</v>
      </c>
      <c r="I113" s="568">
        <v>80058</v>
      </c>
      <c r="J113" s="568" t="s">
        <v>767</v>
      </c>
      <c r="K113" s="568" t="s">
        <v>768</v>
      </c>
      <c r="L113" s="570">
        <v>108.504949246835</v>
      </c>
      <c r="M113" s="570">
        <v>2</v>
      </c>
      <c r="N113" s="571">
        <v>217.00989849366999</v>
      </c>
    </row>
    <row r="114" spans="1:14" ht="14.4" customHeight="1" x14ac:dyDescent="0.3">
      <c r="A114" s="566" t="s">
        <v>537</v>
      </c>
      <c r="B114" s="567" t="s">
        <v>539</v>
      </c>
      <c r="C114" s="568" t="s">
        <v>549</v>
      </c>
      <c r="D114" s="569" t="s">
        <v>550</v>
      </c>
      <c r="E114" s="568" t="s">
        <v>540</v>
      </c>
      <c r="F114" s="569" t="s">
        <v>541</v>
      </c>
      <c r="G114" s="568" t="s">
        <v>586</v>
      </c>
      <c r="H114" s="568">
        <v>183270</v>
      </c>
      <c r="I114" s="568">
        <v>83270</v>
      </c>
      <c r="J114" s="568" t="s">
        <v>769</v>
      </c>
      <c r="K114" s="568" t="s">
        <v>770</v>
      </c>
      <c r="L114" s="570">
        <v>129.59</v>
      </c>
      <c r="M114" s="570">
        <v>1</v>
      </c>
      <c r="N114" s="571">
        <v>129.59</v>
      </c>
    </row>
    <row r="115" spans="1:14" ht="14.4" customHeight="1" x14ac:dyDescent="0.3">
      <c r="A115" s="566" t="s">
        <v>537</v>
      </c>
      <c r="B115" s="567" t="s">
        <v>539</v>
      </c>
      <c r="C115" s="568" t="s">
        <v>549</v>
      </c>
      <c r="D115" s="569" t="s">
        <v>550</v>
      </c>
      <c r="E115" s="568" t="s">
        <v>540</v>
      </c>
      <c r="F115" s="569" t="s">
        <v>541</v>
      </c>
      <c r="G115" s="568" t="s">
        <v>586</v>
      </c>
      <c r="H115" s="568">
        <v>184090</v>
      </c>
      <c r="I115" s="568">
        <v>84090</v>
      </c>
      <c r="J115" s="568" t="s">
        <v>771</v>
      </c>
      <c r="K115" s="568" t="s">
        <v>772</v>
      </c>
      <c r="L115" s="570">
        <v>63.510108108892098</v>
      </c>
      <c r="M115" s="570">
        <v>1</v>
      </c>
      <c r="N115" s="571">
        <v>63.510108108892098</v>
      </c>
    </row>
    <row r="116" spans="1:14" ht="14.4" customHeight="1" x14ac:dyDescent="0.3">
      <c r="A116" s="566" t="s">
        <v>537</v>
      </c>
      <c r="B116" s="567" t="s">
        <v>539</v>
      </c>
      <c r="C116" s="568" t="s">
        <v>549</v>
      </c>
      <c r="D116" s="569" t="s">
        <v>550</v>
      </c>
      <c r="E116" s="568" t="s">
        <v>540</v>
      </c>
      <c r="F116" s="569" t="s">
        <v>541</v>
      </c>
      <c r="G116" s="568" t="s">
        <v>586</v>
      </c>
      <c r="H116" s="568">
        <v>184360</v>
      </c>
      <c r="I116" s="568">
        <v>84360</v>
      </c>
      <c r="J116" s="568" t="s">
        <v>773</v>
      </c>
      <c r="K116" s="568" t="s">
        <v>774</v>
      </c>
      <c r="L116" s="570">
        <v>144.11431410490098</v>
      </c>
      <c r="M116" s="570">
        <v>2</v>
      </c>
      <c r="N116" s="571">
        <v>288.22862820980197</v>
      </c>
    </row>
    <row r="117" spans="1:14" ht="14.4" customHeight="1" x14ac:dyDescent="0.3">
      <c r="A117" s="566" t="s">
        <v>537</v>
      </c>
      <c r="B117" s="567" t="s">
        <v>539</v>
      </c>
      <c r="C117" s="568" t="s">
        <v>549</v>
      </c>
      <c r="D117" s="569" t="s">
        <v>550</v>
      </c>
      <c r="E117" s="568" t="s">
        <v>540</v>
      </c>
      <c r="F117" s="569" t="s">
        <v>541</v>
      </c>
      <c r="G117" s="568" t="s">
        <v>586</v>
      </c>
      <c r="H117" s="568">
        <v>187076</v>
      </c>
      <c r="I117" s="568">
        <v>87076</v>
      </c>
      <c r="J117" s="568" t="s">
        <v>775</v>
      </c>
      <c r="K117" s="568" t="s">
        <v>776</v>
      </c>
      <c r="L117" s="570">
        <v>116.01</v>
      </c>
      <c r="M117" s="570">
        <v>1</v>
      </c>
      <c r="N117" s="571">
        <v>116.01</v>
      </c>
    </row>
    <row r="118" spans="1:14" ht="14.4" customHeight="1" x14ac:dyDescent="0.3">
      <c r="A118" s="566" t="s">
        <v>537</v>
      </c>
      <c r="B118" s="567" t="s">
        <v>539</v>
      </c>
      <c r="C118" s="568" t="s">
        <v>549</v>
      </c>
      <c r="D118" s="569" t="s">
        <v>550</v>
      </c>
      <c r="E118" s="568" t="s">
        <v>540</v>
      </c>
      <c r="F118" s="569" t="s">
        <v>541</v>
      </c>
      <c r="G118" s="568" t="s">
        <v>586</v>
      </c>
      <c r="H118" s="568">
        <v>188217</v>
      </c>
      <c r="I118" s="568">
        <v>88217</v>
      </c>
      <c r="J118" s="568" t="s">
        <v>777</v>
      </c>
      <c r="K118" s="568" t="s">
        <v>778</v>
      </c>
      <c r="L118" s="570">
        <v>120.64170354755667</v>
      </c>
      <c r="M118" s="570">
        <v>18</v>
      </c>
      <c r="N118" s="571">
        <v>2177.5604425706797</v>
      </c>
    </row>
    <row r="119" spans="1:14" ht="14.4" customHeight="1" x14ac:dyDescent="0.3">
      <c r="A119" s="566" t="s">
        <v>537</v>
      </c>
      <c r="B119" s="567" t="s">
        <v>539</v>
      </c>
      <c r="C119" s="568" t="s">
        <v>549</v>
      </c>
      <c r="D119" s="569" t="s">
        <v>550</v>
      </c>
      <c r="E119" s="568" t="s">
        <v>540</v>
      </c>
      <c r="F119" s="569" t="s">
        <v>541</v>
      </c>
      <c r="G119" s="568" t="s">
        <v>586</v>
      </c>
      <c r="H119" s="568">
        <v>188219</v>
      </c>
      <c r="I119" s="568">
        <v>88219</v>
      </c>
      <c r="J119" s="568" t="s">
        <v>777</v>
      </c>
      <c r="K119" s="568" t="s">
        <v>779</v>
      </c>
      <c r="L119" s="570">
        <v>136.25998309502</v>
      </c>
      <c r="M119" s="570">
        <v>1</v>
      </c>
      <c r="N119" s="571">
        <v>136.25998309502</v>
      </c>
    </row>
    <row r="120" spans="1:14" ht="14.4" customHeight="1" x14ac:dyDescent="0.3">
      <c r="A120" s="566" t="s">
        <v>537</v>
      </c>
      <c r="B120" s="567" t="s">
        <v>539</v>
      </c>
      <c r="C120" s="568" t="s">
        <v>549</v>
      </c>
      <c r="D120" s="569" t="s">
        <v>550</v>
      </c>
      <c r="E120" s="568" t="s">
        <v>540</v>
      </c>
      <c r="F120" s="569" t="s">
        <v>541</v>
      </c>
      <c r="G120" s="568" t="s">
        <v>586</v>
      </c>
      <c r="H120" s="568">
        <v>188630</v>
      </c>
      <c r="I120" s="568">
        <v>88630</v>
      </c>
      <c r="J120" s="568" t="s">
        <v>780</v>
      </c>
      <c r="K120" s="568" t="s">
        <v>781</v>
      </c>
      <c r="L120" s="570">
        <v>72.17412589922823</v>
      </c>
      <c r="M120" s="570">
        <v>17</v>
      </c>
      <c r="N120" s="571">
        <v>1224.707486879347</v>
      </c>
    </row>
    <row r="121" spans="1:14" ht="14.4" customHeight="1" x14ac:dyDescent="0.3">
      <c r="A121" s="566" t="s">
        <v>537</v>
      </c>
      <c r="B121" s="567" t="s">
        <v>539</v>
      </c>
      <c r="C121" s="568" t="s">
        <v>549</v>
      </c>
      <c r="D121" s="569" t="s">
        <v>550</v>
      </c>
      <c r="E121" s="568" t="s">
        <v>540</v>
      </c>
      <c r="F121" s="569" t="s">
        <v>541</v>
      </c>
      <c r="G121" s="568" t="s">
        <v>586</v>
      </c>
      <c r="H121" s="568">
        <v>189244</v>
      </c>
      <c r="I121" s="568">
        <v>89244</v>
      </c>
      <c r="J121" s="568" t="s">
        <v>782</v>
      </c>
      <c r="K121" s="568" t="s">
        <v>783</v>
      </c>
      <c r="L121" s="570">
        <v>21.897311664897501</v>
      </c>
      <c r="M121" s="570">
        <v>80</v>
      </c>
      <c r="N121" s="571">
        <v>1751.7849331918001</v>
      </c>
    </row>
    <row r="122" spans="1:14" ht="14.4" customHeight="1" x14ac:dyDescent="0.3">
      <c r="A122" s="566" t="s">
        <v>537</v>
      </c>
      <c r="B122" s="567" t="s">
        <v>539</v>
      </c>
      <c r="C122" s="568" t="s">
        <v>549</v>
      </c>
      <c r="D122" s="569" t="s">
        <v>550</v>
      </c>
      <c r="E122" s="568" t="s">
        <v>540</v>
      </c>
      <c r="F122" s="569" t="s">
        <v>541</v>
      </c>
      <c r="G122" s="568" t="s">
        <v>586</v>
      </c>
      <c r="H122" s="568">
        <v>191624</v>
      </c>
      <c r="I122" s="568">
        <v>91624</v>
      </c>
      <c r="J122" s="568" t="s">
        <v>784</v>
      </c>
      <c r="K122" s="568" t="s">
        <v>785</v>
      </c>
      <c r="L122" s="570">
        <v>61.57</v>
      </c>
      <c r="M122" s="570">
        <v>1</v>
      </c>
      <c r="N122" s="571">
        <v>61.57</v>
      </c>
    </row>
    <row r="123" spans="1:14" ht="14.4" customHeight="1" x14ac:dyDescent="0.3">
      <c r="A123" s="566" t="s">
        <v>537</v>
      </c>
      <c r="B123" s="567" t="s">
        <v>539</v>
      </c>
      <c r="C123" s="568" t="s">
        <v>549</v>
      </c>
      <c r="D123" s="569" t="s">
        <v>550</v>
      </c>
      <c r="E123" s="568" t="s">
        <v>540</v>
      </c>
      <c r="F123" s="569" t="s">
        <v>541</v>
      </c>
      <c r="G123" s="568" t="s">
        <v>586</v>
      </c>
      <c r="H123" s="568">
        <v>191836</v>
      </c>
      <c r="I123" s="568">
        <v>91836</v>
      </c>
      <c r="J123" s="568" t="s">
        <v>786</v>
      </c>
      <c r="K123" s="568" t="s">
        <v>787</v>
      </c>
      <c r="L123" s="570">
        <v>46.484904498139755</v>
      </c>
      <c r="M123" s="570">
        <v>22</v>
      </c>
      <c r="N123" s="571">
        <v>1020.6874922049923</v>
      </c>
    </row>
    <row r="124" spans="1:14" ht="14.4" customHeight="1" x14ac:dyDescent="0.3">
      <c r="A124" s="566" t="s">
        <v>537</v>
      </c>
      <c r="B124" s="567" t="s">
        <v>539</v>
      </c>
      <c r="C124" s="568" t="s">
        <v>549</v>
      </c>
      <c r="D124" s="569" t="s">
        <v>550</v>
      </c>
      <c r="E124" s="568" t="s">
        <v>540</v>
      </c>
      <c r="F124" s="569" t="s">
        <v>541</v>
      </c>
      <c r="G124" s="568" t="s">
        <v>586</v>
      </c>
      <c r="H124" s="568">
        <v>192160</v>
      </c>
      <c r="I124" s="568">
        <v>92160</v>
      </c>
      <c r="J124" s="568" t="s">
        <v>788</v>
      </c>
      <c r="K124" s="568" t="s">
        <v>789</v>
      </c>
      <c r="L124" s="570">
        <v>75.14</v>
      </c>
      <c r="M124" s="570">
        <v>1</v>
      </c>
      <c r="N124" s="571">
        <v>75.14</v>
      </c>
    </row>
    <row r="125" spans="1:14" ht="14.4" customHeight="1" x14ac:dyDescent="0.3">
      <c r="A125" s="566" t="s">
        <v>537</v>
      </c>
      <c r="B125" s="567" t="s">
        <v>539</v>
      </c>
      <c r="C125" s="568" t="s">
        <v>549</v>
      </c>
      <c r="D125" s="569" t="s">
        <v>550</v>
      </c>
      <c r="E125" s="568" t="s">
        <v>540</v>
      </c>
      <c r="F125" s="569" t="s">
        <v>541</v>
      </c>
      <c r="G125" s="568" t="s">
        <v>586</v>
      </c>
      <c r="H125" s="568">
        <v>192489</v>
      </c>
      <c r="I125" s="568">
        <v>92489</v>
      </c>
      <c r="J125" s="568" t="s">
        <v>790</v>
      </c>
      <c r="K125" s="568" t="s">
        <v>791</v>
      </c>
      <c r="L125" s="570">
        <v>723.75407392130637</v>
      </c>
      <c r="M125" s="570">
        <v>5</v>
      </c>
      <c r="N125" s="571">
        <v>3618.7703696065319</v>
      </c>
    </row>
    <row r="126" spans="1:14" ht="14.4" customHeight="1" x14ac:dyDescent="0.3">
      <c r="A126" s="566" t="s">
        <v>537</v>
      </c>
      <c r="B126" s="567" t="s">
        <v>539</v>
      </c>
      <c r="C126" s="568" t="s">
        <v>549</v>
      </c>
      <c r="D126" s="569" t="s">
        <v>550</v>
      </c>
      <c r="E126" s="568" t="s">
        <v>540</v>
      </c>
      <c r="F126" s="569" t="s">
        <v>541</v>
      </c>
      <c r="G126" s="568" t="s">
        <v>586</v>
      </c>
      <c r="H126" s="568">
        <v>192757</v>
      </c>
      <c r="I126" s="568">
        <v>92757</v>
      </c>
      <c r="J126" s="568" t="s">
        <v>775</v>
      </c>
      <c r="K126" s="568" t="s">
        <v>792</v>
      </c>
      <c r="L126" s="570">
        <v>70.84</v>
      </c>
      <c r="M126" s="570">
        <v>3</v>
      </c>
      <c r="N126" s="571">
        <v>212.52</v>
      </c>
    </row>
    <row r="127" spans="1:14" ht="14.4" customHeight="1" x14ac:dyDescent="0.3">
      <c r="A127" s="566" t="s">
        <v>537</v>
      </c>
      <c r="B127" s="567" t="s">
        <v>539</v>
      </c>
      <c r="C127" s="568" t="s">
        <v>549</v>
      </c>
      <c r="D127" s="569" t="s">
        <v>550</v>
      </c>
      <c r="E127" s="568" t="s">
        <v>540</v>
      </c>
      <c r="F127" s="569" t="s">
        <v>541</v>
      </c>
      <c r="G127" s="568" t="s">
        <v>586</v>
      </c>
      <c r="H127" s="568">
        <v>193104</v>
      </c>
      <c r="I127" s="568">
        <v>93104</v>
      </c>
      <c r="J127" s="568" t="s">
        <v>793</v>
      </c>
      <c r="K127" s="568" t="s">
        <v>794</v>
      </c>
      <c r="L127" s="570">
        <v>39.729992130871352</v>
      </c>
      <c r="M127" s="570">
        <v>17</v>
      </c>
      <c r="N127" s="571">
        <v>673.51985835568428</v>
      </c>
    </row>
    <row r="128" spans="1:14" ht="14.4" customHeight="1" x14ac:dyDescent="0.3">
      <c r="A128" s="566" t="s">
        <v>537</v>
      </c>
      <c r="B128" s="567" t="s">
        <v>539</v>
      </c>
      <c r="C128" s="568" t="s">
        <v>549</v>
      </c>
      <c r="D128" s="569" t="s">
        <v>550</v>
      </c>
      <c r="E128" s="568" t="s">
        <v>540</v>
      </c>
      <c r="F128" s="569" t="s">
        <v>541</v>
      </c>
      <c r="G128" s="568" t="s">
        <v>586</v>
      </c>
      <c r="H128" s="568">
        <v>193105</v>
      </c>
      <c r="I128" s="568">
        <v>93105</v>
      </c>
      <c r="J128" s="568" t="s">
        <v>793</v>
      </c>
      <c r="K128" s="568" t="s">
        <v>795</v>
      </c>
      <c r="L128" s="570">
        <v>292.4695092578304</v>
      </c>
      <c r="M128" s="570">
        <v>6</v>
      </c>
      <c r="N128" s="571">
        <v>1754.8175519847889</v>
      </c>
    </row>
    <row r="129" spans="1:14" ht="14.4" customHeight="1" x14ac:dyDescent="0.3">
      <c r="A129" s="566" t="s">
        <v>537</v>
      </c>
      <c r="B129" s="567" t="s">
        <v>539</v>
      </c>
      <c r="C129" s="568" t="s">
        <v>549</v>
      </c>
      <c r="D129" s="569" t="s">
        <v>550</v>
      </c>
      <c r="E129" s="568" t="s">
        <v>540</v>
      </c>
      <c r="F129" s="569" t="s">
        <v>541</v>
      </c>
      <c r="G129" s="568" t="s">
        <v>586</v>
      </c>
      <c r="H129" s="568">
        <v>193779</v>
      </c>
      <c r="I129" s="568">
        <v>93779</v>
      </c>
      <c r="J129" s="568" t="s">
        <v>796</v>
      </c>
      <c r="K129" s="568" t="s">
        <v>797</v>
      </c>
      <c r="L129" s="570">
        <v>72.969224031182804</v>
      </c>
      <c r="M129" s="570">
        <v>2</v>
      </c>
      <c r="N129" s="571">
        <v>145.93844806236561</v>
      </c>
    </row>
    <row r="130" spans="1:14" ht="14.4" customHeight="1" x14ac:dyDescent="0.3">
      <c r="A130" s="566" t="s">
        <v>537</v>
      </c>
      <c r="B130" s="567" t="s">
        <v>539</v>
      </c>
      <c r="C130" s="568" t="s">
        <v>549</v>
      </c>
      <c r="D130" s="569" t="s">
        <v>550</v>
      </c>
      <c r="E130" s="568" t="s">
        <v>540</v>
      </c>
      <c r="F130" s="569" t="s">
        <v>541</v>
      </c>
      <c r="G130" s="568" t="s">
        <v>586</v>
      </c>
      <c r="H130" s="568">
        <v>194248</v>
      </c>
      <c r="I130" s="568">
        <v>94248</v>
      </c>
      <c r="J130" s="568" t="s">
        <v>798</v>
      </c>
      <c r="K130" s="568" t="s">
        <v>799</v>
      </c>
      <c r="L130" s="570">
        <v>49.6</v>
      </c>
      <c r="M130" s="570">
        <v>8</v>
      </c>
      <c r="N130" s="571">
        <v>396.8</v>
      </c>
    </row>
    <row r="131" spans="1:14" ht="14.4" customHeight="1" x14ac:dyDescent="0.3">
      <c r="A131" s="566" t="s">
        <v>537</v>
      </c>
      <c r="B131" s="567" t="s">
        <v>539</v>
      </c>
      <c r="C131" s="568" t="s">
        <v>549</v>
      </c>
      <c r="D131" s="569" t="s">
        <v>550</v>
      </c>
      <c r="E131" s="568" t="s">
        <v>540</v>
      </c>
      <c r="F131" s="569" t="s">
        <v>541</v>
      </c>
      <c r="G131" s="568" t="s">
        <v>586</v>
      </c>
      <c r="H131" s="568">
        <v>194292</v>
      </c>
      <c r="I131" s="568">
        <v>94292</v>
      </c>
      <c r="J131" s="568" t="s">
        <v>798</v>
      </c>
      <c r="K131" s="568" t="s">
        <v>800</v>
      </c>
      <c r="L131" s="570">
        <v>92.270007999077563</v>
      </c>
      <c r="M131" s="570">
        <v>12</v>
      </c>
      <c r="N131" s="571">
        <v>1106.6401199861634</v>
      </c>
    </row>
    <row r="132" spans="1:14" ht="14.4" customHeight="1" x14ac:dyDescent="0.3">
      <c r="A132" s="566" t="s">
        <v>537</v>
      </c>
      <c r="B132" s="567" t="s">
        <v>539</v>
      </c>
      <c r="C132" s="568" t="s">
        <v>549</v>
      </c>
      <c r="D132" s="569" t="s">
        <v>550</v>
      </c>
      <c r="E132" s="568" t="s">
        <v>540</v>
      </c>
      <c r="F132" s="569" t="s">
        <v>541</v>
      </c>
      <c r="G132" s="568" t="s">
        <v>586</v>
      </c>
      <c r="H132" s="568">
        <v>194852</v>
      </c>
      <c r="I132" s="568">
        <v>94852</v>
      </c>
      <c r="J132" s="568" t="s">
        <v>801</v>
      </c>
      <c r="K132" s="568" t="s">
        <v>802</v>
      </c>
      <c r="L132" s="570">
        <v>1100.73</v>
      </c>
      <c r="M132" s="570">
        <v>1</v>
      </c>
      <c r="N132" s="571">
        <v>1100.73</v>
      </c>
    </row>
    <row r="133" spans="1:14" ht="14.4" customHeight="1" x14ac:dyDescent="0.3">
      <c r="A133" s="566" t="s">
        <v>537</v>
      </c>
      <c r="B133" s="567" t="s">
        <v>539</v>
      </c>
      <c r="C133" s="568" t="s">
        <v>549</v>
      </c>
      <c r="D133" s="569" t="s">
        <v>550</v>
      </c>
      <c r="E133" s="568" t="s">
        <v>540</v>
      </c>
      <c r="F133" s="569" t="s">
        <v>541</v>
      </c>
      <c r="G133" s="568" t="s">
        <v>586</v>
      </c>
      <c r="H133" s="568">
        <v>194916</v>
      </c>
      <c r="I133" s="568">
        <v>94916</v>
      </c>
      <c r="J133" s="568" t="s">
        <v>803</v>
      </c>
      <c r="K133" s="568" t="s">
        <v>804</v>
      </c>
      <c r="L133" s="570">
        <v>90.205798945723217</v>
      </c>
      <c r="M133" s="570">
        <v>21</v>
      </c>
      <c r="N133" s="571">
        <v>1897.2005261770919</v>
      </c>
    </row>
    <row r="134" spans="1:14" ht="14.4" customHeight="1" x14ac:dyDescent="0.3">
      <c r="A134" s="566" t="s">
        <v>537</v>
      </c>
      <c r="B134" s="567" t="s">
        <v>539</v>
      </c>
      <c r="C134" s="568" t="s">
        <v>549</v>
      </c>
      <c r="D134" s="569" t="s">
        <v>550</v>
      </c>
      <c r="E134" s="568" t="s">
        <v>540</v>
      </c>
      <c r="F134" s="569" t="s">
        <v>541</v>
      </c>
      <c r="G134" s="568" t="s">
        <v>586</v>
      </c>
      <c r="H134" s="568">
        <v>194918</v>
      </c>
      <c r="I134" s="568">
        <v>94918</v>
      </c>
      <c r="J134" s="568" t="s">
        <v>803</v>
      </c>
      <c r="K134" s="568" t="s">
        <v>805</v>
      </c>
      <c r="L134" s="570">
        <v>42.490018442683493</v>
      </c>
      <c r="M134" s="570">
        <v>22</v>
      </c>
      <c r="N134" s="571">
        <v>934.78075829188288</v>
      </c>
    </row>
    <row r="135" spans="1:14" ht="14.4" customHeight="1" x14ac:dyDescent="0.3">
      <c r="A135" s="566" t="s">
        <v>537</v>
      </c>
      <c r="B135" s="567" t="s">
        <v>539</v>
      </c>
      <c r="C135" s="568" t="s">
        <v>549</v>
      </c>
      <c r="D135" s="569" t="s">
        <v>550</v>
      </c>
      <c r="E135" s="568" t="s">
        <v>540</v>
      </c>
      <c r="F135" s="569" t="s">
        <v>541</v>
      </c>
      <c r="G135" s="568" t="s">
        <v>586</v>
      </c>
      <c r="H135" s="568">
        <v>194919</v>
      </c>
      <c r="I135" s="568">
        <v>94919</v>
      </c>
      <c r="J135" s="568" t="s">
        <v>806</v>
      </c>
      <c r="K135" s="568" t="s">
        <v>807</v>
      </c>
      <c r="L135" s="570">
        <v>33.96</v>
      </c>
      <c r="M135" s="570">
        <v>3</v>
      </c>
      <c r="N135" s="571">
        <v>101.88</v>
      </c>
    </row>
    <row r="136" spans="1:14" ht="14.4" customHeight="1" x14ac:dyDescent="0.3">
      <c r="A136" s="566" t="s">
        <v>537</v>
      </c>
      <c r="B136" s="567" t="s">
        <v>539</v>
      </c>
      <c r="C136" s="568" t="s">
        <v>549</v>
      </c>
      <c r="D136" s="569" t="s">
        <v>550</v>
      </c>
      <c r="E136" s="568" t="s">
        <v>540</v>
      </c>
      <c r="F136" s="569" t="s">
        <v>541</v>
      </c>
      <c r="G136" s="568" t="s">
        <v>586</v>
      </c>
      <c r="H136" s="568">
        <v>194920</v>
      </c>
      <c r="I136" s="568">
        <v>94920</v>
      </c>
      <c r="J136" s="568" t="s">
        <v>806</v>
      </c>
      <c r="K136" s="568" t="s">
        <v>808</v>
      </c>
      <c r="L136" s="570">
        <v>56.803333333333335</v>
      </c>
      <c r="M136" s="570">
        <v>5</v>
      </c>
      <c r="N136" s="571">
        <v>284.49</v>
      </c>
    </row>
    <row r="137" spans="1:14" ht="14.4" customHeight="1" x14ac:dyDescent="0.3">
      <c r="A137" s="566" t="s">
        <v>537</v>
      </c>
      <c r="B137" s="567" t="s">
        <v>539</v>
      </c>
      <c r="C137" s="568" t="s">
        <v>549</v>
      </c>
      <c r="D137" s="569" t="s">
        <v>550</v>
      </c>
      <c r="E137" s="568" t="s">
        <v>540</v>
      </c>
      <c r="F137" s="569" t="s">
        <v>541</v>
      </c>
      <c r="G137" s="568" t="s">
        <v>586</v>
      </c>
      <c r="H137" s="568">
        <v>194921</v>
      </c>
      <c r="I137" s="568">
        <v>94921</v>
      </c>
      <c r="J137" s="568" t="s">
        <v>803</v>
      </c>
      <c r="K137" s="568" t="s">
        <v>809</v>
      </c>
      <c r="L137" s="570">
        <v>63.580968343017688</v>
      </c>
      <c r="M137" s="570">
        <v>53</v>
      </c>
      <c r="N137" s="571">
        <v>3394.9882495649204</v>
      </c>
    </row>
    <row r="138" spans="1:14" ht="14.4" customHeight="1" x14ac:dyDescent="0.3">
      <c r="A138" s="566" t="s">
        <v>537</v>
      </c>
      <c r="B138" s="567" t="s">
        <v>539</v>
      </c>
      <c r="C138" s="568" t="s">
        <v>549</v>
      </c>
      <c r="D138" s="569" t="s">
        <v>550</v>
      </c>
      <c r="E138" s="568" t="s">
        <v>540</v>
      </c>
      <c r="F138" s="569" t="s">
        <v>541</v>
      </c>
      <c r="G138" s="568" t="s">
        <v>586</v>
      </c>
      <c r="H138" s="568">
        <v>196118</v>
      </c>
      <c r="I138" s="568">
        <v>96118</v>
      </c>
      <c r="J138" s="568" t="s">
        <v>810</v>
      </c>
      <c r="K138" s="568" t="s">
        <v>811</v>
      </c>
      <c r="L138" s="570">
        <v>541.48</v>
      </c>
      <c r="M138" s="570">
        <v>1</v>
      </c>
      <c r="N138" s="571">
        <v>541.48</v>
      </c>
    </row>
    <row r="139" spans="1:14" ht="14.4" customHeight="1" x14ac:dyDescent="0.3">
      <c r="A139" s="566" t="s">
        <v>537</v>
      </c>
      <c r="B139" s="567" t="s">
        <v>539</v>
      </c>
      <c r="C139" s="568" t="s">
        <v>549</v>
      </c>
      <c r="D139" s="569" t="s">
        <v>550</v>
      </c>
      <c r="E139" s="568" t="s">
        <v>540</v>
      </c>
      <c r="F139" s="569" t="s">
        <v>541</v>
      </c>
      <c r="G139" s="568" t="s">
        <v>586</v>
      </c>
      <c r="H139" s="568">
        <v>196303</v>
      </c>
      <c r="I139" s="568">
        <v>96303</v>
      </c>
      <c r="J139" s="568" t="s">
        <v>812</v>
      </c>
      <c r="K139" s="568" t="s">
        <v>813</v>
      </c>
      <c r="L139" s="570">
        <v>38.03</v>
      </c>
      <c r="M139" s="570">
        <v>1</v>
      </c>
      <c r="N139" s="571">
        <v>38.03</v>
      </c>
    </row>
    <row r="140" spans="1:14" ht="14.4" customHeight="1" x14ac:dyDescent="0.3">
      <c r="A140" s="566" t="s">
        <v>537</v>
      </c>
      <c r="B140" s="567" t="s">
        <v>539</v>
      </c>
      <c r="C140" s="568" t="s">
        <v>549</v>
      </c>
      <c r="D140" s="569" t="s">
        <v>550</v>
      </c>
      <c r="E140" s="568" t="s">
        <v>540</v>
      </c>
      <c r="F140" s="569" t="s">
        <v>541</v>
      </c>
      <c r="G140" s="568" t="s">
        <v>586</v>
      </c>
      <c r="H140" s="568">
        <v>196610</v>
      </c>
      <c r="I140" s="568">
        <v>96610</v>
      </c>
      <c r="J140" s="568" t="s">
        <v>814</v>
      </c>
      <c r="K140" s="568" t="s">
        <v>815</v>
      </c>
      <c r="L140" s="570">
        <v>54.4298859771541</v>
      </c>
      <c r="M140" s="570">
        <v>3</v>
      </c>
      <c r="N140" s="571">
        <v>163.28954390861639</v>
      </c>
    </row>
    <row r="141" spans="1:14" ht="14.4" customHeight="1" x14ac:dyDescent="0.3">
      <c r="A141" s="566" t="s">
        <v>537</v>
      </c>
      <c r="B141" s="567" t="s">
        <v>539</v>
      </c>
      <c r="C141" s="568" t="s">
        <v>549</v>
      </c>
      <c r="D141" s="569" t="s">
        <v>550</v>
      </c>
      <c r="E141" s="568" t="s">
        <v>540</v>
      </c>
      <c r="F141" s="569" t="s">
        <v>541</v>
      </c>
      <c r="G141" s="568" t="s">
        <v>586</v>
      </c>
      <c r="H141" s="568">
        <v>196877</v>
      </c>
      <c r="I141" s="568">
        <v>96877</v>
      </c>
      <c r="J141" s="568" t="s">
        <v>816</v>
      </c>
      <c r="K141" s="568" t="s">
        <v>817</v>
      </c>
      <c r="L141" s="570">
        <v>17.999389192629899</v>
      </c>
      <c r="M141" s="570">
        <v>40</v>
      </c>
      <c r="N141" s="571">
        <v>719.975567705196</v>
      </c>
    </row>
    <row r="142" spans="1:14" ht="14.4" customHeight="1" x14ac:dyDescent="0.3">
      <c r="A142" s="566" t="s">
        <v>537</v>
      </c>
      <c r="B142" s="567" t="s">
        <v>539</v>
      </c>
      <c r="C142" s="568" t="s">
        <v>549</v>
      </c>
      <c r="D142" s="569" t="s">
        <v>550</v>
      </c>
      <c r="E142" s="568" t="s">
        <v>540</v>
      </c>
      <c r="F142" s="569" t="s">
        <v>541</v>
      </c>
      <c r="G142" s="568" t="s">
        <v>586</v>
      </c>
      <c r="H142" s="568">
        <v>197186</v>
      </c>
      <c r="I142" s="568">
        <v>97186</v>
      </c>
      <c r="J142" s="568" t="s">
        <v>818</v>
      </c>
      <c r="K142" s="568" t="s">
        <v>819</v>
      </c>
      <c r="L142" s="570">
        <v>94.69</v>
      </c>
      <c r="M142" s="570">
        <v>1</v>
      </c>
      <c r="N142" s="571">
        <v>94.69</v>
      </c>
    </row>
    <row r="143" spans="1:14" ht="14.4" customHeight="1" x14ac:dyDescent="0.3">
      <c r="A143" s="566" t="s">
        <v>537</v>
      </c>
      <c r="B143" s="567" t="s">
        <v>539</v>
      </c>
      <c r="C143" s="568" t="s">
        <v>549</v>
      </c>
      <c r="D143" s="569" t="s">
        <v>550</v>
      </c>
      <c r="E143" s="568" t="s">
        <v>540</v>
      </c>
      <c r="F143" s="569" t="s">
        <v>541</v>
      </c>
      <c r="G143" s="568" t="s">
        <v>586</v>
      </c>
      <c r="H143" s="568">
        <v>197522</v>
      </c>
      <c r="I143" s="568">
        <v>97522</v>
      </c>
      <c r="J143" s="568" t="s">
        <v>652</v>
      </c>
      <c r="K143" s="568" t="s">
        <v>820</v>
      </c>
      <c r="L143" s="570">
        <v>166.98</v>
      </c>
      <c r="M143" s="570">
        <v>1</v>
      </c>
      <c r="N143" s="571">
        <v>166.98</v>
      </c>
    </row>
    <row r="144" spans="1:14" ht="14.4" customHeight="1" x14ac:dyDescent="0.3">
      <c r="A144" s="566" t="s">
        <v>537</v>
      </c>
      <c r="B144" s="567" t="s">
        <v>539</v>
      </c>
      <c r="C144" s="568" t="s">
        <v>549</v>
      </c>
      <c r="D144" s="569" t="s">
        <v>550</v>
      </c>
      <c r="E144" s="568" t="s">
        <v>540</v>
      </c>
      <c r="F144" s="569" t="s">
        <v>541</v>
      </c>
      <c r="G144" s="568" t="s">
        <v>586</v>
      </c>
      <c r="H144" s="568">
        <v>197682</v>
      </c>
      <c r="I144" s="568">
        <v>97682</v>
      </c>
      <c r="J144" s="568" t="s">
        <v>821</v>
      </c>
      <c r="K144" s="568" t="s">
        <v>822</v>
      </c>
      <c r="L144" s="570">
        <v>14.4692448877729</v>
      </c>
      <c r="M144" s="570">
        <v>40</v>
      </c>
      <c r="N144" s="571">
        <v>578.76979551091597</v>
      </c>
    </row>
    <row r="145" spans="1:14" ht="14.4" customHeight="1" x14ac:dyDescent="0.3">
      <c r="A145" s="566" t="s">
        <v>537</v>
      </c>
      <c r="B145" s="567" t="s">
        <v>539</v>
      </c>
      <c r="C145" s="568" t="s">
        <v>549</v>
      </c>
      <c r="D145" s="569" t="s">
        <v>550</v>
      </c>
      <c r="E145" s="568" t="s">
        <v>540</v>
      </c>
      <c r="F145" s="569" t="s">
        <v>541</v>
      </c>
      <c r="G145" s="568" t="s">
        <v>586</v>
      </c>
      <c r="H145" s="568">
        <v>198219</v>
      </c>
      <c r="I145" s="568">
        <v>98219</v>
      </c>
      <c r="J145" s="568" t="s">
        <v>823</v>
      </c>
      <c r="K145" s="568" t="s">
        <v>824</v>
      </c>
      <c r="L145" s="570">
        <v>47.3902041105124</v>
      </c>
      <c r="M145" s="570">
        <v>2</v>
      </c>
      <c r="N145" s="571">
        <v>94.7804082210248</v>
      </c>
    </row>
    <row r="146" spans="1:14" ht="14.4" customHeight="1" x14ac:dyDescent="0.3">
      <c r="A146" s="566" t="s">
        <v>537</v>
      </c>
      <c r="B146" s="567" t="s">
        <v>539</v>
      </c>
      <c r="C146" s="568" t="s">
        <v>549</v>
      </c>
      <c r="D146" s="569" t="s">
        <v>550</v>
      </c>
      <c r="E146" s="568" t="s">
        <v>540</v>
      </c>
      <c r="F146" s="569" t="s">
        <v>541</v>
      </c>
      <c r="G146" s="568" t="s">
        <v>586</v>
      </c>
      <c r="H146" s="568">
        <v>199295</v>
      </c>
      <c r="I146" s="568">
        <v>99295</v>
      </c>
      <c r="J146" s="568" t="s">
        <v>825</v>
      </c>
      <c r="K146" s="568" t="s">
        <v>826</v>
      </c>
      <c r="L146" s="570">
        <v>27.433236597661402</v>
      </c>
      <c r="M146" s="570">
        <v>5</v>
      </c>
      <c r="N146" s="571">
        <v>137.12941958596841</v>
      </c>
    </row>
    <row r="147" spans="1:14" ht="14.4" customHeight="1" x14ac:dyDescent="0.3">
      <c r="A147" s="566" t="s">
        <v>537</v>
      </c>
      <c r="B147" s="567" t="s">
        <v>539</v>
      </c>
      <c r="C147" s="568" t="s">
        <v>549</v>
      </c>
      <c r="D147" s="569" t="s">
        <v>550</v>
      </c>
      <c r="E147" s="568" t="s">
        <v>540</v>
      </c>
      <c r="F147" s="569" t="s">
        <v>541</v>
      </c>
      <c r="G147" s="568" t="s">
        <v>586</v>
      </c>
      <c r="H147" s="568">
        <v>395294</v>
      </c>
      <c r="I147" s="568">
        <v>180306</v>
      </c>
      <c r="J147" s="568" t="s">
        <v>827</v>
      </c>
      <c r="K147" s="568" t="s">
        <v>828</v>
      </c>
      <c r="L147" s="570">
        <v>149.83000000000001</v>
      </c>
      <c r="M147" s="570">
        <v>1</v>
      </c>
      <c r="N147" s="571">
        <v>149.83000000000001</v>
      </c>
    </row>
    <row r="148" spans="1:14" ht="14.4" customHeight="1" x14ac:dyDescent="0.3">
      <c r="A148" s="566" t="s">
        <v>537</v>
      </c>
      <c r="B148" s="567" t="s">
        <v>539</v>
      </c>
      <c r="C148" s="568" t="s">
        <v>549</v>
      </c>
      <c r="D148" s="569" t="s">
        <v>550</v>
      </c>
      <c r="E148" s="568" t="s">
        <v>540</v>
      </c>
      <c r="F148" s="569" t="s">
        <v>541</v>
      </c>
      <c r="G148" s="568" t="s">
        <v>586</v>
      </c>
      <c r="H148" s="568">
        <v>396228</v>
      </c>
      <c r="I148" s="568">
        <v>0</v>
      </c>
      <c r="J148" s="568" t="s">
        <v>829</v>
      </c>
      <c r="K148" s="568" t="s">
        <v>830</v>
      </c>
      <c r="L148" s="570">
        <v>175.89129275078901</v>
      </c>
      <c r="M148" s="570">
        <v>10</v>
      </c>
      <c r="N148" s="571">
        <v>1758.9129275078901</v>
      </c>
    </row>
    <row r="149" spans="1:14" ht="14.4" customHeight="1" x14ac:dyDescent="0.3">
      <c r="A149" s="566" t="s">
        <v>537</v>
      </c>
      <c r="B149" s="567" t="s">
        <v>539</v>
      </c>
      <c r="C149" s="568" t="s">
        <v>549</v>
      </c>
      <c r="D149" s="569" t="s">
        <v>550</v>
      </c>
      <c r="E149" s="568" t="s">
        <v>540</v>
      </c>
      <c r="F149" s="569" t="s">
        <v>541</v>
      </c>
      <c r="G149" s="568" t="s">
        <v>586</v>
      </c>
      <c r="H149" s="568">
        <v>500798</v>
      </c>
      <c r="I149" s="568">
        <v>0</v>
      </c>
      <c r="J149" s="568" t="s">
        <v>831</v>
      </c>
      <c r="K149" s="568" t="s">
        <v>832</v>
      </c>
      <c r="L149" s="570">
        <v>181.05522189856799</v>
      </c>
      <c r="M149" s="570">
        <v>4</v>
      </c>
      <c r="N149" s="571">
        <v>724.22088759427197</v>
      </c>
    </row>
    <row r="150" spans="1:14" ht="14.4" customHeight="1" x14ac:dyDescent="0.3">
      <c r="A150" s="566" t="s">
        <v>537</v>
      </c>
      <c r="B150" s="567" t="s">
        <v>539</v>
      </c>
      <c r="C150" s="568" t="s">
        <v>549</v>
      </c>
      <c r="D150" s="569" t="s">
        <v>550</v>
      </c>
      <c r="E150" s="568" t="s">
        <v>540</v>
      </c>
      <c r="F150" s="569" t="s">
        <v>541</v>
      </c>
      <c r="G150" s="568" t="s">
        <v>586</v>
      </c>
      <c r="H150" s="568">
        <v>500945</v>
      </c>
      <c r="I150" s="568">
        <v>0</v>
      </c>
      <c r="J150" s="568" t="s">
        <v>833</v>
      </c>
      <c r="K150" s="568" t="s">
        <v>834</v>
      </c>
      <c r="L150" s="570">
        <v>276.90701665112016</v>
      </c>
      <c r="M150" s="570">
        <v>8</v>
      </c>
      <c r="N150" s="571">
        <v>2215.256616557841</v>
      </c>
    </row>
    <row r="151" spans="1:14" ht="14.4" customHeight="1" x14ac:dyDescent="0.3">
      <c r="A151" s="566" t="s">
        <v>537</v>
      </c>
      <c r="B151" s="567" t="s">
        <v>539</v>
      </c>
      <c r="C151" s="568" t="s">
        <v>549</v>
      </c>
      <c r="D151" s="569" t="s">
        <v>550</v>
      </c>
      <c r="E151" s="568" t="s">
        <v>540</v>
      </c>
      <c r="F151" s="569" t="s">
        <v>541</v>
      </c>
      <c r="G151" s="568" t="s">
        <v>586</v>
      </c>
      <c r="H151" s="568">
        <v>621272</v>
      </c>
      <c r="I151" s="568">
        <v>0</v>
      </c>
      <c r="J151" s="568" t="s">
        <v>835</v>
      </c>
      <c r="K151" s="568" t="s">
        <v>836</v>
      </c>
      <c r="L151" s="570">
        <v>70.58</v>
      </c>
      <c r="M151" s="570">
        <v>6</v>
      </c>
      <c r="N151" s="571">
        <v>423.48</v>
      </c>
    </row>
    <row r="152" spans="1:14" ht="14.4" customHeight="1" x14ac:dyDescent="0.3">
      <c r="A152" s="566" t="s">
        <v>537</v>
      </c>
      <c r="B152" s="567" t="s">
        <v>539</v>
      </c>
      <c r="C152" s="568" t="s">
        <v>549</v>
      </c>
      <c r="D152" s="569" t="s">
        <v>550</v>
      </c>
      <c r="E152" s="568" t="s">
        <v>540</v>
      </c>
      <c r="F152" s="569" t="s">
        <v>541</v>
      </c>
      <c r="G152" s="568" t="s">
        <v>586</v>
      </c>
      <c r="H152" s="568">
        <v>777144</v>
      </c>
      <c r="I152" s="568">
        <v>0</v>
      </c>
      <c r="J152" s="568" t="s">
        <v>837</v>
      </c>
      <c r="K152" s="568"/>
      <c r="L152" s="570">
        <v>70.94</v>
      </c>
      <c r="M152" s="570">
        <v>1</v>
      </c>
      <c r="N152" s="571">
        <v>70.94</v>
      </c>
    </row>
    <row r="153" spans="1:14" ht="14.4" customHeight="1" x14ac:dyDescent="0.3">
      <c r="A153" s="566" t="s">
        <v>537</v>
      </c>
      <c r="B153" s="567" t="s">
        <v>539</v>
      </c>
      <c r="C153" s="568" t="s">
        <v>549</v>
      </c>
      <c r="D153" s="569" t="s">
        <v>550</v>
      </c>
      <c r="E153" s="568" t="s">
        <v>540</v>
      </c>
      <c r="F153" s="569" t="s">
        <v>541</v>
      </c>
      <c r="G153" s="568" t="s">
        <v>586</v>
      </c>
      <c r="H153" s="568">
        <v>840169</v>
      </c>
      <c r="I153" s="568">
        <v>0</v>
      </c>
      <c r="J153" s="568" t="s">
        <v>838</v>
      </c>
      <c r="K153" s="568"/>
      <c r="L153" s="570">
        <v>36.059998331610601</v>
      </c>
      <c r="M153" s="570">
        <v>1</v>
      </c>
      <c r="N153" s="571">
        <v>36.059998331610601</v>
      </c>
    </row>
    <row r="154" spans="1:14" ht="14.4" customHeight="1" x14ac:dyDescent="0.3">
      <c r="A154" s="566" t="s">
        <v>537</v>
      </c>
      <c r="B154" s="567" t="s">
        <v>539</v>
      </c>
      <c r="C154" s="568" t="s">
        <v>549</v>
      </c>
      <c r="D154" s="569" t="s">
        <v>550</v>
      </c>
      <c r="E154" s="568" t="s">
        <v>540</v>
      </c>
      <c r="F154" s="569" t="s">
        <v>541</v>
      </c>
      <c r="G154" s="568" t="s">
        <v>586</v>
      </c>
      <c r="H154" s="568">
        <v>841535</v>
      </c>
      <c r="I154" s="568">
        <v>0</v>
      </c>
      <c r="J154" s="568" t="s">
        <v>839</v>
      </c>
      <c r="K154" s="568"/>
      <c r="L154" s="570">
        <v>146.11018738740668</v>
      </c>
      <c r="M154" s="570">
        <v>6</v>
      </c>
      <c r="N154" s="571">
        <v>876.66112432444004</v>
      </c>
    </row>
    <row r="155" spans="1:14" ht="14.4" customHeight="1" x14ac:dyDescent="0.3">
      <c r="A155" s="566" t="s">
        <v>537</v>
      </c>
      <c r="B155" s="567" t="s">
        <v>539</v>
      </c>
      <c r="C155" s="568" t="s">
        <v>549</v>
      </c>
      <c r="D155" s="569" t="s">
        <v>550</v>
      </c>
      <c r="E155" s="568" t="s">
        <v>540</v>
      </c>
      <c r="F155" s="569" t="s">
        <v>541</v>
      </c>
      <c r="G155" s="568" t="s">
        <v>586</v>
      </c>
      <c r="H155" s="568">
        <v>841560</v>
      </c>
      <c r="I155" s="568">
        <v>0</v>
      </c>
      <c r="J155" s="568" t="s">
        <v>840</v>
      </c>
      <c r="K155" s="568"/>
      <c r="L155" s="570">
        <v>508.96660358317899</v>
      </c>
      <c r="M155" s="570">
        <v>1</v>
      </c>
      <c r="N155" s="571">
        <v>508.96660358317899</v>
      </c>
    </row>
    <row r="156" spans="1:14" ht="14.4" customHeight="1" x14ac:dyDescent="0.3">
      <c r="A156" s="566" t="s">
        <v>537</v>
      </c>
      <c r="B156" s="567" t="s">
        <v>539</v>
      </c>
      <c r="C156" s="568" t="s">
        <v>549</v>
      </c>
      <c r="D156" s="569" t="s">
        <v>550</v>
      </c>
      <c r="E156" s="568" t="s">
        <v>540</v>
      </c>
      <c r="F156" s="569" t="s">
        <v>541</v>
      </c>
      <c r="G156" s="568" t="s">
        <v>586</v>
      </c>
      <c r="H156" s="568">
        <v>844145</v>
      </c>
      <c r="I156" s="568">
        <v>56350</v>
      </c>
      <c r="J156" s="568" t="s">
        <v>841</v>
      </c>
      <c r="K156" s="568" t="s">
        <v>842</v>
      </c>
      <c r="L156" s="570">
        <v>26.159861971182302</v>
      </c>
      <c r="M156" s="570">
        <v>5</v>
      </c>
      <c r="N156" s="571">
        <v>132.9891718270938</v>
      </c>
    </row>
    <row r="157" spans="1:14" ht="14.4" customHeight="1" x14ac:dyDescent="0.3">
      <c r="A157" s="566" t="s">
        <v>537</v>
      </c>
      <c r="B157" s="567" t="s">
        <v>539</v>
      </c>
      <c r="C157" s="568" t="s">
        <v>549</v>
      </c>
      <c r="D157" s="569" t="s">
        <v>550</v>
      </c>
      <c r="E157" s="568" t="s">
        <v>540</v>
      </c>
      <c r="F157" s="569" t="s">
        <v>541</v>
      </c>
      <c r="G157" s="568" t="s">
        <v>586</v>
      </c>
      <c r="H157" s="568">
        <v>844148</v>
      </c>
      <c r="I157" s="568">
        <v>104694</v>
      </c>
      <c r="J157" s="568" t="s">
        <v>843</v>
      </c>
      <c r="K157" s="568" t="s">
        <v>844</v>
      </c>
      <c r="L157" s="570">
        <v>85.694806155384953</v>
      </c>
      <c r="M157" s="570">
        <v>10</v>
      </c>
      <c r="N157" s="571">
        <v>856.03844924307953</v>
      </c>
    </row>
    <row r="158" spans="1:14" ht="14.4" customHeight="1" x14ac:dyDescent="0.3">
      <c r="A158" s="566" t="s">
        <v>537</v>
      </c>
      <c r="B158" s="567" t="s">
        <v>539</v>
      </c>
      <c r="C158" s="568" t="s">
        <v>549</v>
      </c>
      <c r="D158" s="569" t="s">
        <v>550</v>
      </c>
      <c r="E158" s="568" t="s">
        <v>540</v>
      </c>
      <c r="F158" s="569" t="s">
        <v>541</v>
      </c>
      <c r="G158" s="568" t="s">
        <v>586</v>
      </c>
      <c r="H158" s="568">
        <v>844350</v>
      </c>
      <c r="I158" s="568">
        <v>0</v>
      </c>
      <c r="J158" s="568" t="s">
        <v>845</v>
      </c>
      <c r="K158" s="568"/>
      <c r="L158" s="570">
        <v>73.622853903778079</v>
      </c>
      <c r="M158" s="570">
        <v>16</v>
      </c>
      <c r="N158" s="571">
        <v>1178.9947933448532</v>
      </c>
    </row>
    <row r="159" spans="1:14" ht="14.4" customHeight="1" x14ac:dyDescent="0.3">
      <c r="A159" s="566" t="s">
        <v>537</v>
      </c>
      <c r="B159" s="567" t="s">
        <v>539</v>
      </c>
      <c r="C159" s="568" t="s">
        <v>549</v>
      </c>
      <c r="D159" s="569" t="s">
        <v>550</v>
      </c>
      <c r="E159" s="568" t="s">
        <v>540</v>
      </c>
      <c r="F159" s="569" t="s">
        <v>541</v>
      </c>
      <c r="G159" s="568" t="s">
        <v>586</v>
      </c>
      <c r="H159" s="568">
        <v>845008</v>
      </c>
      <c r="I159" s="568">
        <v>107806</v>
      </c>
      <c r="J159" s="568" t="s">
        <v>846</v>
      </c>
      <c r="K159" s="568" t="s">
        <v>847</v>
      </c>
      <c r="L159" s="570">
        <v>64.569999999999993</v>
      </c>
      <c r="M159" s="570">
        <v>5</v>
      </c>
      <c r="N159" s="571">
        <v>322.84999999999997</v>
      </c>
    </row>
    <row r="160" spans="1:14" ht="14.4" customHeight="1" x14ac:dyDescent="0.3">
      <c r="A160" s="566" t="s">
        <v>537</v>
      </c>
      <c r="B160" s="567" t="s">
        <v>539</v>
      </c>
      <c r="C160" s="568" t="s">
        <v>549</v>
      </c>
      <c r="D160" s="569" t="s">
        <v>550</v>
      </c>
      <c r="E160" s="568" t="s">
        <v>540</v>
      </c>
      <c r="F160" s="569" t="s">
        <v>541</v>
      </c>
      <c r="G160" s="568" t="s">
        <v>586</v>
      </c>
      <c r="H160" s="568">
        <v>845108</v>
      </c>
      <c r="I160" s="568">
        <v>125595</v>
      </c>
      <c r="J160" s="568" t="s">
        <v>848</v>
      </c>
      <c r="K160" s="568" t="s">
        <v>849</v>
      </c>
      <c r="L160" s="570">
        <v>100.74</v>
      </c>
      <c r="M160" s="570">
        <v>1</v>
      </c>
      <c r="N160" s="571">
        <v>100.74</v>
      </c>
    </row>
    <row r="161" spans="1:14" ht="14.4" customHeight="1" x14ac:dyDescent="0.3">
      <c r="A161" s="566" t="s">
        <v>537</v>
      </c>
      <c r="B161" s="567" t="s">
        <v>539</v>
      </c>
      <c r="C161" s="568" t="s">
        <v>549</v>
      </c>
      <c r="D161" s="569" t="s">
        <v>550</v>
      </c>
      <c r="E161" s="568" t="s">
        <v>540</v>
      </c>
      <c r="F161" s="569" t="s">
        <v>541</v>
      </c>
      <c r="G161" s="568" t="s">
        <v>586</v>
      </c>
      <c r="H161" s="568">
        <v>845329</v>
      </c>
      <c r="I161" s="568">
        <v>0</v>
      </c>
      <c r="J161" s="568" t="s">
        <v>850</v>
      </c>
      <c r="K161" s="568"/>
      <c r="L161" s="570">
        <v>99.67</v>
      </c>
      <c r="M161" s="570">
        <v>1</v>
      </c>
      <c r="N161" s="571">
        <v>99.67</v>
      </c>
    </row>
    <row r="162" spans="1:14" ht="14.4" customHeight="1" x14ac:dyDescent="0.3">
      <c r="A162" s="566" t="s">
        <v>537</v>
      </c>
      <c r="B162" s="567" t="s">
        <v>539</v>
      </c>
      <c r="C162" s="568" t="s">
        <v>549</v>
      </c>
      <c r="D162" s="569" t="s">
        <v>550</v>
      </c>
      <c r="E162" s="568" t="s">
        <v>540</v>
      </c>
      <c r="F162" s="569" t="s">
        <v>541</v>
      </c>
      <c r="G162" s="568" t="s">
        <v>586</v>
      </c>
      <c r="H162" s="568">
        <v>845369</v>
      </c>
      <c r="I162" s="568">
        <v>107987</v>
      </c>
      <c r="J162" s="568" t="s">
        <v>851</v>
      </c>
      <c r="K162" s="568" t="s">
        <v>852</v>
      </c>
      <c r="L162" s="570">
        <v>110.92999541252168</v>
      </c>
      <c r="M162" s="570">
        <v>13</v>
      </c>
      <c r="N162" s="571">
        <v>1442.0899587126951</v>
      </c>
    </row>
    <row r="163" spans="1:14" ht="14.4" customHeight="1" x14ac:dyDescent="0.3">
      <c r="A163" s="566" t="s">
        <v>537</v>
      </c>
      <c r="B163" s="567" t="s">
        <v>539</v>
      </c>
      <c r="C163" s="568" t="s">
        <v>549</v>
      </c>
      <c r="D163" s="569" t="s">
        <v>550</v>
      </c>
      <c r="E163" s="568" t="s">
        <v>540</v>
      </c>
      <c r="F163" s="569" t="s">
        <v>541</v>
      </c>
      <c r="G163" s="568" t="s">
        <v>586</v>
      </c>
      <c r="H163" s="568">
        <v>846413</v>
      </c>
      <c r="I163" s="568">
        <v>57585</v>
      </c>
      <c r="J163" s="568" t="s">
        <v>853</v>
      </c>
      <c r="K163" s="568" t="s">
        <v>854</v>
      </c>
      <c r="L163" s="570">
        <v>122.63973111653399</v>
      </c>
      <c r="M163" s="570">
        <v>3</v>
      </c>
      <c r="N163" s="571">
        <v>367.91919334960198</v>
      </c>
    </row>
    <row r="164" spans="1:14" ht="14.4" customHeight="1" x14ac:dyDescent="0.3">
      <c r="A164" s="566" t="s">
        <v>537</v>
      </c>
      <c r="B164" s="567" t="s">
        <v>539</v>
      </c>
      <c r="C164" s="568" t="s">
        <v>549</v>
      </c>
      <c r="D164" s="569" t="s">
        <v>550</v>
      </c>
      <c r="E164" s="568" t="s">
        <v>540</v>
      </c>
      <c r="F164" s="569" t="s">
        <v>541</v>
      </c>
      <c r="G164" s="568" t="s">
        <v>586</v>
      </c>
      <c r="H164" s="568">
        <v>846758</v>
      </c>
      <c r="I164" s="568">
        <v>103387</v>
      </c>
      <c r="J164" s="568" t="s">
        <v>855</v>
      </c>
      <c r="K164" s="568" t="s">
        <v>856</v>
      </c>
      <c r="L164" s="570">
        <v>42.17</v>
      </c>
      <c r="M164" s="570">
        <v>2</v>
      </c>
      <c r="N164" s="571">
        <v>84.34</v>
      </c>
    </row>
    <row r="165" spans="1:14" ht="14.4" customHeight="1" x14ac:dyDescent="0.3">
      <c r="A165" s="566" t="s">
        <v>537</v>
      </c>
      <c r="B165" s="567" t="s">
        <v>539</v>
      </c>
      <c r="C165" s="568" t="s">
        <v>549</v>
      </c>
      <c r="D165" s="569" t="s">
        <v>550</v>
      </c>
      <c r="E165" s="568" t="s">
        <v>540</v>
      </c>
      <c r="F165" s="569" t="s">
        <v>541</v>
      </c>
      <c r="G165" s="568" t="s">
        <v>586</v>
      </c>
      <c r="H165" s="568">
        <v>847635</v>
      </c>
      <c r="I165" s="568">
        <v>0</v>
      </c>
      <c r="J165" s="568" t="s">
        <v>857</v>
      </c>
      <c r="K165" s="568"/>
      <c r="L165" s="570">
        <v>199.35</v>
      </c>
      <c r="M165" s="570">
        <v>2</v>
      </c>
      <c r="N165" s="571">
        <v>398.7</v>
      </c>
    </row>
    <row r="166" spans="1:14" ht="14.4" customHeight="1" x14ac:dyDescent="0.3">
      <c r="A166" s="566" t="s">
        <v>537</v>
      </c>
      <c r="B166" s="567" t="s">
        <v>539</v>
      </c>
      <c r="C166" s="568" t="s">
        <v>549</v>
      </c>
      <c r="D166" s="569" t="s">
        <v>550</v>
      </c>
      <c r="E166" s="568" t="s">
        <v>540</v>
      </c>
      <c r="F166" s="569" t="s">
        <v>541</v>
      </c>
      <c r="G166" s="568" t="s">
        <v>586</v>
      </c>
      <c r="H166" s="568">
        <v>847713</v>
      </c>
      <c r="I166" s="568">
        <v>125526</v>
      </c>
      <c r="J166" s="568" t="s">
        <v>858</v>
      </c>
      <c r="K166" s="568" t="s">
        <v>859</v>
      </c>
      <c r="L166" s="570">
        <v>70.337256944444349</v>
      </c>
      <c r="M166" s="570">
        <v>4</v>
      </c>
      <c r="N166" s="571">
        <v>280.73451388888873</v>
      </c>
    </row>
    <row r="167" spans="1:14" ht="14.4" customHeight="1" x14ac:dyDescent="0.3">
      <c r="A167" s="566" t="s">
        <v>537</v>
      </c>
      <c r="B167" s="567" t="s">
        <v>539</v>
      </c>
      <c r="C167" s="568" t="s">
        <v>549</v>
      </c>
      <c r="D167" s="569" t="s">
        <v>550</v>
      </c>
      <c r="E167" s="568" t="s">
        <v>540</v>
      </c>
      <c r="F167" s="569" t="s">
        <v>541</v>
      </c>
      <c r="G167" s="568" t="s">
        <v>586</v>
      </c>
      <c r="H167" s="568">
        <v>847842</v>
      </c>
      <c r="I167" s="568">
        <v>119938</v>
      </c>
      <c r="J167" s="568" t="s">
        <v>860</v>
      </c>
      <c r="K167" s="568" t="s">
        <v>861</v>
      </c>
      <c r="L167" s="570">
        <v>151.88</v>
      </c>
      <c r="M167" s="570">
        <v>1</v>
      </c>
      <c r="N167" s="571">
        <v>151.88</v>
      </c>
    </row>
    <row r="168" spans="1:14" ht="14.4" customHeight="1" x14ac:dyDescent="0.3">
      <c r="A168" s="566" t="s">
        <v>537</v>
      </c>
      <c r="B168" s="567" t="s">
        <v>539</v>
      </c>
      <c r="C168" s="568" t="s">
        <v>549</v>
      </c>
      <c r="D168" s="569" t="s">
        <v>550</v>
      </c>
      <c r="E168" s="568" t="s">
        <v>540</v>
      </c>
      <c r="F168" s="569" t="s">
        <v>541</v>
      </c>
      <c r="G168" s="568" t="s">
        <v>586</v>
      </c>
      <c r="H168" s="568">
        <v>847974</v>
      </c>
      <c r="I168" s="568">
        <v>125525</v>
      </c>
      <c r="J168" s="568" t="s">
        <v>858</v>
      </c>
      <c r="K168" s="568" t="s">
        <v>862</v>
      </c>
      <c r="L168" s="570">
        <v>30.64992611602705</v>
      </c>
      <c r="M168" s="570">
        <v>6</v>
      </c>
      <c r="N168" s="571">
        <v>185.2397044641082</v>
      </c>
    </row>
    <row r="169" spans="1:14" ht="14.4" customHeight="1" x14ac:dyDescent="0.3">
      <c r="A169" s="566" t="s">
        <v>537</v>
      </c>
      <c r="B169" s="567" t="s">
        <v>539</v>
      </c>
      <c r="C169" s="568" t="s">
        <v>549</v>
      </c>
      <c r="D169" s="569" t="s">
        <v>550</v>
      </c>
      <c r="E169" s="568" t="s">
        <v>540</v>
      </c>
      <c r="F169" s="569" t="s">
        <v>541</v>
      </c>
      <c r="G169" s="568" t="s">
        <v>586</v>
      </c>
      <c r="H169" s="568">
        <v>848632</v>
      </c>
      <c r="I169" s="568">
        <v>125315</v>
      </c>
      <c r="J169" s="568" t="s">
        <v>719</v>
      </c>
      <c r="K169" s="568" t="s">
        <v>863</v>
      </c>
      <c r="L169" s="570">
        <v>61.3800081769757</v>
      </c>
      <c r="M169" s="570">
        <v>6</v>
      </c>
      <c r="N169" s="571">
        <v>368.2800169402222</v>
      </c>
    </row>
    <row r="170" spans="1:14" ht="14.4" customHeight="1" x14ac:dyDescent="0.3">
      <c r="A170" s="566" t="s">
        <v>537</v>
      </c>
      <c r="B170" s="567" t="s">
        <v>539</v>
      </c>
      <c r="C170" s="568" t="s">
        <v>549</v>
      </c>
      <c r="D170" s="569" t="s">
        <v>550</v>
      </c>
      <c r="E170" s="568" t="s">
        <v>540</v>
      </c>
      <c r="F170" s="569" t="s">
        <v>541</v>
      </c>
      <c r="G170" s="568" t="s">
        <v>586</v>
      </c>
      <c r="H170" s="568">
        <v>848725</v>
      </c>
      <c r="I170" s="568">
        <v>107677</v>
      </c>
      <c r="J170" s="568" t="s">
        <v>864</v>
      </c>
      <c r="K170" s="568" t="s">
        <v>865</v>
      </c>
      <c r="L170" s="570">
        <v>399.48</v>
      </c>
      <c r="M170" s="570">
        <v>1</v>
      </c>
      <c r="N170" s="571">
        <v>399.48</v>
      </c>
    </row>
    <row r="171" spans="1:14" ht="14.4" customHeight="1" x14ac:dyDescent="0.3">
      <c r="A171" s="566" t="s">
        <v>537</v>
      </c>
      <c r="B171" s="567" t="s">
        <v>539</v>
      </c>
      <c r="C171" s="568" t="s">
        <v>549</v>
      </c>
      <c r="D171" s="569" t="s">
        <v>550</v>
      </c>
      <c r="E171" s="568" t="s">
        <v>540</v>
      </c>
      <c r="F171" s="569" t="s">
        <v>541</v>
      </c>
      <c r="G171" s="568" t="s">
        <v>586</v>
      </c>
      <c r="H171" s="568">
        <v>848783</v>
      </c>
      <c r="I171" s="568">
        <v>115400</v>
      </c>
      <c r="J171" s="568" t="s">
        <v>866</v>
      </c>
      <c r="K171" s="568" t="s">
        <v>867</v>
      </c>
      <c r="L171" s="570">
        <v>343.44</v>
      </c>
      <c r="M171" s="570">
        <v>1</v>
      </c>
      <c r="N171" s="571">
        <v>343.44</v>
      </c>
    </row>
    <row r="172" spans="1:14" ht="14.4" customHeight="1" x14ac:dyDescent="0.3">
      <c r="A172" s="566" t="s">
        <v>537</v>
      </c>
      <c r="B172" s="567" t="s">
        <v>539</v>
      </c>
      <c r="C172" s="568" t="s">
        <v>549</v>
      </c>
      <c r="D172" s="569" t="s">
        <v>550</v>
      </c>
      <c r="E172" s="568" t="s">
        <v>540</v>
      </c>
      <c r="F172" s="569" t="s">
        <v>541</v>
      </c>
      <c r="G172" s="568" t="s">
        <v>586</v>
      </c>
      <c r="H172" s="568">
        <v>848797</v>
      </c>
      <c r="I172" s="568">
        <v>163143</v>
      </c>
      <c r="J172" s="568" t="s">
        <v>868</v>
      </c>
      <c r="K172" s="568" t="s">
        <v>869</v>
      </c>
      <c r="L172" s="570">
        <v>107.21</v>
      </c>
      <c r="M172" s="570">
        <v>1</v>
      </c>
      <c r="N172" s="571">
        <v>107.21</v>
      </c>
    </row>
    <row r="173" spans="1:14" ht="14.4" customHeight="1" x14ac:dyDescent="0.3">
      <c r="A173" s="566" t="s">
        <v>537</v>
      </c>
      <c r="B173" s="567" t="s">
        <v>539</v>
      </c>
      <c r="C173" s="568" t="s">
        <v>549</v>
      </c>
      <c r="D173" s="569" t="s">
        <v>550</v>
      </c>
      <c r="E173" s="568" t="s">
        <v>540</v>
      </c>
      <c r="F173" s="569" t="s">
        <v>541</v>
      </c>
      <c r="G173" s="568" t="s">
        <v>586</v>
      </c>
      <c r="H173" s="568">
        <v>848802</v>
      </c>
      <c r="I173" s="568">
        <v>163138</v>
      </c>
      <c r="J173" s="568" t="s">
        <v>870</v>
      </c>
      <c r="K173" s="568" t="s">
        <v>871</v>
      </c>
      <c r="L173" s="570">
        <v>178.04</v>
      </c>
      <c r="M173" s="570">
        <v>1</v>
      </c>
      <c r="N173" s="571">
        <v>178.04</v>
      </c>
    </row>
    <row r="174" spans="1:14" ht="14.4" customHeight="1" x14ac:dyDescent="0.3">
      <c r="A174" s="566" t="s">
        <v>537</v>
      </c>
      <c r="B174" s="567" t="s">
        <v>539</v>
      </c>
      <c r="C174" s="568" t="s">
        <v>549</v>
      </c>
      <c r="D174" s="569" t="s">
        <v>550</v>
      </c>
      <c r="E174" s="568" t="s">
        <v>540</v>
      </c>
      <c r="F174" s="569" t="s">
        <v>541</v>
      </c>
      <c r="G174" s="568" t="s">
        <v>586</v>
      </c>
      <c r="H174" s="568">
        <v>848856</v>
      </c>
      <c r="I174" s="568">
        <v>155873</v>
      </c>
      <c r="J174" s="568" t="s">
        <v>872</v>
      </c>
      <c r="K174" s="568" t="s">
        <v>873</v>
      </c>
      <c r="L174" s="570">
        <v>202.35</v>
      </c>
      <c r="M174" s="570">
        <v>1</v>
      </c>
      <c r="N174" s="571">
        <v>202.35</v>
      </c>
    </row>
    <row r="175" spans="1:14" ht="14.4" customHeight="1" x14ac:dyDescent="0.3">
      <c r="A175" s="566" t="s">
        <v>537</v>
      </c>
      <c r="B175" s="567" t="s">
        <v>539</v>
      </c>
      <c r="C175" s="568" t="s">
        <v>549</v>
      </c>
      <c r="D175" s="569" t="s">
        <v>550</v>
      </c>
      <c r="E175" s="568" t="s">
        <v>540</v>
      </c>
      <c r="F175" s="569" t="s">
        <v>541</v>
      </c>
      <c r="G175" s="568" t="s">
        <v>586</v>
      </c>
      <c r="H175" s="568">
        <v>848950</v>
      </c>
      <c r="I175" s="568">
        <v>155148</v>
      </c>
      <c r="J175" s="568" t="s">
        <v>874</v>
      </c>
      <c r="K175" s="568" t="s">
        <v>875</v>
      </c>
      <c r="L175" s="570">
        <v>19.0800036447033</v>
      </c>
      <c r="M175" s="570">
        <v>2</v>
      </c>
      <c r="N175" s="571">
        <v>38.1600072894066</v>
      </c>
    </row>
    <row r="176" spans="1:14" ht="14.4" customHeight="1" x14ac:dyDescent="0.3">
      <c r="A176" s="566" t="s">
        <v>537</v>
      </c>
      <c r="B176" s="567" t="s">
        <v>539</v>
      </c>
      <c r="C176" s="568" t="s">
        <v>549</v>
      </c>
      <c r="D176" s="569" t="s">
        <v>550</v>
      </c>
      <c r="E176" s="568" t="s">
        <v>540</v>
      </c>
      <c r="F176" s="569" t="s">
        <v>541</v>
      </c>
      <c r="G176" s="568" t="s">
        <v>586</v>
      </c>
      <c r="H176" s="568">
        <v>849941</v>
      </c>
      <c r="I176" s="568">
        <v>162142</v>
      </c>
      <c r="J176" s="568" t="s">
        <v>874</v>
      </c>
      <c r="K176" s="568" t="s">
        <v>876</v>
      </c>
      <c r="L176" s="570">
        <v>27.67</v>
      </c>
      <c r="M176" s="570">
        <v>7</v>
      </c>
      <c r="N176" s="571">
        <v>193.14</v>
      </c>
    </row>
    <row r="177" spans="1:14" ht="14.4" customHeight="1" x14ac:dyDescent="0.3">
      <c r="A177" s="566" t="s">
        <v>537</v>
      </c>
      <c r="B177" s="567" t="s">
        <v>539</v>
      </c>
      <c r="C177" s="568" t="s">
        <v>549</v>
      </c>
      <c r="D177" s="569" t="s">
        <v>550</v>
      </c>
      <c r="E177" s="568" t="s">
        <v>540</v>
      </c>
      <c r="F177" s="569" t="s">
        <v>541</v>
      </c>
      <c r="G177" s="568" t="s">
        <v>586</v>
      </c>
      <c r="H177" s="568">
        <v>850104</v>
      </c>
      <c r="I177" s="568">
        <v>164344</v>
      </c>
      <c r="J177" s="568" t="s">
        <v>877</v>
      </c>
      <c r="K177" s="568" t="s">
        <v>878</v>
      </c>
      <c r="L177" s="570">
        <v>198.37</v>
      </c>
      <c r="M177" s="570">
        <v>2</v>
      </c>
      <c r="N177" s="571">
        <v>396.74</v>
      </c>
    </row>
    <row r="178" spans="1:14" ht="14.4" customHeight="1" x14ac:dyDescent="0.3">
      <c r="A178" s="566" t="s">
        <v>537</v>
      </c>
      <c r="B178" s="567" t="s">
        <v>539</v>
      </c>
      <c r="C178" s="568" t="s">
        <v>549</v>
      </c>
      <c r="D178" s="569" t="s">
        <v>550</v>
      </c>
      <c r="E178" s="568" t="s">
        <v>540</v>
      </c>
      <c r="F178" s="569" t="s">
        <v>541</v>
      </c>
      <c r="G178" s="568" t="s">
        <v>586</v>
      </c>
      <c r="H178" s="568">
        <v>850169</v>
      </c>
      <c r="I178" s="568">
        <v>169211</v>
      </c>
      <c r="J178" s="568" t="s">
        <v>879</v>
      </c>
      <c r="K178" s="568" t="s">
        <v>880</v>
      </c>
      <c r="L178" s="570">
        <v>69.91</v>
      </c>
      <c r="M178" s="570">
        <v>7</v>
      </c>
      <c r="N178" s="571">
        <v>489.37</v>
      </c>
    </row>
    <row r="179" spans="1:14" ht="14.4" customHeight="1" x14ac:dyDescent="0.3">
      <c r="A179" s="566" t="s">
        <v>537</v>
      </c>
      <c r="B179" s="567" t="s">
        <v>539</v>
      </c>
      <c r="C179" s="568" t="s">
        <v>549</v>
      </c>
      <c r="D179" s="569" t="s">
        <v>550</v>
      </c>
      <c r="E179" s="568" t="s">
        <v>540</v>
      </c>
      <c r="F179" s="569" t="s">
        <v>541</v>
      </c>
      <c r="G179" s="568" t="s">
        <v>586</v>
      </c>
      <c r="H179" s="568">
        <v>850366</v>
      </c>
      <c r="I179" s="568">
        <v>167263</v>
      </c>
      <c r="J179" s="568" t="s">
        <v>881</v>
      </c>
      <c r="K179" s="568" t="s">
        <v>882</v>
      </c>
      <c r="L179" s="570">
        <v>785.96690079809446</v>
      </c>
      <c r="M179" s="570">
        <v>2</v>
      </c>
      <c r="N179" s="571">
        <v>1571.9338015961889</v>
      </c>
    </row>
    <row r="180" spans="1:14" ht="14.4" customHeight="1" x14ac:dyDescent="0.3">
      <c r="A180" s="566" t="s">
        <v>537</v>
      </c>
      <c r="B180" s="567" t="s">
        <v>539</v>
      </c>
      <c r="C180" s="568" t="s">
        <v>549</v>
      </c>
      <c r="D180" s="569" t="s">
        <v>550</v>
      </c>
      <c r="E180" s="568" t="s">
        <v>540</v>
      </c>
      <c r="F180" s="569" t="s">
        <v>541</v>
      </c>
      <c r="G180" s="568" t="s">
        <v>586</v>
      </c>
      <c r="H180" s="568">
        <v>850729</v>
      </c>
      <c r="I180" s="568">
        <v>157875</v>
      </c>
      <c r="J180" s="568" t="s">
        <v>883</v>
      </c>
      <c r="K180" s="568" t="s">
        <v>884</v>
      </c>
      <c r="L180" s="570">
        <v>388.00966982830403</v>
      </c>
      <c r="M180" s="570">
        <v>2</v>
      </c>
      <c r="N180" s="571">
        <v>776.01933965660805</v>
      </c>
    </row>
    <row r="181" spans="1:14" ht="14.4" customHeight="1" x14ac:dyDescent="0.3">
      <c r="A181" s="566" t="s">
        <v>537</v>
      </c>
      <c r="B181" s="567" t="s">
        <v>539</v>
      </c>
      <c r="C181" s="568" t="s">
        <v>549</v>
      </c>
      <c r="D181" s="569" t="s">
        <v>550</v>
      </c>
      <c r="E181" s="568" t="s">
        <v>540</v>
      </c>
      <c r="F181" s="569" t="s">
        <v>541</v>
      </c>
      <c r="G181" s="568" t="s">
        <v>586</v>
      </c>
      <c r="H181" s="568">
        <v>900071</v>
      </c>
      <c r="I181" s="568">
        <v>0</v>
      </c>
      <c r="J181" s="568" t="s">
        <v>885</v>
      </c>
      <c r="K181" s="568"/>
      <c r="L181" s="570">
        <v>218.64182613422599</v>
      </c>
      <c r="M181" s="570">
        <v>6</v>
      </c>
      <c r="N181" s="571">
        <v>1311.850956805356</v>
      </c>
    </row>
    <row r="182" spans="1:14" ht="14.4" customHeight="1" x14ac:dyDescent="0.3">
      <c r="A182" s="566" t="s">
        <v>537</v>
      </c>
      <c r="B182" s="567" t="s">
        <v>539</v>
      </c>
      <c r="C182" s="568" t="s">
        <v>549</v>
      </c>
      <c r="D182" s="569" t="s">
        <v>550</v>
      </c>
      <c r="E182" s="568" t="s">
        <v>540</v>
      </c>
      <c r="F182" s="569" t="s">
        <v>541</v>
      </c>
      <c r="G182" s="568" t="s">
        <v>586</v>
      </c>
      <c r="H182" s="568">
        <v>900240</v>
      </c>
      <c r="I182" s="568">
        <v>0</v>
      </c>
      <c r="J182" s="568" t="s">
        <v>886</v>
      </c>
      <c r="K182" s="568"/>
      <c r="L182" s="570">
        <v>71.583697164615302</v>
      </c>
      <c r="M182" s="570">
        <v>1</v>
      </c>
      <c r="N182" s="571">
        <v>71.583697164615302</v>
      </c>
    </row>
    <row r="183" spans="1:14" ht="14.4" customHeight="1" x14ac:dyDescent="0.3">
      <c r="A183" s="566" t="s">
        <v>537</v>
      </c>
      <c r="B183" s="567" t="s">
        <v>539</v>
      </c>
      <c r="C183" s="568" t="s">
        <v>549</v>
      </c>
      <c r="D183" s="569" t="s">
        <v>550</v>
      </c>
      <c r="E183" s="568" t="s">
        <v>540</v>
      </c>
      <c r="F183" s="569" t="s">
        <v>541</v>
      </c>
      <c r="G183" s="568" t="s">
        <v>586</v>
      </c>
      <c r="H183" s="568">
        <v>900493</v>
      </c>
      <c r="I183" s="568">
        <v>0</v>
      </c>
      <c r="J183" s="568" t="s">
        <v>887</v>
      </c>
      <c r="K183" s="568"/>
      <c r="L183" s="570">
        <v>315.811959464094</v>
      </c>
      <c r="M183" s="570">
        <v>3</v>
      </c>
      <c r="N183" s="571">
        <v>971.17693459532006</v>
      </c>
    </row>
    <row r="184" spans="1:14" ht="14.4" customHeight="1" x14ac:dyDescent="0.3">
      <c r="A184" s="566" t="s">
        <v>537</v>
      </c>
      <c r="B184" s="567" t="s">
        <v>539</v>
      </c>
      <c r="C184" s="568" t="s">
        <v>549</v>
      </c>
      <c r="D184" s="569" t="s">
        <v>550</v>
      </c>
      <c r="E184" s="568" t="s">
        <v>540</v>
      </c>
      <c r="F184" s="569" t="s">
        <v>541</v>
      </c>
      <c r="G184" s="568" t="s">
        <v>586</v>
      </c>
      <c r="H184" s="568">
        <v>900873</v>
      </c>
      <c r="I184" s="568">
        <v>0</v>
      </c>
      <c r="J184" s="568" t="s">
        <v>888</v>
      </c>
      <c r="K184" s="568"/>
      <c r="L184" s="570">
        <v>50.7614265380425</v>
      </c>
      <c r="M184" s="570">
        <v>1</v>
      </c>
      <c r="N184" s="571">
        <v>50.7614265380425</v>
      </c>
    </row>
    <row r="185" spans="1:14" ht="14.4" customHeight="1" x14ac:dyDescent="0.3">
      <c r="A185" s="566" t="s">
        <v>537</v>
      </c>
      <c r="B185" s="567" t="s">
        <v>539</v>
      </c>
      <c r="C185" s="568" t="s">
        <v>549</v>
      </c>
      <c r="D185" s="569" t="s">
        <v>550</v>
      </c>
      <c r="E185" s="568" t="s">
        <v>540</v>
      </c>
      <c r="F185" s="569" t="s">
        <v>541</v>
      </c>
      <c r="G185" s="568" t="s">
        <v>586</v>
      </c>
      <c r="H185" s="568">
        <v>900881</v>
      </c>
      <c r="I185" s="568">
        <v>0</v>
      </c>
      <c r="J185" s="568" t="s">
        <v>889</v>
      </c>
      <c r="K185" s="568"/>
      <c r="L185" s="570">
        <v>150.30126270866299</v>
      </c>
      <c r="M185" s="570">
        <v>1</v>
      </c>
      <c r="N185" s="571">
        <v>150.30126270866299</v>
      </c>
    </row>
    <row r="186" spans="1:14" ht="14.4" customHeight="1" x14ac:dyDescent="0.3">
      <c r="A186" s="566" t="s">
        <v>537</v>
      </c>
      <c r="B186" s="567" t="s">
        <v>539</v>
      </c>
      <c r="C186" s="568" t="s">
        <v>549</v>
      </c>
      <c r="D186" s="569" t="s">
        <v>550</v>
      </c>
      <c r="E186" s="568" t="s">
        <v>540</v>
      </c>
      <c r="F186" s="569" t="s">
        <v>541</v>
      </c>
      <c r="G186" s="568" t="s">
        <v>586</v>
      </c>
      <c r="H186" s="568">
        <v>905097</v>
      </c>
      <c r="I186" s="568">
        <v>23987</v>
      </c>
      <c r="J186" s="568" t="s">
        <v>890</v>
      </c>
      <c r="K186" s="568" t="s">
        <v>891</v>
      </c>
      <c r="L186" s="570">
        <v>218.1779487105855</v>
      </c>
      <c r="M186" s="570">
        <v>2</v>
      </c>
      <c r="N186" s="571">
        <v>436.35589742117099</v>
      </c>
    </row>
    <row r="187" spans="1:14" ht="14.4" customHeight="1" x14ac:dyDescent="0.3">
      <c r="A187" s="566" t="s">
        <v>537</v>
      </c>
      <c r="B187" s="567" t="s">
        <v>539</v>
      </c>
      <c r="C187" s="568" t="s">
        <v>549</v>
      </c>
      <c r="D187" s="569" t="s">
        <v>550</v>
      </c>
      <c r="E187" s="568" t="s">
        <v>540</v>
      </c>
      <c r="F187" s="569" t="s">
        <v>541</v>
      </c>
      <c r="G187" s="568" t="s">
        <v>586</v>
      </c>
      <c r="H187" s="568">
        <v>920170</v>
      </c>
      <c r="I187" s="568">
        <v>0</v>
      </c>
      <c r="J187" s="568" t="s">
        <v>892</v>
      </c>
      <c r="K187" s="568"/>
      <c r="L187" s="570">
        <v>71.583539992719295</v>
      </c>
      <c r="M187" s="570">
        <v>2</v>
      </c>
      <c r="N187" s="571">
        <v>143.16707998543859</v>
      </c>
    </row>
    <row r="188" spans="1:14" ht="14.4" customHeight="1" x14ac:dyDescent="0.3">
      <c r="A188" s="566" t="s">
        <v>537</v>
      </c>
      <c r="B188" s="567" t="s">
        <v>539</v>
      </c>
      <c r="C188" s="568" t="s">
        <v>549</v>
      </c>
      <c r="D188" s="569" t="s">
        <v>550</v>
      </c>
      <c r="E188" s="568" t="s">
        <v>540</v>
      </c>
      <c r="F188" s="569" t="s">
        <v>541</v>
      </c>
      <c r="G188" s="568" t="s">
        <v>586</v>
      </c>
      <c r="H188" s="568">
        <v>920200</v>
      </c>
      <c r="I188" s="568">
        <v>0</v>
      </c>
      <c r="J188" s="568" t="s">
        <v>893</v>
      </c>
      <c r="K188" s="568"/>
      <c r="L188" s="570">
        <v>264.47699999999998</v>
      </c>
      <c r="M188" s="570">
        <v>1</v>
      </c>
      <c r="N188" s="571">
        <v>264.47699999999998</v>
      </c>
    </row>
    <row r="189" spans="1:14" ht="14.4" customHeight="1" x14ac:dyDescent="0.3">
      <c r="A189" s="566" t="s">
        <v>537</v>
      </c>
      <c r="B189" s="567" t="s">
        <v>539</v>
      </c>
      <c r="C189" s="568" t="s">
        <v>549</v>
      </c>
      <c r="D189" s="569" t="s">
        <v>550</v>
      </c>
      <c r="E189" s="568" t="s">
        <v>540</v>
      </c>
      <c r="F189" s="569" t="s">
        <v>541</v>
      </c>
      <c r="G189" s="568" t="s">
        <v>586</v>
      </c>
      <c r="H189" s="568">
        <v>921027</v>
      </c>
      <c r="I189" s="568">
        <v>0</v>
      </c>
      <c r="J189" s="568" t="s">
        <v>894</v>
      </c>
      <c r="K189" s="568"/>
      <c r="L189" s="570">
        <v>84.436652958010171</v>
      </c>
      <c r="M189" s="570">
        <v>32</v>
      </c>
      <c r="N189" s="571">
        <v>2788.6892828848013</v>
      </c>
    </row>
    <row r="190" spans="1:14" ht="14.4" customHeight="1" x14ac:dyDescent="0.3">
      <c r="A190" s="566" t="s">
        <v>537</v>
      </c>
      <c r="B190" s="567" t="s">
        <v>539</v>
      </c>
      <c r="C190" s="568" t="s">
        <v>549</v>
      </c>
      <c r="D190" s="569" t="s">
        <v>550</v>
      </c>
      <c r="E190" s="568" t="s">
        <v>540</v>
      </c>
      <c r="F190" s="569" t="s">
        <v>541</v>
      </c>
      <c r="G190" s="568" t="s">
        <v>586</v>
      </c>
      <c r="H190" s="568">
        <v>921209</v>
      </c>
      <c r="I190" s="568">
        <v>0</v>
      </c>
      <c r="J190" s="568" t="s">
        <v>895</v>
      </c>
      <c r="K190" s="568"/>
      <c r="L190" s="570">
        <v>98.576048391166196</v>
      </c>
      <c r="M190" s="570">
        <v>1</v>
      </c>
      <c r="N190" s="571">
        <v>98.576048391166196</v>
      </c>
    </row>
    <row r="191" spans="1:14" ht="14.4" customHeight="1" x14ac:dyDescent="0.3">
      <c r="A191" s="566" t="s">
        <v>537</v>
      </c>
      <c r="B191" s="567" t="s">
        <v>539</v>
      </c>
      <c r="C191" s="568" t="s">
        <v>549</v>
      </c>
      <c r="D191" s="569" t="s">
        <v>550</v>
      </c>
      <c r="E191" s="568" t="s">
        <v>540</v>
      </c>
      <c r="F191" s="569" t="s">
        <v>541</v>
      </c>
      <c r="G191" s="568" t="s">
        <v>586</v>
      </c>
      <c r="H191" s="568">
        <v>921230</v>
      </c>
      <c r="I191" s="568">
        <v>0</v>
      </c>
      <c r="J191" s="568" t="s">
        <v>896</v>
      </c>
      <c r="K191" s="568"/>
      <c r="L191" s="570">
        <v>39.093925899665166</v>
      </c>
      <c r="M191" s="570">
        <v>3</v>
      </c>
      <c r="N191" s="571">
        <v>117.2817776989955</v>
      </c>
    </row>
    <row r="192" spans="1:14" ht="14.4" customHeight="1" x14ac:dyDescent="0.3">
      <c r="A192" s="566" t="s">
        <v>537</v>
      </c>
      <c r="B192" s="567" t="s">
        <v>539</v>
      </c>
      <c r="C192" s="568" t="s">
        <v>549</v>
      </c>
      <c r="D192" s="569" t="s">
        <v>550</v>
      </c>
      <c r="E192" s="568" t="s">
        <v>540</v>
      </c>
      <c r="F192" s="569" t="s">
        <v>541</v>
      </c>
      <c r="G192" s="568" t="s">
        <v>586</v>
      </c>
      <c r="H192" s="568">
        <v>921394</v>
      </c>
      <c r="I192" s="568">
        <v>0</v>
      </c>
      <c r="J192" s="568" t="s">
        <v>897</v>
      </c>
      <c r="K192" s="568"/>
      <c r="L192" s="570">
        <v>613.05119031164531</v>
      </c>
      <c r="M192" s="570">
        <v>5</v>
      </c>
      <c r="N192" s="571">
        <v>3065.2559515582266</v>
      </c>
    </row>
    <row r="193" spans="1:14" ht="14.4" customHeight="1" x14ac:dyDescent="0.3">
      <c r="A193" s="566" t="s">
        <v>537</v>
      </c>
      <c r="B193" s="567" t="s">
        <v>539</v>
      </c>
      <c r="C193" s="568" t="s">
        <v>549</v>
      </c>
      <c r="D193" s="569" t="s">
        <v>550</v>
      </c>
      <c r="E193" s="568" t="s">
        <v>540</v>
      </c>
      <c r="F193" s="569" t="s">
        <v>541</v>
      </c>
      <c r="G193" s="568" t="s">
        <v>586</v>
      </c>
      <c r="H193" s="568">
        <v>921417</v>
      </c>
      <c r="I193" s="568">
        <v>0</v>
      </c>
      <c r="J193" s="568" t="s">
        <v>898</v>
      </c>
      <c r="K193" s="568"/>
      <c r="L193" s="570">
        <v>1024.85259401091</v>
      </c>
      <c r="M193" s="570">
        <v>1</v>
      </c>
      <c r="N193" s="571">
        <v>1024.85259401091</v>
      </c>
    </row>
    <row r="194" spans="1:14" ht="14.4" customHeight="1" x14ac:dyDescent="0.3">
      <c r="A194" s="566" t="s">
        <v>537</v>
      </c>
      <c r="B194" s="567" t="s">
        <v>539</v>
      </c>
      <c r="C194" s="568" t="s">
        <v>549</v>
      </c>
      <c r="D194" s="569" t="s">
        <v>550</v>
      </c>
      <c r="E194" s="568" t="s">
        <v>540</v>
      </c>
      <c r="F194" s="569" t="s">
        <v>541</v>
      </c>
      <c r="G194" s="568" t="s">
        <v>586</v>
      </c>
      <c r="H194" s="568">
        <v>921461</v>
      </c>
      <c r="I194" s="568">
        <v>0</v>
      </c>
      <c r="J194" s="568" t="s">
        <v>899</v>
      </c>
      <c r="K194" s="568"/>
      <c r="L194" s="570">
        <v>113.593032224306</v>
      </c>
      <c r="M194" s="570">
        <v>4</v>
      </c>
      <c r="N194" s="571">
        <v>454.372128897224</v>
      </c>
    </row>
    <row r="195" spans="1:14" ht="14.4" customHeight="1" x14ac:dyDescent="0.3">
      <c r="A195" s="566" t="s">
        <v>537</v>
      </c>
      <c r="B195" s="567" t="s">
        <v>539</v>
      </c>
      <c r="C195" s="568" t="s">
        <v>549</v>
      </c>
      <c r="D195" s="569" t="s">
        <v>550</v>
      </c>
      <c r="E195" s="568" t="s">
        <v>540</v>
      </c>
      <c r="F195" s="569" t="s">
        <v>541</v>
      </c>
      <c r="G195" s="568" t="s">
        <v>586</v>
      </c>
      <c r="H195" s="568">
        <v>930065</v>
      </c>
      <c r="I195" s="568">
        <v>0</v>
      </c>
      <c r="J195" s="568" t="s">
        <v>900</v>
      </c>
      <c r="K195" s="568"/>
      <c r="L195" s="570">
        <v>186.49166259427784</v>
      </c>
      <c r="M195" s="570">
        <v>15</v>
      </c>
      <c r="N195" s="571">
        <v>2800.1579755656671</v>
      </c>
    </row>
    <row r="196" spans="1:14" ht="14.4" customHeight="1" x14ac:dyDescent="0.3">
      <c r="A196" s="566" t="s">
        <v>537</v>
      </c>
      <c r="B196" s="567" t="s">
        <v>539</v>
      </c>
      <c r="C196" s="568" t="s">
        <v>549</v>
      </c>
      <c r="D196" s="569" t="s">
        <v>550</v>
      </c>
      <c r="E196" s="568" t="s">
        <v>540</v>
      </c>
      <c r="F196" s="569" t="s">
        <v>541</v>
      </c>
      <c r="G196" s="568" t="s">
        <v>586</v>
      </c>
      <c r="H196" s="568">
        <v>930115</v>
      </c>
      <c r="I196" s="568">
        <v>0</v>
      </c>
      <c r="J196" s="568" t="s">
        <v>901</v>
      </c>
      <c r="K196" s="568"/>
      <c r="L196" s="570">
        <v>230.67724361487899</v>
      </c>
      <c r="M196" s="570">
        <v>1</v>
      </c>
      <c r="N196" s="571">
        <v>230.67724361487899</v>
      </c>
    </row>
    <row r="197" spans="1:14" ht="14.4" customHeight="1" x14ac:dyDescent="0.3">
      <c r="A197" s="566" t="s">
        <v>537</v>
      </c>
      <c r="B197" s="567" t="s">
        <v>539</v>
      </c>
      <c r="C197" s="568" t="s">
        <v>549</v>
      </c>
      <c r="D197" s="569" t="s">
        <v>550</v>
      </c>
      <c r="E197" s="568" t="s">
        <v>540</v>
      </c>
      <c r="F197" s="569" t="s">
        <v>541</v>
      </c>
      <c r="G197" s="568" t="s">
        <v>586</v>
      </c>
      <c r="H197" s="568">
        <v>930661</v>
      </c>
      <c r="I197" s="568">
        <v>0</v>
      </c>
      <c r="J197" s="568" t="s">
        <v>902</v>
      </c>
      <c r="K197" s="568"/>
      <c r="L197" s="570">
        <v>262.68875000000003</v>
      </c>
      <c r="M197" s="570">
        <v>7</v>
      </c>
      <c r="N197" s="571">
        <v>1836.895</v>
      </c>
    </row>
    <row r="198" spans="1:14" ht="14.4" customHeight="1" x14ac:dyDescent="0.3">
      <c r="A198" s="566" t="s">
        <v>537</v>
      </c>
      <c r="B198" s="567" t="s">
        <v>539</v>
      </c>
      <c r="C198" s="568" t="s">
        <v>549</v>
      </c>
      <c r="D198" s="569" t="s">
        <v>550</v>
      </c>
      <c r="E198" s="568" t="s">
        <v>540</v>
      </c>
      <c r="F198" s="569" t="s">
        <v>541</v>
      </c>
      <c r="G198" s="568" t="s">
        <v>586</v>
      </c>
      <c r="H198" s="568">
        <v>987464</v>
      </c>
      <c r="I198" s="568">
        <v>0</v>
      </c>
      <c r="J198" s="568" t="s">
        <v>903</v>
      </c>
      <c r="K198" s="568"/>
      <c r="L198" s="570">
        <v>162.36000000000001</v>
      </c>
      <c r="M198" s="570">
        <v>1</v>
      </c>
      <c r="N198" s="571">
        <v>162.36000000000001</v>
      </c>
    </row>
    <row r="199" spans="1:14" ht="14.4" customHeight="1" x14ac:dyDescent="0.3">
      <c r="A199" s="566" t="s">
        <v>537</v>
      </c>
      <c r="B199" s="567" t="s">
        <v>539</v>
      </c>
      <c r="C199" s="568" t="s">
        <v>549</v>
      </c>
      <c r="D199" s="569" t="s">
        <v>550</v>
      </c>
      <c r="E199" s="568" t="s">
        <v>540</v>
      </c>
      <c r="F199" s="569" t="s">
        <v>541</v>
      </c>
      <c r="G199" s="568" t="s">
        <v>586</v>
      </c>
      <c r="H199" s="568">
        <v>987465</v>
      </c>
      <c r="I199" s="568">
        <v>0</v>
      </c>
      <c r="J199" s="568" t="s">
        <v>904</v>
      </c>
      <c r="K199" s="568"/>
      <c r="L199" s="570">
        <v>96.19</v>
      </c>
      <c r="M199" s="570">
        <v>2</v>
      </c>
      <c r="N199" s="571">
        <v>192.38</v>
      </c>
    </row>
    <row r="200" spans="1:14" ht="14.4" customHeight="1" x14ac:dyDescent="0.3">
      <c r="A200" s="566" t="s">
        <v>537</v>
      </c>
      <c r="B200" s="567" t="s">
        <v>539</v>
      </c>
      <c r="C200" s="568" t="s">
        <v>549</v>
      </c>
      <c r="D200" s="569" t="s">
        <v>550</v>
      </c>
      <c r="E200" s="568" t="s">
        <v>540</v>
      </c>
      <c r="F200" s="569" t="s">
        <v>541</v>
      </c>
      <c r="G200" s="568" t="s">
        <v>905</v>
      </c>
      <c r="H200" s="568">
        <v>56976</v>
      </c>
      <c r="I200" s="568">
        <v>56976</v>
      </c>
      <c r="J200" s="568" t="s">
        <v>906</v>
      </c>
      <c r="K200" s="568" t="s">
        <v>907</v>
      </c>
      <c r="L200" s="570">
        <v>82.32</v>
      </c>
      <c r="M200" s="570">
        <v>2</v>
      </c>
      <c r="N200" s="571">
        <v>164.64</v>
      </c>
    </row>
    <row r="201" spans="1:14" ht="14.4" customHeight="1" x14ac:dyDescent="0.3">
      <c r="A201" s="566" t="s">
        <v>537</v>
      </c>
      <c r="B201" s="567" t="s">
        <v>539</v>
      </c>
      <c r="C201" s="568" t="s">
        <v>549</v>
      </c>
      <c r="D201" s="569" t="s">
        <v>550</v>
      </c>
      <c r="E201" s="568" t="s">
        <v>540</v>
      </c>
      <c r="F201" s="569" t="s">
        <v>541</v>
      </c>
      <c r="G201" s="568" t="s">
        <v>905</v>
      </c>
      <c r="H201" s="568">
        <v>104063</v>
      </c>
      <c r="I201" s="568">
        <v>4063</v>
      </c>
      <c r="J201" s="568" t="s">
        <v>908</v>
      </c>
      <c r="K201" s="568" t="s">
        <v>637</v>
      </c>
      <c r="L201" s="570">
        <v>106.85</v>
      </c>
      <c r="M201" s="570">
        <v>1</v>
      </c>
      <c r="N201" s="571">
        <v>106.85</v>
      </c>
    </row>
    <row r="202" spans="1:14" ht="14.4" customHeight="1" x14ac:dyDescent="0.3">
      <c r="A202" s="566" t="s">
        <v>537</v>
      </c>
      <c r="B202" s="567" t="s">
        <v>539</v>
      </c>
      <c r="C202" s="568" t="s">
        <v>549</v>
      </c>
      <c r="D202" s="569" t="s">
        <v>550</v>
      </c>
      <c r="E202" s="568" t="s">
        <v>540</v>
      </c>
      <c r="F202" s="569" t="s">
        <v>541</v>
      </c>
      <c r="G202" s="568" t="s">
        <v>905</v>
      </c>
      <c r="H202" s="568">
        <v>109709</v>
      </c>
      <c r="I202" s="568">
        <v>9709</v>
      </c>
      <c r="J202" s="568" t="s">
        <v>909</v>
      </c>
      <c r="K202" s="568" t="s">
        <v>910</v>
      </c>
      <c r="L202" s="570">
        <v>36.259950469660602</v>
      </c>
      <c r="M202" s="570">
        <v>16</v>
      </c>
      <c r="N202" s="571">
        <v>580.22925704490899</v>
      </c>
    </row>
    <row r="203" spans="1:14" ht="14.4" customHeight="1" x14ac:dyDescent="0.3">
      <c r="A203" s="566" t="s">
        <v>537</v>
      </c>
      <c r="B203" s="567" t="s">
        <v>539</v>
      </c>
      <c r="C203" s="568" t="s">
        <v>549</v>
      </c>
      <c r="D203" s="569" t="s">
        <v>550</v>
      </c>
      <c r="E203" s="568" t="s">
        <v>540</v>
      </c>
      <c r="F203" s="569" t="s">
        <v>541</v>
      </c>
      <c r="G203" s="568" t="s">
        <v>905</v>
      </c>
      <c r="H203" s="568">
        <v>112891</v>
      </c>
      <c r="I203" s="568">
        <v>12891</v>
      </c>
      <c r="J203" s="568" t="s">
        <v>911</v>
      </c>
      <c r="K203" s="568" t="s">
        <v>912</v>
      </c>
      <c r="L203" s="570">
        <v>72.034999999999997</v>
      </c>
      <c r="M203" s="570">
        <v>3</v>
      </c>
      <c r="N203" s="571">
        <v>215.55</v>
      </c>
    </row>
    <row r="204" spans="1:14" ht="14.4" customHeight="1" x14ac:dyDescent="0.3">
      <c r="A204" s="566" t="s">
        <v>537</v>
      </c>
      <c r="B204" s="567" t="s">
        <v>539</v>
      </c>
      <c r="C204" s="568" t="s">
        <v>549</v>
      </c>
      <c r="D204" s="569" t="s">
        <v>550</v>
      </c>
      <c r="E204" s="568" t="s">
        <v>540</v>
      </c>
      <c r="F204" s="569" t="s">
        <v>541</v>
      </c>
      <c r="G204" s="568" t="s">
        <v>905</v>
      </c>
      <c r="H204" s="568">
        <v>113767</v>
      </c>
      <c r="I204" s="568">
        <v>13767</v>
      </c>
      <c r="J204" s="568" t="s">
        <v>913</v>
      </c>
      <c r="K204" s="568" t="s">
        <v>914</v>
      </c>
      <c r="L204" s="570">
        <v>47.285072108899627</v>
      </c>
      <c r="M204" s="570">
        <v>4</v>
      </c>
      <c r="N204" s="571">
        <v>189.14028843559851</v>
      </c>
    </row>
    <row r="205" spans="1:14" ht="14.4" customHeight="1" x14ac:dyDescent="0.3">
      <c r="A205" s="566" t="s">
        <v>537</v>
      </c>
      <c r="B205" s="567" t="s">
        <v>539</v>
      </c>
      <c r="C205" s="568" t="s">
        <v>549</v>
      </c>
      <c r="D205" s="569" t="s">
        <v>550</v>
      </c>
      <c r="E205" s="568" t="s">
        <v>540</v>
      </c>
      <c r="F205" s="569" t="s">
        <v>541</v>
      </c>
      <c r="G205" s="568" t="s">
        <v>905</v>
      </c>
      <c r="H205" s="568">
        <v>113768</v>
      </c>
      <c r="I205" s="568">
        <v>13768</v>
      </c>
      <c r="J205" s="568" t="s">
        <v>913</v>
      </c>
      <c r="K205" s="568" t="s">
        <v>915</v>
      </c>
      <c r="L205" s="570">
        <v>94.479453363973306</v>
      </c>
      <c r="M205" s="570">
        <v>1</v>
      </c>
      <c r="N205" s="571">
        <v>94.479453363973306</v>
      </c>
    </row>
    <row r="206" spans="1:14" ht="14.4" customHeight="1" x14ac:dyDescent="0.3">
      <c r="A206" s="566" t="s">
        <v>537</v>
      </c>
      <c r="B206" s="567" t="s">
        <v>539</v>
      </c>
      <c r="C206" s="568" t="s">
        <v>549</v>
      </c>
      <c r="D206" s="569" t="s">
        <v>550</v>
      </c>
      <c r="E206" s="568" t="s">
        <v>540</v>
      </c>
      <c r="F206" s="569" t="s">
        <v>541</v>
      </c>
      <c r="G206" s="568" t="s">
        <v>905</v>
      </c>
      <c r="H206" s="568">
        <v>114439</v>
      </c>
      <c r="I206" s="568">
        <v>14439</v>
      </c>
      <c r="J206" s="568" t="s">
        <v>916</v>
      </c>
      <c r="K206" s="568" t="s">
        <v>917</v>
      </c>
      <c r="L206" s="570">
        <v>123.04947791007351</v>
      </c>
      <c r="M206" s="570">
        <v>2</v>
      </c>
      <c r="N206" s="571">
        <v>246.09895582014701</v>
      </c>
    </row>
    <row r="207" spans="1:14" ht="14.4" customHeight="1" x14ac:dyDescent="0.3">
      <c r="A207" s="566" t="s">
        <v>537</v>
      </c>
      <c r="B207" s="567" t="s">
        <v>539</v>
      </c>
      <c r="C207" s="568" t="s">
        <v>549</v>
      </c>
      <c r="D207" s="569" t="s">
        <v>550</v>
      </c>
      <c r="E207" s="568" t="s">
        <v>540</v>
      </c>
      <c r="F207" s="569" t="s">
        <v>541</v>
      </c>
      <c r="G207" s="568" t="s">
        <v>905</v>
      </c>
      <c r="H207" s="568">
        <v>115245</v>
      </c>
      <c r="I207" s="568">
        <v>15245</v>
      </c>
      <c r="J207" s="568" t="s">
        <v>918</v>
      </c>
      <c r="K207" s="568" t="s">
        <v>919</v>
      </c>
      <c r="L207" s="570">
        <v>437.67</v>
      </c>
      <c r="M207" s="570">
        <v>3</v>
      </c>
      <c r="N207" s="571">
        <v>1313.01</v>
      </c>
    </row>
    <row r="208" spans="1:14" ht="14.4" customHeight="1" x14ac:dyDescent="0.3">
      <c r="A208" s="566" t="s">
        <v>537</v>
      </c>
      <c r="B208" s="567" t="s">
        <v>539</v>
      </c>
      <c r="C208" s="568" t="s">
        <v>549</v>
      </c>
      <c r="D208" s="569" t="s">
        <v>550</v>
      </c>
      <c r="E208" s="568" t="s">
        <v>540</v>
      </c>
      <c r="F208" s="569" t="s">
        <v>541</v>
      </c>
      <c r="G208" s="568" t="s">
        <v>905</v>
      </c>
      <c r="H208" s="568">
        <v>115316</v>
      </c>
      <c r="I208" s="568">
        <v>15316</v>
      </c>
      <c r="J208" s="568" t="s">
        <v>920</v>
      </c>
      <c r="K208" s="568" t="s">
        <v>585</v>
      </c>
      <c r="L208" s="570">
        <v>84.51</v>
      </c>
      <c r="M208" s="570">
        <v>1</v>
      </c>
      <c r="N208" s="571">
        <v>84.51</v>
      </c>
    </row>
    <row r="209" spans="1:14" ht="14.4" customHeight="1" x14ac:dyDescent="0.3">
      <c r="A209" s="566" t="s">
        <v>537</v>
      </c>
      <c r="B209" s="567" t="s">
        <v>539</v>
      </c>
      <c r="C209" s="568" t="s">
        <v>549</v>
      </c>
      <c r="D209" s="569" t="s">
        <v>550</v>
      </c>
      <c r="E209" s="568" t="s">
        <v>540</v>
      </c>
      <c r="F209" s="569" t="s">
        <v>541</v>
      </c>
      <c r="G209" s="568" t="s">
        <v>905</v>
      </c>
      <c r="H209" s="568">
        <v>116923</v>
      </c>
      <c r="I209" s="568">
        <v>16923</v>
      </c>
      <c r="J209" s="568" t="s">
        <v>921</v>
      </c>
      <c r="K209" s="568" t="s">
        <v>922</v>
      </c>
      <c r="L209" s="570">
        <v>97.78</v>
      </c>
      <c r="M209" s="570">
        <v>3</v>
      </c>
      <c r="N209" s="571">
        <v>293.34000000000003</v>
      </c>
    </row>
    <row r="210" spans="1:14" ht="14.4" customHeight="1" x14ac:dyDescent="0.3">
      <c r="A210" s="566" t="s">
        <v>537</v>
      </c>
      <c r="B210" s="567" t="s">
        <v>539</v>
      </c>
      <c r="C210" s="568" t="s">
        <v>549</v>
      </c>
      <c r="D210" s="569" t="s">
        <v>550</v>
      </c>
      <c r="E210" s="568" t="s">
        <v>540</v>
      </c>
      <c r="F210" s="569" t="s">
        <v>541</v>
      </c>
      <c r="G210" s="568" t="s">
        <v>905</v>
      </c>
      <c r="H210" s="568">
        <v>116932</v>
      </c>
      <c r="I210" s="568">
        <v>16932</v>
      </c>
      <c r="J210" s="568" t="s">
        <v>923</v>
      </c>
      <c r="K210" s="568" t="s">
        <v>924</v>
      </c>
      <c r="L210" s="570">
        <v>133.81</v>
      </c>
      <c r="M210" s="570">
        <v>1</v>
      </c>
      <c r="N210" s="571">
        <v>133.81</v>
      </c>
    </row>
    <row r="211" spans="1:14" ht="14.4" customHeight="1" x14ac:dyDescent="0.3">
      <c r="A211" s="566" t="s">
        <v>537</v>
      </c>
      <c r="B211" s="567" t="s">
        <v>539</v>
      </c>
      <c r="C211" s="568" t="s">
        <v>549</v>
      </c>
      <c r="D211" s="569" t="s">
        <v>550</v>
      </c>
      <c r="E211" s="568" t="s">
        <v>540</v>
      </c>
      <c r="F211" s="569" t="s">
        <v>541</v>
      </c>
      <c r="G211" s="568" t="s">
        <v>905</v>
      </c>
      <c r="H211" s="568">
        <v>117121</v>
      </c>
      <c r="I211" s="568">
        <v>17121</v>
      </c>
      <c r="J211" s="568" t="s">
        <v>925</v>
      </c>
      <c r="K211" s="568" t="s">
        <v>926</v>
      </c>
      <c r="L211" s="570">
        <v>123.58</v>
      </c>
      <c r="M211" s="570">
        <v>1</v>
      </c>
      <c r="N211" s="571">
        <v>123.58</v>
      </c>
    </row>
    <row r="212" spans="1:14" ht="14.4" customHeight="1" x14ac:dyDescent="0.3">
      <c r="A212" s="566" t="s">
        <v>537</v>
      </c>
      <c r="B212" s="567" t="s">
        <v>539</v>
      </c>
      <c r="C212" s="568" t="s">
        <v>549</v>
      </c>
      <c r="D212" s="569" t="s">
        <v>550</v>
      </c>
      <c r="E212" s="568" t="s">
        <v>540</v>
      </c>
      <c r="F212" s="569" t="s">
        <v>541</v>
      </c>
      <c r="G212" s="568" t="s">
        <v>905</v>
      </c>
      <c r="H212" s="568">
        <v>125516</v>
      </c>
      <c r="I212" s="568">
        <v>125516</v>
      </c>
      <c r="J212" s="568" t="s">
        <v>927</v>
      </c>
      <c r="K212" s="568" t="s">
        <v>928</v>
      </c>
      <c r="L212" s="570">
        <v>105.620195960071</v>
      </c>
      <c r="M212" s="570">
        <v>1</v>
      </c>
      <c r="N212" s="571">
        <v>105.620195960071</v>
      </c>
    </row>
    <row r="213" spans="1:14" ht="14.4" customHeight="1" x14ac:dyDescent="0.3">
      <c r="A213" s="566" t="s">
        <v>537</v>
      </c>
      <c r="B213" s="567" t="s">
        <v>539</v>
      </c>
      <c r="C213" s="568" t="s">
        <v>549</v>
      </c>
      <c r="D213" s="569" t="s">
        <v>550</v>
      </c>
      <c r="E213" s="568" t="s">
        <v>540</v>
      </c>
      <c r="F213" s="569" t="s">
        <v>541</v>
      </c>
      <c r="G213" s="568" t="s">
        <v>905</v>
      </c>
      <c r="H213" s="568">
        <v>126786</v>
      </c>
      <c r="I213" s="568">
        <v>26786</v>
      </c>
      <c r="J213" s="568" t="s">
        <v>929</v>
      </c>
      <c r="K213" s="568" t="s">
        <v>930</v>
      </c>
      <c r="L213" s="570">
        <v>469.28</v>
      </c>
      <c r="M213" s="570">
        <v>2</v>
      </c>
      <c r="N213" s="571">
        <v>938.56</v>
      </c>
    </row>
    <row r="214" spans="1:14" ht="14.4" customHeight="1" x14ac:dyDescent="0.3">
      <c r="A214" s="566" t="s">
        <v>537</v>
      </c>
      <c r="B214" s="567" t="s">
        <v>539</v>
      </c>
      <c r="C214" s="568" t="s">
        <v>549</v>
      </c>
      <c r="D214" s="569" t="s">
        <v>550</v>
      </c>
      <c r="E214" s="568" t="s">
        <v>540</v>
      </c>
      <c r="F214" s="569" t="s">
        <v>541</v>
      </c>
      <c r="G214" s="568" t="s">
        <v>905</v>
      </c>
      <c r="H214" s="568">
        <v>129767</v>
      </c>
      <c r="I214" s="568">
        <v>129767</v>
      </c>
      <c r="J214" s="568" t="s">
        <v>931</v>
      </c>
      <c r="K214" s="568" t="s">
        <v>932</v>
      </c>
      <c r="L214" s="570">
        <v>2158.4124843261966</v>
      </c>
      <c r="M214" s="570">
        <v>1.6</v>
      </c>
      <c r="N214" s="571">
        <v>3453.460191503088</v>
      </c>
    </row>
    <row r="215" spans="1:14" ht="14.4" customHeight="1" x14ac:dyDescent="0.3">
      <c r="A215" s="566" t="s">
        <v>537</v>
      </c>
      <c r="B215" s="567" t="s">
        <v>539</v>
      </c>
      <c r="C215" s="568" t="s">
        <v>549</v>
      </c>
      <c r="D215" s="569" t="s">
        <v>550</v>
      </c>
      <c r="E215" s="568" t="s">
        <v>540</v>
      </c>
      <c r="F215" s="569" t="s">
        <v>541</v>
      </c>
      <c r="G215" s="568" t="s">
        <v>905</v>
      </c>
      <c r="H215" s="568">
        <v>130560</v>
      </c>
      <c r="I215" s="568">
        <v>30560</v>
      </c>
      <c r="J215" s="568" t="s">
        <v>933</v>
      </c>
      <c r="K215" s="568" t="s">
        <v>585</v>
      </c>
      <c r="L215" s="570">
        <v>209.28</v>
      </c>
      <c r="M215" s="570">
        <v>1</v>
      </c>
      <c r="N215" s="571">
        <v>209.28</v>
      </c>
    </row>
    <row r="216" spans="1:14" ht="14.4" customHeight="1" x14ac:dyDescent="0.3">
      <c r="A216" s="566" t="s">
        <v>537</v>
      </c>
      <c r="B216" s="567" t="s">
        <v>539</v>
      </c>
      <c r="C216" s="568" t="s">
        <v>549</v>
      </c>
      <c r="D216" s="569" t="s">
        <v>550</v>
      </c>
      <c r="E216" s="568" t="s">
        <v>540</v>
      </c>
      <c r="F216" s="569" t="s">
        <v>541</v>
      </c>
      <c r="G216" s="568" t="s">
        <v>905</v>
      </c>
      <c r="H216" s="568">
        <v>132059</v>
      </c>
      <c r="I216" s="568">
        <v>32059</v>
      </c>
      <c r="J216" s="568" t="s">
        <v>934</v>
      </c>
      <c r="K216" s="568" t="s">
        <v>935</v>
      </c>
      <c r="L216" s="570">
        <v>413.99939103172449</v>
      </c>
      <c r="M216" s="570">
        <v>16</v>
      </c>
      <c r="N216" s="571">
        <v>6623.9926923806943</v>
      </c>
    </row>
    <row r="217" spans="1:14" ht="14.4" customHeight="1" x14ac:dyDescent="0.3">
      <c r="A217" s="566" t="s">
        <v>537</v>
      </c>
      <c r="B217" s="567" t="s">
        <v>539</v>
      </c>
      <c r="C217" s="568" t="s">
        <v>549</v>
      </c>
      <c r="D217" s="569" t="s">
        <v>550</v>
      </c>
      <c r="E217" s="568" t="s">
        <v>540</v>
      </c>
      <c r="F217" s="569" t="s">
        <v>541</v>
      </c>
      <c r="G217" s="568" t="s">
        <v>905</v>
      </c>
      <c r="H217" s="568">
        <v>132061</v>
      </c>
      <c r="I217" s="568">
        <v>32061</v>
      </c>
      <c r="J217" s="568" t="s">
        <v>934</v>
      </c>
      <c r="K217" s="568" t="s">
        <v>936</v>
      </c>
      <c r="L217" s="570">
        <v>492.19985953702644</v>
      </c>
      <c r="M217" s="570">
        <v>10</v>
      </c>
      <c r="N217" s="571">
        <v>4921.99803351837</v>
      </c>
    </row>
    <row r="218" spans="1:14" ht="14.4" customHeight="1" x14ac:dyDescent="0.3">
      <c r="A218" s="566" t="s">
        <v>537</v>
      </c>
      <c r="B218" s="567" t="s">
        <v>539</v>
      </c>
      <c r="C218" s="568" t="s">
        <v>549</v>
      </c>
      <c r="D218" s="569" t="s">
        <v>550</v>
      </c>
      <c r="E218" s="568" t="s">
        <v>540</v>
      </c>
      <c r="F218" s="569" t="s">
        <v>541</v>
      </c>
      <c r="G218" s="568" t="s">
        <v>905</v>
      </c>
      <c r="H218" s="568">
        <v>142546</v>
      </c>
      <c r="I218" s="568">
        <v>42546</v>
      </c>
      <c r="J218" s="568" t="s">
        <v>937</v>
      </c>
      <c r="K218" s="568" t="s">
        <v>938</v>
      </c>
      <c r="L218" s="570">
        <v>81.893333333333331</v>
      </c>
      <c r="M218" s="570">
        <v>4</v>
      </c>
      <c r="N218" s="571">
        <v>327.32000000000005</v>
      </c>
    </row>
    <row r="219" spans="1:14" ht="14.4" customHeight="1" x14ac:dyDescent="0.3">
      <c r="A219" s="566" t="s">
        <v>537</v>
      </c>
      <c r="B219" s="567" t="s">
        <v>539</v>
      </c>
      <c r="C219" s="568" t="s">
        <v>549</v>
      </c>
      <c r="D219" s="569" t="s">
        <v>550</v>
      </c>
      <c r="E219" s="568" t="s">
        <v>540</v>
      </c>
      <c r="F219" s="569" t="s">
        <v>541</v>
      </c>
      <c r="G219" s="568" t="s">
        <v>905</v>
      </c>
      <c r="H219" s="568">
        <v>142547</v>
      </c>
      <c r="I219" s="568">
        <v>42547</v>
      </c>
      <c r="J219" s="568" t="s">
        <v>937</v>
      </c>
      <c r="K219" s="568" t="s">
        <v>939</v>
      </c>
      <c r="L219" s="570">
        <v>120.081350600055</v>
      </c>
      <c r="M219" s="570">
        <v>2</v>
      </c>
      <c r="N219" s="571">
        <v>240.16270120011001</v>
      </c>
    </row>
    <row r="220" spans="1:14" ht="14.4" customHeight="1" x14ac:dyDescent="0.3">
      <c r="A220" s="566" t="s">
        <v>537</v>
      </c>
      <c r="B220" s="567" t="s">
        <v>539</v>
      </c>
      <c r="C220" s="568" t="s">
        <v>549</v>
      </c>
      <c r="D220" s="569" t="s">
        <v>550</v>
      </c>
      <c r="E220" s="568" t="s">
        <v>540</v>
      </c>
      <c r="F220" s="569" t="s">
        <v>541</v>
      </c>
      <c r="G220" s="568" t="s">
        <v>905</v>
      </c>
      <c r="H220" s="568">
        <v>144997</v>
      </c>
      <c r="I220" s="568">
        <v>44997</v>
      </c>
      <c r="J220" s="568" t="s">
        <v>940</v>
      </c>
      <c r="K220" s="568" t="s">
        <v>941</v>
      </c>
      <c r="L220" s="570">
        <v>374.28972312469801</v>
      </c>
      <c r="M220" s="570">
        <v>1</v>
      </c>
      <c r="N220" s="571">
        <v>374.28972312469801</v>
      </c>
    </row>
    <row r="221" spans="1:14" ht="14.4" customHeight="1" x14ac:dyDescent="0.3">
      <c r="A221" s="566" t="s">
        <v>537</v>
      </c>
      <c r="B221" s="567" t="s">
        <v>539</v>
      </c>
      <c r="C221" s="568" t="s">
        <v>549</v>
      </c>
      <c r="D221" s="569" t="s">
        <v>550</v>
      </c>
      <c r="E221" s="568" t="s">
        <v>540</v>
      </c>
      <c r="F221" s="569" t="s">
        <v>541</v>
      </c>
      <c r="G221" s="568" t="s">
        <v>905</v>
      </c>
      <c r="H221" s="568">
        <v>147740</v>
      </c>
      <c r="I221" s="568">
        <v>47740</v>
      </c>
      <c r="J221" s="568" t="s">
        <v>942</v>
      </c>
      <c r="K221" s="568" t="s">
        <v>686</v>
      </c>
      <c r="L221" s="570">
        <v>43.455947083711443</v>
      </c>
      <c r="M221" s="570">
        <v>7</v>
      </c>
      <c r="N221" s="571">
        <v>304.03969479729722</v>
      </c>
    </row>
    <row r="222" spans="1:14" ht="14.4" customHeight="1" x14ac:dyDescent="0.3">
      <c r="A222" s="566" t="s">
        <v>537</v>
      </c>
      <c r="B222" s="567" t="s">
        <v>539</v>
      </c>
      <c r="C222" s="568" t="s">
        <v>549</v>
      </c>
      <c r="D222" s="569" t="s">
        <v>550</v>
      </c>
      <c r="E222" s="568" t="s">
        <v>540</v>
      </c>
      <c r="F222" s="569" t="s">
        <v>541</v>
      </c>
      <c r="G222" s="568" t="s">
        <v>905</v>
      </c>
      <c r="H222" s="568">
        <v>147741</v>
      </c>
      <c r="I222" s="568">
        <v>47741</v>
      </c>
      <c r="J222" s="568" t="s">
        <v>943</v>
      </c>
      <c r="K222" s="568" t="s">
        <v>944</v>
      </c>
      <c r="L222" s="570">
        <v>55.509783346436201</v>
      </c>
      <c r="M222" s="570">
        <v>1</v>
      </c>
      <c r="N222" s="571">
        <v>55.509783346436201</v>
      </c>
    </row>
    <row r="223" spans="1:14" ht="14.4" customHeight="1" x14ac:dyDescent="0.3">
      <c r="A223" s="566" t="s">
        <v>537</v>
      </c>
      <c r="B223" s="567" t="s">
        <v>539</v>
      </c>
      <c r="C223" s="568" t="s">
        <v>549</v>
      </c>
      <c r="D223" s="569" t="s">
        <v>550</v>
      </c>
      <c r="E223" s="568" t="s">
        <v>540</v>
      </c>
      <c r="F223" s="569" t="s">
        <v>541</v>
      </c>
      <c r="G223" s="568" t="s">
        <v>905</v>
      </c>
      <c r="H223" s="568">
        <v>149531</v>
      </c>
      <c r="I223" s="568">
        <v>49531</v>
      </c>
      <c r="J223" s="568" t="s">
        <v>945</v>
      </c>
      <c r="K223" s="568" t="s">
        <v>946</v>
      </c>
      <c r="L223" s="570">
        <v>71.049964775318102</v>
      </c>
      <c r="M223" s="570">
        <v>50</v>
      </c>
      <c r="N223" s="571">
        <v>3552.4964775318099</v>
      </c>
    </row>
    <row r="224" spans="1:14" ht="14.4" customHeight="1" x14ac:dyDescent="0.3">
      <c r="A224" s="566" t="s">
        <v>537</v>
      </c>
      <c r="B224" s="567" t="s">
        <v>539</v>
      </c>
      <c r="C224" s="568" t="s">
        <v>549</v>
      </c>
      <c r="D224" s="569" t="s">
        <v>550</v>
      </c>
      <c r="E224" s="568" t="s">
        <v>540</v>
      </c>
      <c r="F224" s="569" t="s">
        <v>541</v>
      </c>
      <c r="G224" s="568" t="s">
        <v>905</v>
      </c>
      <c r="H224" s="568">
        <v>149909</v>
      </c>
      <c r="I224" s="568">
        <v>49909</v>
      </c>
      <c r="J224" s="568" t="s">
        <v>947</v>
      </c>
      <c r="K224" s="568" t="s">
        <v>948</v>
      </c>
      <c r="L224" s="570">
        <v>79.83</v>
      </c>
      <c r="M224" s="570">
        <v>3</v>
      </c>
      <c r="N224" s="571">
        <v>239.49</v>
      </c>
    </row>
    <row r="225" spans="1:14" ht="14.4" customHeight="1" x14ac:dyDescent="0.3">
      <c r="A225" s="566" t="s">
        <v>537</v>
      </c>
      <c r="B225" s="567" t="s">
        <v>539</v>
      </c>
      <c r="C225" s="568" t="s">
        <v>549</v>
      </c>
      <c r="D225" s="569" t="s">
        <v>550</v>
      </c>
      <c r="E225" s="568" t="s">
        <v>540</v>
      </c>
      <c r="F225" s="569" t="s">
        <v>541</v>
      </c>
      <c r="G225" s="568" t="s">
        <v>905</v>
      </c>
      <c r="H225" s="568">
        <v>154316</v>
      </c>
      <c r="I225" s="568">
        <v>54316</v>
      </c>
      <c r="J225" s="568" t="s">
        <v>949</v>
      </c>
      <c r="K225" s="568" t="s">
        <v>950</v>
      </c>
      <c r="L225" s="570">
        <v>3449.9990775946453</v>
      </c>
      <c r="M225" s="570">
        <v>26</v>
      </c>
      <c r="N225" s="571">
        <v>89699.97601746078</v>
      </c>
    </row>
    <row r="226" spans="1:14" ht="14.4" customHeight="1" x14ac:dyDescent="0.3">
      <c r="A226" s="566" t="s">
        <v>537</v>
      </c>
      <c r="B226" s="567" t="s">
        <v>539</v>
      </c>
      <c r="C226" s="568" t="s">
        <v>549</v>
      </c>
      <c r="D226" s="569" t="s">
        <v>550</v>
      </c>
      <c r="E226" s="568" t="s">
        <v>540</v>
      </c>
      <c r="F226" s="569" t="s">
        <v>541</v>
      </c>
      <c r="G226" s="568" t="s">
        <v>905</v>
      </c>
      <c r="H226" s="568">
        <v>156503</v>
      </c>
      <c r="I226" s="568">
        <v>56503</v>
      </c>
      <c r="J226" s="568" t="s">
        <v>951</v>
      </c>
      <c r="K226" s="568" t="s">
        <v>952</v>
      </c>
      <c r="L226" s="570">
        <v>76.64</v>
      </c>
      <c r="M226" s="570">
        <v>2</v>
      </c>
      <c r="N226" s="571">
        <v>153.28</v>
      </c>
    </row>
    <row r="227" spans="1:14" ht="14.4" customHeight="1" x14ac:dyDescent="0.3">
      <c r="A227" s="566" t="s">
        <v>537</v>
      </c>
      <c r="B227" s="567" t="s">
        <v>539</v>
      </c>
      <c r="C227" s="568" t="s">
        <v>549</v>
      </c>
      <c r="D227" s="569" t="s">
        <v>550</v>
      </c>
      <c r="E227" s="568" t="s">
        <v>540</v>
      </c>
      <c r="F227" s="569" t="s">
        <v>541</v>
      </c>
      <c r="G227" s="568" t="s">
        <v>905</v>
      </c>
      <c r="H227" s="568">
        <v>159672</v>
      </c>
      <c r="I227" s="568">
        <v>59672</v>
      </c>
      <c r="J227" s="568" t="s">
        <v>953</v>
      </c>
      <c r="K227" s="568" t="s">
        <v>954</v>
      </c>
      <c r="L227" s="570">
        <v>99.21</v>
      </c>
      <c r="M227" s="570">
        <v>1</v>
      </c>
      <c r="N227" s="571">
        <v>99.21</v>
      </c>
    </row>
    <row r="228" spans="1:14" ht="14.4" customHeight="1" x14ac:dyDescent="0.3">
      <c r="A228" s="566" t="s">
        <v>537</v>
      </c>
      <c r="B228" s="567" t="s">
        <v>539</v>
      </c>
      <c r="C228" s="568" t="s">
        <v>549</v>
      </c>
      <c r="D228" s="569" t="s">
        <v>550</v>
      </c>
      <c r="E228" s="568" t="s">
        <v>540</v>
      </c>
      <c r="F228" s="569" t="s">
        <v>541</v>
      </c>
      <c r="G228" s="568" t="s">
        <v>905</v>
      </c>
      <c r="H228" s="568">
        <v>159806</v>
      </c>
      <c r="I228" s="568">
        <v>59806</v>
      </c>
      <c r="J228" s="568" t="s">
        <v>955</v>
      </c>
      <c r="K228" s="568" t="s">
        <v>956</v>
      </c>
      <c r="L228" s="570">
        <v>1451.9</v>
      </c>
      <c r="M228" s="570">
        <v>2</v>
      </c>
      <c r="N228" s="571">
        <v>2903.8</v>
      </c>
    </row>
    <row r="229" spans="1:14" ht="14.4" customHeight="1" x14ac:dyDescent="0.3">
      <c r="A229" s="566" t="s">
        <v>537</v>
      </c>
      <c r="B229" s="567" t="s">
        <v>539</v>
      </c>
      <c r="C229" s="568" t="s">
        <v>549</v>
      </c>
      <c r="D229" s="569" t="s">
        <v>550</v>
      </c>
      <c r="E229" s="568" t="s">
        <v>540</v>
      </c>
      <c r="F229" s="569" t="s">
        <v>541</v>
      </c>
      <c r="G229" s="568" t="s">
        <v>905</v>
      </c>
      <c r="H229" s="568">
        <v>166030</v>
      </c>
      <c r="I229" s="568">
        <v>66030</v>
      </c>
      <c r="J229" s="568" t="s">
        <v>957</v>
      </c>
      <c r="K229" s="568" t="s">
        <v>958</v>
      </c>
      <c r="L229" s="570">
        <v>108.98666666666668</v>
      </c>
      <c r="M229" s="570">
        <v>3</v>
      </c>
      <c r="N229" s="571">
        <v>326.96000000000004</v>
      </c>
    </row>
    <row r="230" spans="1:14" ht="14.4" customHeight="1" x14ac:dyDescent="0.3">
      <c r="A230" s="566" t="s">
        <v>537</v>
      </c>
      <c r="B230" s="567" t="s">
        <v>539</v>
      </c>
      <c r="C230" s="568" t="s">
        <v>549</v>
      </c>
      <c r="D230" s="569" t="s">
        <v>550</v>
      </c>
      <c r="E230" s="568" t="s">
        <v>540</v>
      </c>
      <c r="F230" s="569" t="s">
        <v>541</v>
      </c>
      <c r="G230" s="568" t="s">
        <v>905</v>
      </c>
      <c r="H230" s="568">
        <v>166760</v>
      </c>
      <c r="I230" s="568">
        <v>166760</v>
      </c>
      <c r="J230" s="568" t="s">
        <v>959</v>
      </c>
      <c r="K230" s="568" t="s">
        <v>960</v>
      </c>
      <c r="L230" s="570">
        <v>122.24001143307886</v>
      </c>
      <c r="M230" s="570">
        <v>14</v>
      </c>
      <c r="N230" s="571">
        <v>1683.819775591413</v>
      </c>
    </row>
    <row r="231" spans="1:14" ht="14.4" customHeight="1" x14ac:dyDescent="0.3">
      <c r="A231" s="566" t="s">
        <v>537</v>
      </c>
      <c r="B231" s="567" t="s">
        <v>539</v>
      </c>
      <c r="C231" s="568" t="s">
        <v>549</v>
      </c>
      <c r="D231" s="569" t="s">
        <v>550</v>
      </c>
      <c r="E231" s="568" t="s">
        <v>540</v>
      </c>
      <c r="F231" s="569" t="s">
        <v>541</v>
      </c>
      <c r="G231" s="568" t="s">
        <v>905</v>
      </c>
      <c r="H231" s="568">
        <v>183730</v>
      </c>
      <c r="I231" s="568">
        <v>83730</v>
      </c>
      <c r="J231" s="568" t="s">
        <v>961</v>
      </c>
      <c r="K231" s="568" t="s">
        <v>962</v>
      </c>
      <c r="L231" s="570">
        <v>119.31</v>
      </c>
      <c r="M231" s="570">
        <v>2</v>
      </c>
      <c r="N231" s="571">
        <v>238.62</v>
      </c>
    </row>
    <row r="232" spans="1:14" ht="14.4" customHeight="1" x14ac:dyDescent="0.3">
      <c r="A232" s="566" t="s">
        <v>537</v>
      </c>
      <c r="B232" s="567" t="s">
        <v>539</v>
      </c>
      <c r="C232" s="568" t="s">
        <v>549</v>
      </c>
      <c r="D232" s="569" t="s">
        <v>550</v>
      </c>
      <c r="E232" s="568" t="s">
        <v>540</v>
      </c>
      <c r="F232" s="569" t="s">
        <v>541</v>
      </c>
      <c r="G232" s="568" t="s">
        <v>905</v>
      </c>
      <c r="H232" s="568">
        <v>187788</v>
      </c>
      <c r="I232" s="568">
        <v>187788</v>
      </c>
      <c r="J232" s="568" t="s">
        <v>963</v>
      </c>
      <c r="K232" s="568" t="s">
        <v>583</v>
      </c>
      <c r="L232" s="570">
        <v>151.86000000000001</v>
      </c>
      <c r="M232" s="570">
        <v>2</v>
      </c>
      <c r="N232" s="571">
        <v>303.72000000000003</v>
      </c>
    </row>
    <row r="233" spans="1:14" ht="14.4" customHeight="1" x14ac:dyDescent="0.3">
      <c r="A233" s="566" t="s">
        <v>537</v>
      </c>
      <c r="B233" s="567" t="s">
        <v>539</v>
      </c>
      <c r="C233" s="568" t="s">
        <v>549</v>
      </c>
      <c r="D233" s="569" t="s">
        <v>550</v>
      </c>
      <c r="E233" s="568" t="s">
        <v>540</v>
      </c>
      <c r="F233" s="569" t="s">
        <v>541</v>
      </c>
      <c r="G233" s="568" t="s">
        <v>905</v>
      </c>
      <c r="H233" s="568">
        <v>190957</v>
      </c>
      <c r="I233" s="568">
        <v>90957</v>
      </c>
      <c r="J233" s="568" t="s">
        <v>964</v>
      </c>
      <c r="K233" s="568" t="s">
        <v>965</v>
      </c>
      <c r="L233" s="570">
        <v>43.216606613854474</v>
      </c>
      <c r="M233" s="570">
        <v>4</v>
      </c>
      <c r="N233" s="571">
        <v>172.70981984156342</v>
      </c>
    </row>
    <row r="234" spans="1:14" ht="14.4" customHeight="1" x14ac:dyDescent="0.3">
      <c r="A234" s="566" t="s">
        <v>537</v>
      </c>
      <c r="B234" s="567" t="s">
        <v>539</v>
      </c>
      <c r="C234" s="568" t="s">
        <v>549</v>
      </c>
      <c r="D234" s="569" t="s">
        <v>550</v>
      </c>
      <c r="E234" s="568" t="s">
        <v>540</v>
      </c>
      <c r="F234" s="569" t="s">
        <v>541</v>
      </c>
      <c r="G234" s="568" t="s">
        <v>905</v>
      </c>
      <c r="H234" s="568">
        <v>190959</v>
      </c>
      <c r="I234" s="568">
        <v>90959</v>
      </c>
      <c r="J234" s="568" t="s">
        <v>964</v>
      </c>
      <c r="K234" s="568" t="s">
        <v>966</v>
      </c>
      <c r="L234" s="570">
        <v>56.61</v>
      </c>
      <c r="M234" s="570">
        <v>1</v>
      </c>
      <c r="N234" s="571">
        <v>56.61</v>
      </c>
    </row>
    <row r="235" spans="1:14" ht="14.4" customHeight="1" x14ac:dyDescent="0.3">
      <c r="A235" s="566" t="s">
        <v>537</v>
      </c>
      <c r="B235" s="567" t="s">
        <v>539</v>
      </c>
      <c r="C235" s="568" t="s">
        <v>549</v>
      </c>
      <c r="D235" s="569" t="s">
        <v>550</v>
      </c>
      <c r="E235" s="568" t="s">
        <v>540</v>
      </c>
      <c r="F235" s="569" t="s">
        <v>541</v>
      </c>
      <c r="G235" s="568" t="s">
        <v>905</v>
      </c>
      <c r="H235" s="568">
        <v>192587</v>
      </c>
      <c r="I235" s="568">
        <v>92587</v>
      </c>
      <c r="J235" s="568" t="s">
        <v>967</v>
      </c>
      <c r="K235" s="568" t="s">
        <v>968</v>
      </c>
      <c r="L235" s="570">
        <v>102.7</v>
      </c>
      <c r="M235" s="570">
        <v>1</v>
      </c>
      <c r="N235" s="571">
        <v>102.7</v>
      </c>
    </row>
    <row r="236" spans="1:14" ht="14.4" customHeight="1" x14ac:dyDescent="0.3">
      <c r="A236" s="566" t="s">
        <v>537</v>
      </c>
      <c r="B236" s="567" t="s">
        <v>539</v>
      </c>
      <c r="C236" s="568" t="s">
        <v>549</v>
      </c>
      <c r="D236" s="569" t="s">
        <v>550</v>
      </c>
      <c r="E236" s="568" t="s">
        <v>540</v>
      </c>
      <c r="F236" s="569" t="s">
        <v>541</v>
      </c>
      <c r="G236" s="568" t="s">
        <v>905</v>
      </c>
      <c r="H236" s="568">
        <v>193016</v>
      </c>
      <c r="I236" s="568">
        <v>93016</v>
      </c>
      <c r="J236" s="568" t="s">
        <v>969</v>
      </c>
      <c r="K236" s="568" t="s">
        <v>970</v>
      </c>
      <c r="L236" s="570">
        <v>188.64350715452639</v>
      </c>
      <c r="M236" s="570">
        <v>8</v>
      </c>
      <c r="N236" s="571">
        <v>1509.1480572362111</v>
      </c>
    </row>
    <row r="237" spans="1:14" ht="14.4" customHeight="1" x14ac:dyDescent="0.3">
      <c r="A237" s="566" t="s">
        <v>537</v>
      </c>
      <c r="B237" s="567" t="s">
        <v>539</v>
      </c>
      <c r="C237" s="568" t="s">
        <v>549</v>
      </c>
      <c r="D237" s="569" t="s">
        <v>550</v>
      </c>
      <c r="E237" s="568" t="s">
        <v>540</v>
      </c>
      <c r="F237" s="569" t="s">
        <v>541</v>
      </c>
      <c r="G237" s="568" t="s">
        <v>905</v>
      </c>
      <c r="H237" s="568">
        <v>193018</v>
      </c>
      <c r="I237" s="568">
        <v>93018</v>
      </c>
      <c r="J237" s="568" t="s">
        <v>971</v>
      </c>
      <c r="K237" s="568" t="s">
        <v>972</v>
      </c>
      <c r="L237" s="570">
        <v>697.77</v>
      </c>
      <c r="M237" s="570">
        <v>1</v>
      </c>
      <c r="N237" s="571">
        <v>697.77</v>
      </c>
    </row>
    <row r="238" spans="1:14" ht="14.4" customHeight="1" x14ac:dyDescent="0.3">
      <c r="A238" s="566" t="s">
        <v>537</v>
      </c>
      <c r="B238" s="567" t="s">
        <v>539</v>
      </c>
      <c r="C238" s="568" t="s">
        <v>549</v>
      </c>
      <c r="D238" s="569" t="s">
        <v>550</v>
      </c>
      <c r="E238" s="568" t="s">
        <v>540</v>
      </c>
      <c r="F238" s="569" t="s">
        <v>541</v>
      </c>
      <c r="G238" s="568" t="s">
        <v>905</v>
      </c>
      <c r="H238" s="568">
        <v>193969</v>
      </c>
      <c r="I238" s="568">
        <v>93969</v>
      </c>
      <c r="J238" s="568" t="s">
        <v>973</v>
      </c>
      <c r="K238" s="568" t="s">
        <v>974</v>
      </c>
      <c r="L238" s="570">
        <v>71.38</v>
      </c>
      <c r="M238" s="570">
        <v>2</v>
      </c>
      <c r="N238" s="571">
        <v>142.76</v>
      </c>
    </row>
    <row r="239" spans="1:14" ht="14.4" customHeight="1" x14ac:dyDescent="0.3">
      <c r="A239" s="566" t="s">
        <v>537</v>
      </c>
      <c r="B239" s="567" t="s">
        <v>539</v>
      </c>
      <c r="C239" s="568" t="s">
        <v>549</v>
      </c>
      <c r="D239" s="569" t="s">
        <v>550</v>
      </c>
      <c r="E239" s="568" t="s">
        <v>540</v>
      </c>
      <c r="F239" s="569" t="s">
        <v>541</v>
      </c>
      <c r="G239" s="568" t="s">
        <v>905</v>
      </c>
      <c r="H239" s="568">
        <v>194114</v>
      </c>
      <c r="I239" s="568">
        <v>94114</v>
      </c>
      <c r="J239" s="568" t="s">
        <v>975</v>
      </c>
      <c r="K239" s="568" t="s">
        <v>976</v>
      </c>
      <c r="L239" s="570">
        <v>144.79</v>
      </c>
      <c r="M239" s="570">
        <v>1</v>
      </c>
      <c r="N239" s="571">
        <v>144.79</v>
      </c>
    </row>
    <row r="240" spans="1:14" ht="14.4" customHeight="1" x14ac:dyDescent="0.3">
      <c r="A240" s="566" t="s">
        <v>537</v>
      </c>
      <c r="B240" s="567" t="s">
        <v>539</v>
      </c>
      <c r="C240" s="568" t="s">
        <v>549</v>
      </c>
      <c r="D240" s="569" t="s">
        <v>550</v>
      </c>
      <c r="E240" s="568" t="s">
        <v>540</v>
      </c>
      <c r="F240" s="569" t="s">
        <v>541</v>
      </c>
      <c r="G240" s="568" t="s">
        <v>905</v>
      </c>
      <c r="H240" s="568">
        <v>194882</v>
      </c>
      <c r="I240" s="568">
        <v>94882</v>
      </c>
      <c r="J240" s="568" t="s">
        <v>909</v>
      </c>
      <c r="K240" s="568" t="s">
        <v>977</v>
      </c>
      <c r="L240" s="570">
        <v>130.038598385233</v>
      </c>
      <c r="M240" s="570">
        <v>3</v>
      </c>
      <c r="N240" s="571">
        <v>390.115795155699</v>
      </c>
    </row>
    <row r="241" spans="1:14" ht="14.4" customHeight="1" x14ac:dyDescent="0.3">
      <c r="A241" s="566" t="s">
        <v>537</v>
      </c>
      <c r="B241" s="567" t="s">
        <v>539</v>
      </c>
      <c r="C241" s="568" t="s">
        <v>549</v>
      </c>
      <c r="D241" s="569" t="s">
        <v>550</v>
      </c>
      <c r="E241" s="568" t="s">
        <v>540</v>
      </c>
      <c r="F241" s="569" t="s">
        <v>541</v>
      </c>
      <c r="G241" s="568" t="s">
        <v>905</v>
      </c>
      <c r="H241" s="568">
        <v>844554</v>
      </c>
      <c r="I241" s="568">
        <v>114065</v>
      </c>
      <c r="J241" s="568" t="s">
        <v>978</v>
      </c>
      <c r="K241" s="568" t="s">
        <v>979</v>
      </c>
      <c r="L241" s="570">
        <v>102.55</v>
      </c>
      <c r="M241" s="570">
        <v>1</v>
      </c>
      <c r="N241" s="571">
        <v>102.55</v>
      </c>
    </row>
    <row r="242" spans="1:14" ht="14.4" customHeight="1" x14ac:dyDescent="0.3">
      <c r="A242" s="566" t="s">
        <v>537</v>
      </c>
      <c r="B242" s="567" t="s">
        <v>539</v>
      </c>
      <c r="C242" s="568" t="s">
        <v>549</v>
      </c>
      <c r="D242" s="569" t="s">
        <v>550</v>
      </c>
      <c r="E242" s="568" t="s">
        <v>540</v>
      </c>
      <c r="F242" s="569" t="s">
        <v>541</v>
      </c>
      <c r="G242" s="568" t="s">
        <v>905</v>
      </c>
      <c r="H242" s="568">
        <v>846446</v>
      </c>
      <c r="I242" s="568">
        <v>124343</v>
      </c>
      <c r="J242" s="568" t="s">
        <v>980</v>
      </c>
      <c r="K242" s="568" t="s">
        <v>686</v>
      </c>
      <c r="L242" s="570">
        <v>103.260309652499</v>
      </c>
      <c r="M242" s="570">
        <v>1</v>
      </c>
      <c r="N242" s="571">
        <v>103.260309652499</v>
      </c>
    </row>
    <row r="243" spans="1:14" ht="14.4" customHeight="1" x14ac:dyDescent="0.3">
      <c r="A243" s="566" t="s">
        <v>537</v>
      </c>
      <c r="B243" s="567" t="s">
        <v>539</v>
      </c>
      <c r="C243" s="568" t="s">
        <v>549</v>
      </c>
      <c r="D243" s="569" t="s">
        <v>550</v>
      </c>
      <c r="E243" s="568" t="s">
        <v>540</v>
      </c>
      <c r="F243" s="569" t="s">
        <v>541</v>
      </c>
      <c r="G243" s="568" t="s">
        <v>905</v>
      </c>
      <c r="H243" s="568">
        <v>847488</v>
      </c>
      <c r="I243" s="568">
        <v>107869</v>
      </c>
      <c r="J243" s="568" t="s">
        <v>981</v>
      </c>
      <c r="K243" s="568" t="s">
        <v>982</v>
      </c>
      <c r="L243" s="570">
        <v>71.81</v>
      </c>
      <c r="M243" s="570">
        <v>1</v>
      </c>
      <c r="N243" s="571">
        <v>71.81</v>
      </c>
    </row>
    <row r="244" spans="1:14" ht="14.4" customHeight="1" x14ac:dyDescent="0.3">
      <c r="A244" s="566" t="s">
        <v>537</v>
      </c>
      <c r="B244" s="567" t="s">
        <v>539</v>
      </c>
      <c r="C244" s="568" t="s">
        <v>549</v>
      </c>
      <c r="D244" s="569" t="s">
        <v>550</v>
      </c>
      <c r="E244" s="568" t="s">
        <v>540</v>
      </c>
      <c r="F244" s="569" t="s">
        <v>541</v>
      </c>
      <c r="G244" s="568" t="s">
        <v>905</v>
      </c>
      <c r="H244" s="568">
        <v>848907</v>
      </c>
      <c r="I244" s="568">
        <v>148072</v>
      </c>
      <c r="J244" s="568" t="s">
        <v>983</v>
      </c>
      <c r="K244" s="568" t="s">
        <v>847</v>
      </c>
      <c r="L244" s="570">
        <v>265.27</v>
      </c>
      <c r="M244" s="570">
        <v>1</v>
      </c>
      <c r="N244" s="571">
        <v>265.27</v>
      </c>
    </row>
    <row r="245" spans="1:14" ht="14.4" customHeight="1" x14ac:dyDescent="0.3">
      <c r="A245" s="566" t="s">
        <v>537</v>
      </c>
      <c r="B245" s="567" t="s">
        <v>539</v>
      </c>
      <c r="C245" s="568" t="s">
        <v>549</v>
      </c>
      <c r="D245" s="569" t="s">
        <v>550</v>
      </c>
      <c r="E245" s="568" t="s">
        <v>540</v>
      </c>
      <c r="F245" s="569" t="s">
        <v>541</v>
      </c>
      <c r="G245" s="568" t="s">
        <v>905</v>
      </c>
      <c r="H245" s="568">
        <v>848947</v>
      </c>
      <c r="I245" s="568">
        <v>135928</v>
      </c>
      <c r="J245" s="568" t="s">
        <v>984</v>
      </c>
      <c r="K245" s="568" t="s">
        <v>944</v>
      </c>
      <c r="L245" s="570">
        <v>174.24</v>
      </c>
      <c r="M245" s="570">
        <v>1</v>
      </c>
      <c r="N245" s="571">
        <v>174.24</v>
      </c>
    </row>
    <row r="246" spans="1:14" ht="14.4" customHeight="1" x14ac:dyDescent="0.3">
      <c r="A246" s="566" t="s">
        <v>537</v>
      </c>
      <c r="B246" s="567" t="s">
        <v>539</v>
      </c>
      <c r="C246" s="568" t="s">
        <v>549</v>
      </c>
      <c r="D246" s="569" t="s">
        <v>550</v>
      </c>
      <c r="E246" s="568" t="s">
        <v>540</v>
      </c>
      <c r="F246" s="569" t="s">
        <v>541</v>
      </c>
      <c r="G246" s="568" t="s">
        <v>905</v>
      </c>
      <c r="H246" s="568">
        <v>849990</v>
      </c>
      <c r="I246" s="568">
        <v>102596</v>
      </c>
      <c r="J246" s="568" t="s">
        <v>985</v>
      </c>
      <c r="K246" s="568" t="s">
        <v>986</v>
      </c>
      <c r="L246" s="570">
        <v>26.06</v>
      </c>
      <c r="M246" s="570">
        <v>1</v>
      </c>
      <c r="N246" s="571">
        <v>26.06</v>
      </c>
    </row>
    <row r="247" spans="1:14" ht="14.4" customHeight="1" x14ac:dyDescent="0.3">
      <c r="A247" s="566" t="s">
        <v>537</v>
      </c>
      <c r="B247" s="567" t="s">
        <v>539</v>
      </c>
      <c r="C247" s="568" t="s">
        <v>549</v>
      </c>
      <c r="D247" s="569" t="s">
        <v>550</v>
      </c>
      <c r="E247" s="568" t="s">
        <v>540</v>
      </c>
      <c r="F247" s="569" t="s">
        <v>541</v>
      </c>
      <c r="G247" s="568" t="s">
        <v>905</v>
      </c>
      <c r="H247" s="568">
        <v>850039</v>
      </c>
      <c r="I247" s="568">
        <v>122119</v>
      </c>
      <c r="J247" s="568" t="s">
        <v>987</v>
      </c>
      <c r="K247" s="568" t="s">
        <v>988</v>
      </c>
      <c r="L247" s="570">
        <v>131.509972658599</v>
      </c>
      <c r="M247" s="570">
        <v>3</v>
      </c>
      <c r="N247" s="571">
        <v>394.52994531719798</v>
      </c>
    </row>
    <row r="248" spans="1:14" ht="14.4" customHeight="1" x14ac:dyDescent="0.3">
      <c r="A248" s="566" t="s">
        <v>537</v>
      </c>
      <c r="B248" s="567" t="s">
        <v>539</v>
      </c>
      <c r="C248" s="568" t="s">
        <v>549</v>
      </c>
      <c r="D248" s="569" t="s">
        <v>550</v>
      </c>
      <c r="E248" s="568" t="s">
        <v>540</v>
      </c>
      <c r="F248" s="569" t="s">
        <v>541</v>
      </c>
      <c r="G248" s="568" t="s">
        <v>905</v>
      </c>
      <c r="H248" s="568">
        <v>850078</v>
      </c>
      <c r="I248" s="568">
        <v>102608</v>
      </c>
      <c r="J248" s="568" t="s">
        <v>989</v>
      </c>
      <c r="K248" s="568" t="s">
        <v>990</v>
      </c>
      <c r="L248" s="570">
        <v>46.13</v>
      </c>
      <c r="M248" s="570">
        <v>1</v>
      </c>
      <c r="N248" s="571">
        <v>46.13</v>
      </c>
    </row>
    <row r="249" spans="1:14" ht="14.4" customHeight="1" x14ac:dyDescent="0.3">
      <c r="A249" s="566" t="s">
        <v>537</v>
      </c>
      <c r="B249" s="567" t="s">
        <v>539</v>
      </c>
      <c r="C249" s="568" t="s">
        <v>549</v>
      </c>
      <c r="D249" s="569" t="s">
        <v>550</v>
      </c>
      <c r="E249" s="568" t="s">
        <v>540</v>
      </c>
      <c r="F249" s="569" t="s">
        <v>541</v>
      </c>
      <c r="G249" s="568" t="s">
        <v>905</v>
      </c>
      <c r="H249" s="568">
        <v>850124</v>
      </c>
      <c r="I249" s="568">
        <v>125082</v>
      </c>
      <c r="J249" s="568" t="s">
        <v>991</v>
      </c>
      <c r="K249" s="568" t="s">
        <v>847</v>
      </c>
      <c r="L249" s="570">
        <v>123.440211384596</v>
      </c>
      <c r="M249" s="570">
        <v>2</v>
      </c>
      <c r="N249" s="571">
        <v>246.88042276919199</v>
      </c>
    </row>
    <row r="250" spans="1:14" ht="14.4" customHeight="1" x14ac:dyDescent="0.3">
      <c r="A250" s="566" t="s">
        <v>537</v>
      </c>
      <c r="B250" s="567" t="s">
        <v>539</v>
      </c>
      <c r="C250" s="568" t="s">
        <v>549</v>
      </c>
      <c r="D250" s="569" t="s">
        <v>550</v>
      </c>
      <c r="E250" s="568" t="s">
        <v>542</v>
      </c>
      <c r="F250" s="569" t="s">
        <v>543</v>
      </c>
      <c r="G250" s="568" t="s">
        <v>586</v>
      </c>
      <c r="H250" s="568">
        <v>103414</v>
      </c>
      <c r="I250" s="568">
        <v>3414</v>
      </c>
      <c r="J250" s="568" t="s">
        <v>992</v>
      </c>
      <c r="K250" s="568" t="s">
        <v>993</v>
      </c>
      <c r="L250" s="570">
        <v>2330.8498630447316</v>
      </c>
      <c r="M250" s="570">
        <v>23</v>
      </c>
      <c r="N250" s="571">
        <v>53602.245453471718</v>
      </c>
    </row>
    <row r="251" spans="1:14" ht="14.4" customHeight="1" x14ac:dyDescent="0.3">
      <c r="A251" s="566" t="s">
        <v>537</v>
      </c>
      <c r="B251" s="567" t="s">
        <v>539</v>
      </c>
      <c r="C251" s="568" t="s">
        <v>549</v>
      </c>
      <c r="D251" s="569" t="s">
        <v>550</v>
      </c>
      <c r="E251" s="568" t="s">
        <v>542</v>
      </c>
      <c r="F251" s="569" t="s">
        <v>543</v>
      </c>
      <c r="G251" s="568" t="s">
        <v>586</v>
      </c>
      <c r="H251" s="568">
        <v>103513</v>
      </c>
      <c r="I251" s="568">
        <v>3513</v>
      </c>
      <c r="J251" s="568" t="s">
        <v>994</v>
      </c>
      <c r="K251" s="568" t="s">
        <v>993</v>
      </c>
      <c r="L251" s="570">
        <v>2221.5827239762616</v>
      </c>
      <c r="M251" s="570">
        <v>18</v>
      </c>
      <c r="N251" s="571">
        <v>39981.459927477757</v>
      </c>
    </row>
    <row r="252" spans="1:14" ht="14.4" customHeight="1" x14ac:dyDescent="0.3">
      <c r="A252" s="566" t="s">
        <v>537</v>
      </c>
      <c r="B252" s="567" t="s">
        <v>539</v>
      </c>
      <c r="C252" s="568" t="s">
        <v>549</v>
      </c>
      <c r="D252" s="569" t="s">
        <v>550</v>
      </c>
      <c r="E252" s="568" t="s">
        <v>542</v>
      </c>
      <c r="F252" s="569" t="s">
        <v>543</v>
      </c>
      <c r="G252" s="568" t="s">
        <v>586</v>
      </c>
      <c r="H252" s="568">
        <v>110996</v>
      </c>
      <c r="I252" s="568">
        <v>10996</v>
      </c>
      <c r="J252" s="568" t="s">
        <v>995</v>
      </c>
      <c r="K252" s="568" t="s">
        <v>993</v>
      </c>
      <c r="L252" s="570">
        <v>2416.0100000000002</v>
      </c>
      <c r="M252" s="570">
        <v>12</v>
      </c>
      <c r="N252" s="571">
        <v>28992.12000000001</v>
      </c>
    </row>
    <row r="253" spans="1:14" ht="14.4" customHeight="1" x14ac:dyDescent="0.3">
      <c r="A253" s="566" t="s">
        <v>537</v>
      </c>
      <c r="B253" s="567" t="s">
        <v>539</v>
      </c>
      <c r="C253" s="568" t="s">
        <v>549</v>
      </c>
      <c r="D253" s="569" t="s">
        <v>550</v>
      </c>
      <c r="E253" s="568" t="s">
        <v>542</v>
      </c>
      <c r="F253" s="569" t="s">
        <v>543</v>
      </c>
      <c r="G253" s="568" t="s">
        <v>586</v>
      </c>
      <c r="H253" s="568">
        <v>116337</v>
      </c>
      <c r="I253" s="568">
        <v>16337</v>
      </c>
      <c r="J253" s="568" t="s">
        <v>996</v>
      </c>
      <c r="K253" s="568" t="s">
        <v>997</v>
      </c>
      <c r="L253" s="570">
        <v>2156.25</v>
      </c>
      <c r="M253" s="570">
        <v>1</v>
      </c>
      <c r="N253" s="571">
        <v>2156.25</v>
      </c>
    </row>
    <row r="254" spans="1:14" ht="14.4" customHeight="1" x14ac:dyDescent="0.3">
      <c r="A254" s="566" t="s">
        <v>537</v>
      </c>
      <c r="B254" s="567" t="s">
        <v>539</v>
      </c>
      <c r="C254" s="568" t="s">
        <v>549</v>
      </c>
      <c r="D254" s="569" t="s">
        <v>550</v>
      </c>
      <c r="E254" s="568" t="s">
        <v>542</v>
      </c>
      <c r="F254" s="569" t="s">
        <v>543</v>
      </c>
      <c r="G254" s="568" t="s">
        <v>586</v>
      </c>
      <c r="H254" s="568">
        <v>395581</v>
      </c>
      <c r="I254" s="568">
        <v>0</v>
      </c>
      <c r="J254" s="568" t="s">
        <v>998</v>
      </c>
      <c r="K254" s="568" t="s">
        <v>999</v>
      </c>
      <c r="L254" s="570">
        <v>148.069975076351</v>
      </c>
      <c r="M254" s="570">
        <v>6</v>
      </c>
      <c r="N254" s="571">
        <v>888.419850458106</v>
      </c>
    </row>
    <row r="255" spans="1:14" ht="14.4" customHeight="1" x14ac:dyDescent="0.3">
      <c r="A255" s="566" t="s">
        <v>537</v>
      </c>
      <c r="B255" s="567" t="s">
        <v>539</v>
      </c>
      <c r="C255" s="568" t="s">
        <v>549</v>
      </c>
      <c r="D255" s="569" t="s">
        <v>550</v>
      </c>
      <c r="E255" s="568" t="s">
        <v>542</v>
      </c>
      <c r="F255" s="569" t="s">
        <v>543</v>
      </c>
      <c r="G255" s="568" t="s">
        <v>905</v>
      </c>
      <c r="H255" s="568">
        <v>33526</v>
      </c>
      <c r="I255" s="568">
        <v>33526</v>
      </c>
      <c r="J255" s="568" t="s">
        <v>1000</v>
      </c>
      <c r="K255" s="568" t="s">
        <v>1001</v>
      </c>
      <c r="L255" s="570">
        <v>183.37006000164615</v>
      </c>
      <c r="M255" s="570">
        <v>100</v>
      </c>
      <c r="N255" s="571">
        <v>18337.005590911052</v>
      </c>
    </row>
    <row r="256" spans="1:14" ht="14.4" customHeight="1" x14ac:dyDescent="0.3">
      <c r="A256" s="566" t="s">
        <v>537</v>
      </c>
      <c r="B256" s="567" t="s">
        <v>539</v>
      </c>
      <c r="C256" s="568" t="s">
        <v>549</v>
      </c>
      <c r="D256" s="569" t="s">
        <v>550</v>
      </c>
      <c r="E256" s="568" t="s">
        <v>542</v>
      </c>
      <c r="F256" s="569" t="s">
        <v>543</v>
      </c>
      <c r="G256" s="568" t="s">
        <v>905</v>
      </c>
      <c r="H256" s="568">
        <v>33527</v>
      </c>
      <c r="I256" s="568">
        <v>33527</v>
      </c>
      <c r="J256" s="568" t="s">
        <v>1000</v>
      </c>
      <c r="K256" s="568" t="s">
        <v>1002</v>
      </c>
      <c r="L256" s="570">
        <v>71.63</v>
      </c>
      <c r="M256" s="570">
        <v>16</v>
      </c>
      <c r="N256" s="571">
        <v>1147.9399999999998</v>
      </c>
    </row>
    <row r="257" spans="1:14" ht="14.4" customHeight="1" x14ac:dyDescent="0.3">
      <c r="A257" s="566" t="s">
        <v>537</v>
      </c>
      <c r="B257" s="567" t="s">
        <v>539</v>
      </c>
      <c r="C257" s="568" t="s">
        <v>549</v>
      </c>
      <c r="D257" s="569" t="s">
        <v>550</v>
      </c>
      <c r="E257" s="568" t="s">
        <v>542</v>
      </c>
      <c r="F257" s="569" t="s">
        <v>543</v>
      </c>
      <c r="G257" s="568" t="s">
        <v>905</v>
      </c>
      <c r="H257" s="568">
        <v>133146</v>
      </c>
      <c r="I257" s="568">
        <v>33146</v>
      </c>
      <c r="J257" s="568" t="s">
        <v>1003</v>
      </c>
      <c r="K257" s="568" t="s">
        <v>1004</v>
      </c>
      <c r="L257" s="570">
        <v>207.00002583231677</v>
      </c>
      <c r="M257" s="570">
        <v>104</v>
      </c>
      <c r="N257" s="571">
        <v>21528.002686560947</v>
      </c>
    </row>
    <row r="258" spans="1:14" ht="14.4" customHeight="1" x14ac:dyDescent="0.3">
      <c r="A258" s="566" t="s">
        <v>537</v>
      </c>
      <c r="B258" s="567" t="s">
        <v>539</v>
      </c>
      <c r="C258" s="568" t="s">
        <v>549</v>
      </c>
      <c r="D258" s="569" t="s">
        <v>550</v>
      </c>
      <c r="E258" s="568" t="s">
        <v>542</v>
      </c>
      <c r="F258" s="569" t="s">
        <v>543</v>
      </c>
      <c r="G258" s="568" t="s">
        <v>905</v>
      </c>
      <c r="H258" s="568">
        <v>133327</v>
      </c>
      <c r="I258" s="568">
        <v>33327</v>
      </c>
      <c r="J258" s="568" t="s">
        <v>1005</v>
      </c>
      <c r="K258" s="568" t="s">
        <v>1006</v>
      </c>
      <c r="L258" s="570">
        <v>40.467500000000001</v>
      </c>
      <c r="M258" s="570">
        <v>20</v>
      </c>
      <c r="N258" s="571">
        <v>810.75</v>
      </c>
    </row>
    <row r="259" spans="1:14" ht="14.4" customHeight="1" x14ac:dyDescent="0.3">
      <c r="A259" s="566" t="s">
        <v>537</v>
      </c>
      <c r="B259" s="567" t="s">
        <v>539</v>
      </c>
      <c r="C259" s="568" t="s">
        <v>549</v>
      </c>
      <c r="D259" s="569" t="s">
        <v>550</v>
      </c>
      <c r="E259" s="568" t="s">
        <v>542</v>
      </c>
      <c r="F259" s="569" t="s">
        <v>543</v>
      </c>
      <c r="G259" s="568" t="s">
        <v>905</v>
      </c>
      <c r="H259" s="568">
        <v>133328</v>
      </c>
      <c r="I259" s="568">
        <v>33328</v>
      </c>
      <c r="J259" s="568" t="s">
        <v>1007</v>
      </c>
      <c r="K259" s="568" t="s">
        <v>1006</v>
      </c>
      <c r="L259" s="570">
        <v>40.394999999999996</v>
      </c>
      <c r="M259" s="570">
        <v>10</v>
      </c>
      <c r="N259" s="571">
        <v>405</v>
      </c>
    </row>
    <row r="260" spans="1:14" ht="14.4" customHeight="1" x14ac:dyDescent="0.3">
      <c r="A260" s="566" t="s">
        <v>537</v>
      </c>
      <c r="B260" s="567" t="s">
        <v>539</v>
      </c>
      <c r="C260" s="568" t="s">
        <v>549</v>
      </c>
      <c r="D260" s="569" t="s">
        <v>550</v>
      </c>
      <c r="E260" s="568" t="s">
        <v>542</v>
      </c>
      <c r="F260" s="569" t="s">
        <v>543</v>
      </c>
      <c r="G260" s="568" t="s">
        <v>905</v>
      </c>
      <c r="H260" s="568">
        <v>133335</v>
      </c>
      <c r="I260" s="568">
        <v>33335</v>
      </c>
      <c r="J260" s="568" t="s">
        <v>1008</v>
      </c>
      <c r="K260" s="568" t="s">
        <v>1006</v>
      </c>
      <c r="L260" s="570">
        <v>44.779996231238655</v>
      </c>
      <c r="M260" s="570">
        <v>11</v>
      </c>
      <c r="N260" s="571">
        <v>492.57995477486384</v>
      </c>
    </row>
    <row r="261" spans="1:14" ht="14.4" customHeight="1" x14ac:dyDescent="0.3">
      <c r="A261" s="566" t="s">
        <v>537</v>
      </c>
      <c r="B261" s="567" t="s">
        <v>539</v>
      </c>
      <c r="C261" s="568" t="s">
        <v>549</v>
      </c>
      <c r="D261" s="569" t="s">
        <v>550</v>
      </c>
      <c r="E261" s="568" t="s">
        <v>542</v>
      </c>
      <c r="F261" s="569" t="s">
        <v>543</v>
      </c>
      <c r="G261" s="568" t="s">
        <v>905</v>
      </c>
      <c r="H261" s="568">
        <v>133474</v>
      </c>
      <c r="I261" s="568">
        <v>33474</v>
      </c>
      <c r="J261" s="568" t="s">
        <v>1009</v>
      </c>
      <c r="K261" s="568" t="s">
        <v>1006</v>
      </c>
      <c r="L261" s="570">
        <v>42.76</v>
      </c>
      <c r="M261" s="570">
        <v>10</v>
      </c>
      <c r="N261" s="571">
        <v>427.59999999999997</v>
      </c>
    </row>
    <row r="262" spans="1:14" ht="14.4" customHeight="1" x14ac:dyDescent="0.3">
      <c r="A262" s="566" t="s">
        <v>537</v>
      </c>
      <c r="B262" s="567" t="s">
        <v>539</v>
      </c>
      <c r="C262" s="568" t="s">
        <v>549</v>
      </c>
      <c r="D262" s="569" t="s">
        <v>550</v>
      </c>
      <c r="E262" s="568" t="s">
        <v>542</v>
      </c>
      <c r="F262" s="569" t="s">
        <v>543</v>
      </c>
      <c r="G262" s="568" t="s">
        <v>905</v>
      </c>
      <c r="H262" s="568">
        <v>395579</v>
      </c>
      <c r="I262" s="568">
        <v>33752</v>
      </c>
      <c r="J262" s="568" t="s">
        <v>1010</v>
      </c>
      <c r="K262" s="568" t="s">
        <v>999</v>
      </c>
      <c r="L262" s="570">
        <v>148.069975076351</v>
      </c>
      <c r="M262" s="570">
        <v>6</v>
      </c>
      <c r="N262" s="571">
        <v>888.419850458106</v>
      </c>
    </row>
    <row r="263" spans="1:14" ht="14.4" customHeight="1" x14ac:dyDescent="0.3">
      <c r="A263" s="566" t="s">
        <v>537</v>
      </c>
      <c r="B263" s="567" t="s">
        <v>539</v>
      </c>
      <c r="C263" s="568" t="s">
        <v>549</v>
      </c>
      <c r="D263" s="569" t="s">
        <v>550</v>
      </c>
      <c r="E263" s="568" t="s">
        <v>542</v>
      </c>
      <c r="F263" s="569" t="s">
        <v>543</v>
      </c>
      <c r="G263" s="568" t="s">
        <v>905</v>
      </c>
      <c r="H263" s="568">
        <v>847098</v>
      </c>
      <c r="I263" s="568">
        <v>33705</v>
      </c>
      <c r="J263" s="568" t="s">
        <v>1011</v>
      </c>
      <c r="K263" s="568"/>
      <c r="L263" s="570">
        <v>40.570013816661401</v>
      </c>
      <c r="M263" s="570">
        <v>6</v>
      </c>
      <c r="N263" s="571">
        <v>243.42008289996841</v>
      </c>
    </row>
    <row r="264" spans="1:14" ht="14.4" customHeight="1" x14ac:dyDescent="0.3">
      <c r="A264" s="566" t="s">
        <v>537</v>
      </c>
      <c r="B264" s="567" t="s">
        <v>539</v>
      </c>
      <c r="C264" s="568" t="s">
        <v>549</v>
      </c>
      <c r="D264" s="569" t="s">
        <v>550</v>
      </c>
      <c r="E264" s="568" t="s">
        <v>544</v>
      </c>
      <c r="F264" s="569" t="s">
        <v>545</v>
      </c>
      <c r="G264" s="568"/>
      <c r="H264" s="568">
        <v>83050</v>
      </c>
      <c r="I264" s="568">
        <v>198192</v>
      </c>
      <c r="J264" s="568" t="s">
        <v>1012</v>
      </c>
      <c r="K264" s="568" t="s">
        <v>1013</v>
      </c>
      <c r="L264" s="570">
        <v>32.42</v>
      </c>
      <c r="M264" s="570">
        <v>16</v>
      </c>
      <c r="N264" s="571">
        <v>518.72</v>
      </c>
    </row>
    <row r="265" spans="1:14" ht="14.4" customHeight="1" x14ac:dyDescent="0.3">
      <c r="A265" s="566" t="s">
        <v>537</v>
      </c>
      <c r="B265" s="567" t="s">
        <v>539</v>
      </c>
      <c r="C265" s="568" t="s">
        <v>549</v>
      </c>
      <c r="D265" s="569" t="s">
        <v>550</v>
      </c>
      <c r="E265" s="568" t="s">
        <v>544</v>
      </c>
      <c r="F265" s="569" t="s">
        <v>545</v>
      </c>
      <c r="G265" s="568"/>
      <c r="H265" s="568">
        <v>102205</v>
      </c>
      <c r="I265" s="568">
        <v>2205</v>
      </c>
      <c r="J265" s="568" t="s">
        <v>1014</v>
      </c>
      <c r="K265" s="568" t="s">
        <v>1015</v>
      </c>
      <c r="L265" s="570">
        <v>761.46230833615846</v>
      </c>
      <c r="M265" s="570">
        <v>1.9200000000000004</v>
      </c>
      <c r="N265" s="571">
        <v>1461.1631090057633</v>
      </c>
    </row>
    <row r="266" spans="1:14" ht="14.4" customHeight="1" x14ac:dyDescent="0.3">
      <c r="A266" s="566" t="s">
        <v>537</v>
      </c>
      <c r="B266" s="567" t="s">
        <v>539</v>
      </c>
      <c r="C266" s="568" t="s">
        <v>549</v>
      </c>
      <c r="D266" s="569" t="s">
        <v>550</v>
      </c>
      <c r="E266" s="568" t="s">
        <v>544</v>
      </c>
      <c r="F266" s="569" t="s">
        <v>545</v>
      </c>
      <c r="G266" s="568" t="s">
        <v>586</v>
      </c>
      <c r="H266" s="568">
        <v>101066</v>
      </c>
      <c r="I266" s="568">
        <v>1066</v>
      </c>
      <c r="J266" s="568" t="s">
        <v>1016</v>
      </c>
      <c r="K266" s="568" t="s">
        <v>1017</v>
      </c>
      <c r="L266" s="570">
        <v>37.769978617482806</v>
      </c>
      <c r="M266" s="570">
        <v>5</v>
      </c>
      <c r="N266" s="571">
        <v>188.84982893986242</v>
      </c>
    </row>
    <row r="267" spans="1:14" ht="14.4" customHeight="1" x14ac:dyDescent="0.3">
      <c r="A267" s="566" t="s">
        <v>537</v>
      </c>
      <c r="B267" s="567" t="s">
        <v>539</v>
      </c>
      <c r="C267" s="568" t="s">
        <v>549</v>
      </c>
      <c r="D267" s="569" t="s">
        <v>550</v>
      </c>
      <c r="E267" s="568" t="s">
        <v>544</v>
      </c>
      <c r="F267" s="569" t="s">
        <v>545</v>
      </c>
      <c r="G267" s="568" t="s">
        <v>586</v>
      </c>
      <c r="H267" s="568">
        <v>102427</v>
      </c>
      <c r="I267" s="568">
        <v>2427</v>
      </c>
      <c r="J267" s="568" t="s">
        <v>1018</v>
      </c>
      <c r="K267" s="568" t="s">
        <v>1019</v>
      </c>
      <c r="L267" s="570">
        <v>26.800079371028701</v>
      </c>
      <c r="M267" s="570">
        <v>1</v>
      </c>
      <c r="N267" s="571">
        <v>26.800079371028701</v>
      </c>
    </row>
    <row r="268" spans="1:14" ht="14.4" customHeight="1" x14ac:dyDescent="0.3">
      <c r="A268" s="566" t="s">
        <v>537</v>
      </c>
      <c r="B268" s="567" t="s">
        <v>539</v>
      </c>
      <c r="C268" s="568" t="s">
        <v>549</v>
      </c>
      <c r="D268" s="569" t="s">
        <v>550</v>
      </c>
      <c r="E268" s="568" t="s">
        <v>544</v>
      </c>
      <c r="F268" s="569" t="s">
        <v>545</v>
      </c>
      <c r="G268" s="568" t="s">
        <v>586</v>
      </c>
      <c r="H268" s="568">
        <v>103952</v>
      </c>
      <c r="I268" s="568">
        <v>3952</v>
      </c>
      <c r="J268" s="568" t="s">
        <v>1020</v>
      </c>
      <c r="K268" s="568" t="s">
        <v>1021</v>
      </c>
      <c r="L268" s="570">
        <v>82.830063681356961</v>
      </c>
      <c r="M268" s="570">
        <v>35</v>
      </c>
      <c r="N268" s="571">
        <v>2899.0528656610632</v>
      </c>
    </row>
    <row r="269" spans="1:14" ht="14.4" customHeight="1" x14ac:dyDescent="0.3">
      <c r="A269" s="566" t="s">
        <v>537</v>
      </c>
      <c r="B269" s="567" t="s">
        <v>539</v>
      </c>
      <c r="C269" s="568" t="s">
        <v>549</v>
      </c>
      <c r="D269" s="569" t="s">
        <v>550</v>
      </c>
      <c r="E269" s="568" t="s">
        <v>544</v>
      </c>
      <c r="F269" s="569" t="s">
        <v>545</v>
      </c>
      <c r="G269" s="568" t="s">
        <v>586</v>
      </c>
      <c r="H269" s="568">
        <v>106264</v>
      </c>
      <c r="I269" s="568">
        <v>6264</v>
      </c>
      <c r="J269" s="568" t="s">
        <v>1022</v>
      </c>
      <c r="K269" s="568" t="s">
        <v>1023</v>
      </c>
      <c r="L269" s="570">
        <v>33.409993712355444</v>
      </c>
      <c r="M269" s="570">
        <v>11</v>
      </c>
      <c r="N269" s="571">
        <v>367.51003883003278</v>
      </c>
    </row>
    <row r="270" spans="1:14" ht="14.4" customHeight="1" x14ac:dyDescent="0.3">
      <c r="A270" s="566" t="s">
        <v>537</v>
      </c>
      <c r="B270" s="567" t="s">
        <v>539</v>
      </c>
      <c r="C270" s="568" t="s">
        <v>549</v>
      </c>
      <c r="D270" s="569" t="s">
        <v>550</v>
      </c>
      <c r="E270" s="568" t="s">
        <v>544</v>
      </c>
      <c r="F270" s="569" t="s">
        <v>545</v>
      </c>
      <c r="G270" s="568" t="s">
        <v>586</v>
      </c>
      <c r="H270" s="568">
        <v>111706</v>
      </c>
      <c r="I270" s="568">
        <v>11706</v>
      </c>
      <c r="J270" s="568" t="s">
        <v>1024</v>
      </c>
      <c r="K270" s="568" t="s">
        <v>1025</v>
      </c>
      <c r="L270" s="570">
        <v>246.17</v>
      </c>
      <c r="M270" s="570">
        <v>7</v>
      </c>
      <c r="N270" s="571">
        <v>1723.51</v>
      </c>
    </row>
    <row r="271" spans="1:14" ht="14.4" customHeight="1" x14ac:dyDescent="0.3">
      <c r="A271" s="566" t="s">
        <v>537</v>
      </c>
      <c r="B271" s="567" t="s">
        <v>539</v>
      </c>
      <c r="C271" s="568" t="s">
        <v>549</v>
      </c>
      <c r="D271" s="569" t="s">
        <v>550</v>
      </c>
      <c r="E271" s="568" t="s">
        <v>544</v>
      </c>
      <c r="F271" s="569" t="s">
        <v>545</v>
      </c>
      <c r="G271" s="568" t="s">
        <v>586</v>
      </c>
      <c r="H271" s="568">
        <v>111785</v>
      </c>
      <c r="I271" s="568">
        <v>11785</v>
      </c>
      <c r="J271" s="568" t="s">
        <v>1020</v>
      </c>
      <c r="K271" s="568" t="s">
        <v>1026</v>
      </c>
      <c r="L271" s="570">
        <v>63.159961661645561</v>
      </c>
      <c r="M271" s="570">
        <v>7</v>
      </c>
      <c r="N271" s="571">
        <v>442.11976996987335</v>
      </c>
    </row>
    <row r="272" spans="1:14" ht="14.4" customHeight="1" x14ac:dyDescent="0.3">
      <c r="A272" s="566" t="s">
        <v>537</v>
      </c>
      <c r="B272" s="567" t="s">
        <v>539</v>
      </c>
      <c r="C272" s="568" t="s">
        <v>549</v>
      </c>
      <c r="D272" s="569" t="s">
        <v>550</v>
      </c>
      <c r="E272" s="568" t="s">
        <v>544</v>
      </c>
      <c r="F272" s="569" t="s">
        <v>545</v>
      </c>
      <c r="G272" s="568" t="s">
        <v>586</v>
      </c>
      <c r="H272" s="568">
        <v>120605</v>
      </c>
      <c r="I272" s="568">
        <v>20605</v>
      </c>
      <c r="J272" s="568" t="s">
        <v>1027</v>
      </c>
      <c r="K272" s="568" t="s">
        <v>1028</v>
      </c>
      <c r="L272" s="570">
        <v>805.38708393510501</v>
      </c>
      <c r="M272" s="570">
        <v>14.2</v>
      </c>
      <c r="N272" s="571">
        <v>10973.51366242979</v>
      </c>
    </row>
    <row r="273" spans="1:14" ht="14.4" customHeight="1" x14ac:dyDescent="0.3">
      <c r="A273" s="566" t="s">
        <v>537</v>
      </c>
      <c r="B273" s="567" t="s">
        <v>539</v>
      </c>
      <c r="C273" s="568" t="s">
        <v>549</v>
      </c>
      <c r="D273" s="569" t="s">
        <v>550</v>
      </c>
      <c r="E273" s="568" t="s">
        <v>544</v>
      </c>
      <c r="F273" s="569" t="s">
        <v>545</v>
      </c>
      <c r="G273" s="568" t="s">
        <v>586</v>
      </c>
      <c r="H273" s="568">
        <v>183417</v>
      </c>
      <c r="I273" s="568">
        <v>83417</v>
      </c>
      <c r="J273" s="568" t="s">
        <v>1029</v>
      </c>
      <c r="K273" s="568" t="s">
        <v>1030</v>
      </c>
      <c r="L273" s="570">
        <v>4255.9225745839503</v>
      </c>
      <c r="M273" s="570">
        <v>3.1</v>
      </c>
      <c r="N273" s="571">
        <v>13193.357149167899</v>
      </c>
    </row>
    <row r="274" spans="1:14" ht="14.4" customHeight="1" x14ac:dyDescent="0.3">
      <c r="A274" s="566" t="s">
        <v>537</v>
      </c>
      <c r="B274" s="567" t="s">
        <v>539</v>
      </c>
      <c r="C274" s="568" t="s">
        <v>549</v>
      </c>
      <c r="D274" s="569" t="s">
        <v>550</v>
      </c>
      <c r="E274" s="568" t="s">
        <v>544</v>
      </c>
      <c r="F274" s="569" t="s">
        <v>545</v>
      </c>
      <c r="G274" s="568" t="s">
        <v>586</v>
      </c>
      <c r="H274" s="568">
        <v>194155</v>
      </c>
      <c r="I274" s="568">
        <v>94155</v>
      </c>
      <c r="J274" s="568" t="s">
        <v>1031</v>
      </c>
      <c r="K274" s="568" t="s">
        <v>1032</v>
      </c>
      <c r="L274" s="570">
        <v>676.7158936672497</v>
      </c>
      <c r="M274" s="570">
        <v>5.7</v>
      </c>
      <c r="N274" s="571">
        <v>3859.9763890693876</v>
      </c>
    </row>
    <row r="275" spans="1:14" ht="14.4" customHeight="1" x14ac:dyDescent="0.3">
      <c r="A275" s="566" t="s">
        <v>537</v>
      </c>
      <c r="B275" s="567" t="s">
        <v>539</v>
      </c>
      <c r="C275" s="568" t="s">
        <v>549</v>
      </c>
      <c r="D275" s="569" t="s">
        <v>550</v>
      </c>
      <c r="E275" s="568" t="s">
        <v>544</v>
      </c>
      <c r="F275" s="569" t="s">
        <v>545</v>
      </c>
      <c r="G275" s="568" t="s">
        <v>586</v>
      </c>
      <c r="H275" s="568">
        <v>197000</v>
      </c>
      <c r="I275" s="568">
        <v>97000</v>
      </c>
      <c r="J275" s="568" t="s">
        <v>1033</v>
      </c>
      <c r="K275" s="568" t="s">
        <v>1034</v>
      </c>
      <c r="L275" s="570">
        <v>30.760061790620437</v>
      </c>
      <c r="M275" s="570">
        <v>30</v>
      </c>
      <c r="N275" s="571">
        <v>922.80037074372262</v>
      </c>
    </row>
    <row r="276" spans="1:14" ht="14.4" customHeight="1" x14ac:dyDescent="0.3">
      <c r="A276" s="566" t="s">
        <v>537</v>
      </c>
      <c r="B276" s="567" t="s">
        <v>539</v>
      </c>
      <c r="C276" s="568" t="s">
        <v>549</v>
      </c>
      <c r="D276" s="569" t="s">
        <v>550</v>
      </c>
      <c r="E276" s="568" t="s">
        <v>544</v>
      </c>
      <c r="F276" s="569" t="s">
        <v>545</v>
      </c>
      <c r="G276" s="568" t="s">
        <v>586</v>
      </c>
      <c r="H276" s="568">
        <v>847476</v>
      </c>
      <c r="I276" s="568">
        <v>112782</v>
      </c>
      <c r="J276" s="568" t="s">
        <v>1035</v>
      </c>
      <c r="K276" s="568" t="s">
        <v>1036</v>
      </c>
      <c r="L276" s="570">
        <v>604.61048725693809</v>
      </c>
      <c r="M276" s="570">
        <v>2.4499999999999997</v>
      </c>
      <c r="N276" s="571">
        <v>1481.5917434191886</v>
      </c>
    </row>
    <row r="277" spans="1:14" ht="14.4" customHeight="1" x14ac:dyDescent="0.3">
      <c r="A277" s="566" t="s">
        <v>537</v>
      </c>
      <c r="B277" s="567" t="s">
        <v>539</v>
      </c>
      <c r="C277" s="568" t="s">
        <v>549</v>
      </c>
      <c r="D277" s="569" t="s">
        <v>550</v>
      </c>
      <c r="E277" s="568" t="s">
        <v>544</v>
      </c>
      <c r="F277" s="569" t="s">
        <v>545</v>
      </c>
      <c r="G277" s="568" t="s">
        <v>586</v>
      </c>
      <c r="H277" s="568">
        <v>849567</v>
      </c>
      <c r="I277" s="568">
        <v>125249</v>
      </c>
      <c r="J277" s="568" t="s">
        <v>1037</v>
      </c>
      <c r="K277" s="568" t="s">
        <v>1038</v>
      </c>
      <c r="L277" s="570">
        <v>517.50013897622932</v>
      </c>
      <c r="M277" s="570">
        <v>6.8999999999999986</v>
      </c>
      <c r="N277" s="571">
        <v>3570.750860413169</v>
      </c>
    </row>
    <row r="278" spans="1:14" ht="14.4" customHeight="1" x14ac:dyDescent="0.3">
      <c r="A278" s="566" t="s">
        <v>537</v>
      </c>
      <c r="B278" s="567" t="s">
        <v>539</v>
      </c>
      <c r="C278" s="568" t="s">
        <v>549</v>
      </c>
      <c r="D278" s="569" t="s">
        <v>550</v>
      </c>
      <c r="E278" s="568" t="s">
        <v>544</v>
      </c>
      <c r="F278" s="569" t="s">
        <v>545</v>
      </c>
      <c r="G278" s="568" t="s">
        <v>905</v>
      </c>
      <c r="H278" s="568">
        <v>105951</v>
      </c>
      <c r="I278" s="568">
        <v>5951</v>
      </c>
      <c r="J278" s="568" t="s">
        <v>1039</v>
      </c>
      <c r="K278" s="568" t="s">
        <v>1040</v>
      </c>
      <c r="L278" s="570">
        <v>266.76390763499961</v>
      </c>
      <c r="M278" s="570">
        <v>14</v>
      </c>
      <c r="N278" s="571">
        <v>3809.3992479816866</v>
      </c>
    </row>
    <row r="279" spans="1:14" ht="14.4" customHeight="1" x14ac:dyDescent="0.3">
      <c r="A279" s="566" t="s">
        <v>537</v>
      </c>
      <c r="B279" s="567" t="s">
        <v>539</v>
      </c>
      <c r="C279" s="568" t="s">
        <v>549</v>
      </c>
      <c r="D279" s="569" t="s">
        <v>550</v>
      </c>
      <c r="E279" s="568" t="s">
        <v>544</v>
      </c>
      <c r="F279" s="569" t="s">
        <v>545</v>
      </c>
      <c r="G279" s="568" t="s">
        <v>905</v>
      </c>
      <c r="H279" s="568">
        <v>116600</v>
      </c>
      <c r="I279" s="568">
        <v>16600</v>
      </c>
      <c r="J279" s="568" t="s">
        <v>1041</v>
      </c>
      <c r="K279" s="568" t="s">
        <v>1042</v>
      </c>
      <c r="L279" s="570">
        <v>45.849974494342227</v>
      </c>
      <c r="M279" s="570">
        <v>57</v>
      </c>
      <c r="N279" s="571">
        <v>2613.4481014110524</v>
      </c>
    </row>
    <row r="280" spans="1:14" ht="14.4" customHeight="1" x14ac:dyDescent="0.3">
      <c r="A280" s="566" t="s">
        <v>537</v>
      </c>
      <c r="B280" s="567" t="s">
        <v>539</v>
      </c>
      <c r="C280" s="568" t="s">
        <v>549</v>
      </c>
      <c r="D280" s="569" t="s">
        <v>550</v>
      </c>
      <c r="E280" s="568" t="s">
        <v>544</v>
      </c>
      <c r="F280" s="569" t="s">
        <v>545</v>
      </c>
      <c r="G280" s="568" t="s">
        <v>905</v>
      </c>
      <c r="H280" s="568">
        <v>117041</v>
      </c>
      <c r="I280" s="568">
        <v>17041</v>
      </c>
      <c r="J280" s="568" t="s">
        <v>1043</v>
      </c>
      <c r="K280" s="568" t="s">
        <v>1044</v>
      </c>
      <c r="L280" s="570">
        <v>154.05000000000001</v>
      </c>
      <c r="M280" s="570">
        <v>3</v>
      </c>
      <c r="N280" s="571">
        <v>462.15000000000003</v>
      </c>
    </row>
    <row r="281" spans="1:14" ht="14.4" customHeight="1" x14ac:dyDescent="0.3">
      <c r="A281" s="566" t="s">
        <v>537</v>
      </c>
      <c r="B281" s="567" t="s">
        <v>539</v>
      </c>
      <c r="C281" s="568" t="s">
        <v>549</v>
      </c>
      <c r="D281" s="569" t="s">
        <v>550</v>
      </c>
      <c r="E281" s="568" t="s">
        <v>544</v>
      </c>
      <c r="F281" s="569" t="s">
        <v>545</v>
      </c>
      <c r="G281" s="568" t="s">
        <v>905</v>
      </c>
      <c r="H281" s="568">
        <v>117810</v>
      </c>
      <c r="I281" s="568">
        <v>17810</v>
      </c>
      <c r="J281" s="568" t="s">
        <v>1045</v>
      </c>
      <c r="K281" s="568" t="s">
        <v>1046</v>
      </c>
      <c r="L281" s="570">
        <v>3784.3791950166706</v>
      </c>
      <c r="M281" s="570">
        <v>18.333333333333332</v>
      </c>
      <c r="N281" s="571">
        <v>69326.560145700307</v>
      </c>
    </row>
    <row r="282" spans="1:14" ht="14.4" customHeight="1" x14ac:dyDescent="0.3">
      <c r="A282" s="566" t="s">
        <v>537</v>
      </c>
      <c r="B282" s="567" t="s">
        <v>539</v>
      </c>
      <c r="C282" s="568" t="s">
        <v>549</v>
      </c>
      <c r="D282" s="569" t="s">
        <v>550</v>
      </c>
      <c r="E282" s="568" t="s">
        <v>544</v>
      </c>
      <c r="F282" s="569" t="s">
        <v>545</v>
      </c>
      <c r="G282" s="568" t="s">
        <v>905</v>
      </c>
      <c r="H282" s="568">
        <v>126127</v>
      </c>
      <c r="I282" s="568">
        <v>26127</v>
      </c>
      <c r="J282" s="568" t="s">
        <v>1047</v>
      </c>
      <c r="K282" s="568" t="s">
        <v>1048</v>
      </c>
      <c r="L282" s="570">
        <v>12559.856666666667</v>
      </c>
      <c r="M282" s="570">
        <v>2.4</v>
      </c>
      <c r="N282" s="571">
        <v>30124.076000000001</v>
      </c>
    </row>
    <row r="283" spans="1:14" ht="14.4" customHeight="1" x14ac:dyDescent="0.3">
      <c r="A283" s="566" t="s">
        <v>537</v>
      </c>
      <c r="B283" s="567" t="s">
        <v>539</v>
      </c>
      <c r="C283" s="568" t="s">
        <v>549</v>
      </c>
      <c r="D283" s="569" t="s">
        <v>550</v>
      </c>
      <c r="E283" s="568" t="s">
        <v>544</v>
      </c>
      <c r="F283" s="569" t="s">
        <v>545</v>
      </c>
      <c r="G283" s="568" t="s">
        <v>905</v>
      </c>
      <c r="H283" s="568">
        <v>153853</v>
      </c>
      <c r="I283" s="568">
        <v>53853</v>
      </c>
      <c r="J283" s="568" t="s">
        <v>1049</v>
      </c>
      <c r="K283" s="568" t="s">
        <v>1050</v>
      </c>
      <c r="L283" s="570">
        <v>314.05167294864145</v>
      </c>
      <c r="M283" s="570">
        <v>5</v>
      </c>
      <c r="N283" s="571">
        <v>1597.6066917945659</v>
      </c>
    </row>
    <row r="284" spans="1:14" ht="14.4" customHeight="1" x14ac:dyDescent="0.3">
      <c r="A284" s="566" t="s">
        <v>537</v>
      </c>
      <c r="B284" s="567" t="s">
        <v>539</v>
      </c>
      <c r="C284" s="568" t="s">
        <v>549</v>
      </c>
      <c r="D284" s="569" t="s">
        <v>550</v>
      </c>
      <c r="E284" s="568" t="s">
        <v>544</v>
      </c>
      <c r="F284" s="569" t="s">
        <v>545</v>
      </c>
      <c r="G284" s="568" t="s">
        <v>905</v>
      </c>
      <c r="H284" s="568">
        <v>158092</v>
      </c>
      <c r="I284" s="568">
        <v>58092</v>
      </c>
      <c r="J284" s="568" t="s">
        <v>1051</v>
      </c>
      <c r="K284" s="568" t="s">
        <v>1030</v>
      </c>
      <c r="L284" s="570">
        <v>307.39994938168167</v>
      </c>
      <c r="M284" s="570">
        <v>65.90000000000002</v>
      </c>
      <c r="N284" s="571">
        <v>20257.657490785266</v>
      </c>
    </row>
    <row r="285" spans="1:14" ht="14.4" customHeight="1" x14ac:dyDescent="0.3">
      <c r="A285" s="566" t="s">
        <v>537</v>
      </c>
      <c r="B285" s="567" t="s">
        <v>539</v>
      </c>
      <c r="C285" s="568" t="s">
        <v>549</v>
      </c>
      <c r="D285" s="569" t="s">
        <v>550</v>
      </c>
      <c r="E285" s="568" t="s">
        <v>544</v>
      </c>
      <c r="F285" s="569" t="s">
        <v>545</v>
      </c>
      <c r="G285" s="568" t="s">
        <v>905</v>
      </c>
      <c r="H285" s="568">
        <v>166137</v>
      </c>
      <c r="I285" s="568">
        <v>66137</v>
      </c>
      <c r="J285" s="568" t="s">
        <v>1052</v>
      </c>
      <c r="K285" s="568" t="s">
        <v>1053</v>
      </c>
      <c r="L285" s="570">
        <v>54.429856796892871</v>
      </c>
      <c r="M285" s="570">
        <v>34</v>
      </c>
      <c r="N285" s="571">
        <v>1850.6143611918546</v>
      </c>
    </row>
    <row r="286" spans="1:14" ht="14.4" customHeight="1" x14ac:dyDescent="0.3">
      <c r="A286" s="566" t="s">
        <v>537</v>
      </c>
      <c r="B286" s="567" t="s">
        <v>539</v>
      </c>
      <c r="C286" s="568" t="s">
        <v>549</v>
      </c>
      <c r="D286" s="569" t="s">
        <v>550</v>
      </c>
      <c r="E286" s="568" t="s">
        <v>544</v>
      </c>
      <c r="F286" s="569" t="s">
        <v>545</v>
      </c>
      <c r="G286" s="568" t="s">
        <v>905</v>
      </c>
      <c r="H286" s="568">
        <v>172972</v>
      </c>
      <c r="I286" s="568">
        <v>72972</v>
      </c>
      <c r="J286" s="568" t="s">
        <v>1054</v>
      </c>
      <c r="K286" s="568" t="s">
        <v>1055</v>
      </c>
      <c r="L286" s="570">
        <v>225.50788698192787</v>
      </c>
      <c r="M286" s="570">
        <v>160.19999999999962</v>
      </c>
      <c r="N286" s="571">
        <v>36071.155560993793</v>
      </c>
    </row>
    <row r="287" spans="1:14" ht="14.4" customHeight="1" x14ac:dyDescent="0.3">
      <c r="A287" s="566" t="s">
        <v>537</v>
      </c>
      <c r="B287" s="567" t="s">
        <v>539</v>
      </c>
      <c r="C287" s="568" t="s">
        <v>549</v>
      </c>
      <c r="D287" s="569" t="s">
        <v>550</v>
      </c>
      <c r="E287" s="568" t="s">
        <v>544</v>
      </c>
      <c r="F287" s="569" t="s">
        <v>545</v>
      </c>
      <c r="G287" s="568" t="s">
        <v>905</v>
      </c>
      <c r="H287" s="568">
        <v>176360</v>
      </c>
      <c r="I287" s="568">
        <v>76360</v>
      </c>
      <c r="J287" s="568" t="s">
        <v>1056</v>
      </c>
      <c r="K287" s="568" t="s">
        <v>1057</v>
      </c>
      <c r="L287" s="570">
        <v>75.300114328072794</v>
      </c>
      <c r="M287" s="570">
        <v>18</v>
      </c>
      <c r="N287" s="571">
        <v>1355.4020579053104</v>
      </c>
    </row>
    <row r="288" spans="1:14" ht="14.4" customHeight="1" x14ac:dyDescent="0.3">
      <c r="A288" s="566" t="s">
        <v>537</v>
      </c>
      <c r="B288" s="567" t="s">
        <v>539</v>
      </c>
      <c r="C288" s="568" t="s">
        <v>549</v>
      </c>
      <c r="D288" s="569" t="s">
        <v>550</v>
      </c>
      <c r="E288" s="568" t="s">
        <v>544</v>
      </c>
      <c r="F288" s="569" t="s">
        <v>545</v>
      </c>
      <c r="G288" s="568" t="s">
        <v>905</v>
      </c>
      <c r="H288" s="568">
        <v>185525</v>
      </c>
      <c r="I288" s="568">
        <v>85525</v>
      </c>
      <c r="J288" s="568" t="s">
        <v>1058</v>
      </c>
      <c r="K288" s="568" t="s">
        <v>1059</v>
      </c>
      <c r="L288" s="570">
        <v>300.07544243425298</v>
      </c>
      <c r="M288" s="570">
        <v>4</v>
      </c>
      <c r="N288" s="571">
        <v>1202.890884868506</v>
      </c>
    </row>
    <row r="289" spans="1:14" ht="14.4" customHeight="1" x14ac:dyDescent="0.3">
      <c r="A289" s="566" t="s">
        <v>537</v>
      </c>
      <c r="B289" s="567" t="s">
        <v>539</v>
      </c>
      <c r="C289" s="568" t="s">
        <v>549</v>
      </c>
      <c r="D289" s="569" t="s">
        <v>550</v>
      </c>
      <c r="E289" s="568" t="s">
        <v>544</v>
      </c>
      <c r="F289" s="569" t="s">
        <v>545</v>
      </c>
      <c r="G289" s="568" t="s">
        <v>905</v>
      </c>
      <c r="H289" s="568">
        <v>192290</v>
      </c>
      <c r="I289" s="568">
        <v>92290</v>
      </c>
      <c r="J289" s="568" t="s">
        <v>1060</v>
      </c>
      <c r="K289" s="568" t="s">
        <v>1061</v>
      </c>
      <c r="L289" s="570">
        <v>323.86023296675535</v>
      </c>
      <c r="M289" s="570">
        <v>20</v>
      </c>
      <c r="N289" s="571">
        <v>6477.204193401597</v>
      </c>
    </row>
    <row r="290" spans="1:14" ht="14.4" customHeight="1" x14ac:dyDescent="0.3">
      <c r="A290" s="566" t="s">
        <v>537</v>
      </c>
      <c r="B290" s="567" t="s">
        <v>539</v>
      </c>
      <c r="C290" s="568" t="s">
        <v>549</v>
      </c>
      <c r="D290" s="569" t="s">
        <v>550</v>
      </c>
      <c r="E290" s="568" t="s">
        <v>546</v>
      </c>
      <c r="F290" s="569" t="s">
        <v>547</v>
      </c>
      <c r="G290" s="568" t="s">
        <v>905</v>
      </c>
      <c r="H290" s="568">
        <v>165989</v>
      </c>
      <c r="I290" s="568">
        <v>65989</v>
      </c>
      <c r="J290" s="568" t="s">
        <v>1062</v>
      </c>
      <c r="K290" s="568"/>
      <c r="L290" s="570">
        <v>91.710085649165549</v>
      </c>
      <c r="M290" s="570">
        <v>106</v>
      </c>
      <c r="N290" s="571">
        <v>9721.2663381541734</v>
      </c>
    </row>
    <row r="291" spans="1:14" ht="14.4" customHeight="1" x14ac:dyDescent="0.3">
      <c r="A291" s="566" t="s">
        <v>537</v>
      </c>
      <c r="B291" s="567" t="s">
        <v>539</v>
      </c>
      <c r="C291" s="568" t="s">
        <v>553</v>
      </c>
      <c r="D291" s="569" t="s">
        <v>554</v>
      </c>
      <c r="E291" s="568" t="s">
        <v>540</v>
      </c>
      <c r="F291" s="569" t="s">
        <v>541</v>
      </c>
      <c r="G291" s="568"/>
      <c r="H291" s="568">
        <v>86148</v>
      </c>
      <c r="I291" s="568">
        <v>86148</v>
      </c>
      <c r="J291" s="568" t="s">
        <v>1063</v>
      </c>
      <c r="K291" s="568" t="s">
        <v>1064</v>
      </c>
      <c r="L291" s="570">
        <v>300.48</v>
      </c>
      <c r="M291" s="570">
        <v>1</v>
      </c>
      <c r="N291" s="571">
        <v>300.48</v>
      </c>
    </row>
    <row r="292" spans="1:14" ht="14.4" customHeight="1" x14ac:dyDescent="0.3">
      <c r="A292" s="566" t="s">
        <v>537</v>
      </c>
      <c r="B292" s="567" t="s">
        <v>539</v>
      </c>
      <c r="C292" s="568" t="s">
        <v>553</v>
      </c>
      <c r="D292" s="569" t="s">
        <v>554</v>
      </c>
      <c r="E292" s="568" t="s">
        <v>540</v>
      </c>
      <c r="F292" s="569" t="s">
        <v>541</v>
      </c>
      <c r="G292" s="568"/>
      <c r="H292" s="568">
        <v>102592</v>
      </c>
      <c r="I292" s="568">
        <v>2592</v>
      </c>
      <c r="J292" s="568" t="s">
        <v>565</v>
      </c>
      <c r="K292" s="568" t="s">
        <v>566</v>
      </c>
      <c r="L292" s="570">
        <v>61.519795590609505</v>
      </c>
      <c r="M292" s="570">
        <v>7</v>
      </c>
      <c r="N292" s="571">
        <v>431.05952311903252</v>
      </c>
    </row>
    <row r="293" spans="1:14" ht="14.4" customHeight="1" x14ac:dyDescent="0.3">
      <c r="A293" s="566" t="s">
        <v>537</v>
      </c>
      <c r="B293" s="567" t="s">
        <v>539</v>
      </c>
      <c r="C293" s="568" t="s">
        <v>553</v>
      </c>
      <c r="D293" s="569" t="s">
        <v>554</v>
      </c>
      <c r="E293" s="568" t="s">
        <v>540</v>
      </c>
      <c r="F293" s="569" t="s">
        <v>541</v>
      </c>
      <c r="G293" s="568"/>
      <c r="H293" s="568">
        <v>104311</v>
      </c>
      <c r="I293" s="568">
        <v>4311</v>
      </c>
      <c r="J293" s="568" t="s">
        <v>1065</v>
      </c>
      <c r="K293" s="568" t="s">
        <v>1066</v>
      </c>
      <c r="L293" s="570">
        <v>71.67</v>
      </c>
      <c r="M293" s="570">
        <v>3</v>
      </c>
      <c r="N293" s="571">
        <v>215.01</v>
      </c>
    </row>
    <row r="294" spans="1:14" ht="14.4" customHeight="1" x14ac:dyDescent="0.3">
      <c r="A294" s="566" t="s">
        <v>537</v>
      </c>
      <c r="B294" s="567" t="s">
        <v>539</v>
      </c>
      <c r="C294" s="568" t="s">
        <v>553</v>
      </c>
      <c r="D294" s="569" t="s">
        <v>554</v>
      </c>
      <c r="E294" s="568" t="s">
        <v>540</v>
      </c>
      <c r="F294" s="569" t="s">
        <v>541</v>
      </c>
      <c r="G294" s="568"/>
      <c r="H294" s="568">
        <v>117187</v>
      </c>
      <c r="I294" s="568">
        <v>17187</v>
      </c>
      <c r="J294" s="568" t="s">
        <v>1067</v>
      </c>
      <c r="K294" s="568" t="s">
        <v>1068</v>
      </c>
      <c r="L294" s="570">
        <v>119.705</v>
      </c>
      <c r="M294" s="570">
        <v>2</v>
      </c>
      <c r="N294" s="571">
        <v>239.41</v>
      </c>
    </row>
    <row r="295" spans="1:14" ht="14.4" customHeight="1" x14ac:dyDescent="0.3">
      <c r="A295" s="566" t="s">
        <v>537</v>
      </c>
      <c r="B295" s="567" t="s">
        <v>539</v>
      </c>
      <c r="C295" s="568" t="s">
        <v>553</v>
      </c>
      <c r="D295" s="569" t="s">
        <v>554</v>
      </c>
      <c r="E295" s="568" t="s">
        <v>540</v>
      </c>
      <c r="F295" s="569" t="s">
        <v>541</v>
      </c>
      <c r="G295" s="568"/>
      <c r="H295" s="568">
        <v>117190</v>
      </c>
      <c r="I295" s="568">
        <v>17190</v>
      </c>
      <c r="J295" s="568" t="s">
        <v>567</v>
      </c>
      <c r="K295" s="568" t="s">
        <v>1069</v>
      </c>
      <c r="L295" s="570">
        <v>94.943954856828199</v>
      </c>
      <c r="M295" s="570">
        <v>3</v>
      </c>
      <c r="N295" s="571">
        <v>284.86790971365639</v>
      </c>
    </row>
    <row r="296" spans="1:14" ht="14.4" customHeight="1" x14ac:dyDescent="0.3">
      <c r="A296" s="566" t="s">
        <v>537</v>
      </c>
      <c r="B296" s="567" t="s">
        <v>539</v>
      </c>
      <c r="C296" s="568" t="s">
        <v>553</v>
      </c>
      <c r="D296" s="569" t="s">
        <v>554</v>
      </c>
      <c r="E296" s="568" t="s">
        <v>540</v>
      </c>
      <c r="F296" s="569" t="s">
        <v>541</v>
      </c>
      <c r="G296" s="568"/>
      <c r="H296" s="568">
        <v>131739</v>
      </c>
      <c r="I296" s="568">
        <v>31739</v>
      </c>
      <c r="J296" s="568" t="s">
        <v>575</v>
      </c>
      <c r="K296" s="568"/>
      <c r="L296" s="570">
        <v>78.772584810404751</v>
      </c>
      <c r="M296" s="570">
        <v>212</v>
      </c>
      <c r="N296" s="571">
        <v>16648.601845659141</v>
      </c>
    </row>
    <row r="297" spans="1:14" ht="14.4" customHeight="1" x14ac:dyDescent="0.3">
      <c r="A297" s="566" t="s">
        <v>537</v>
      </c>
      <c r="B297" s="567" t="s">
        <v>539</v>
      </c>
      <c r="C297" s="568" t="s">
        <v>553</v>
      </c>
      <c r="D297" s="569" t="s">
        <v>554</v>
      </c>
      <c r="E297" s="568" t="s">
        <v>540</v>
      </c>
      <c r="F297" s="569" t="s">
        <v>541</v>
      </c>
      <c r="G297" s="568"/>
      <c r="H297" s="568">
        <v>132963</v>
      </c>
      <c r="I297" s="568">
        <v>32963</v>
      </c>
      <c r="J297" s="568" t="s">
        <v>1070</v>
      </c>
      <c r="K297" s="568" t="s">
        <v>1071</v>
      </c>
      <c r="L297" s="570">
        <v>33.72</v>
      </c>
      <c r="M297" s="570">
        <v>3</v>
      </c>
      <c r="N297" s="571">
        <v>101.16</v>
      </c>
    </row>
    <row r="298" spans="1:14" ht="14.4" customHeight="1" x14ac:dyDescent="0.3">
      <c r="A298" s="566" t="s">
        <v>537</v>
      </c>
      <c r="B298" s="567" t="s">
        <v>539</v>
      </c>
      <c r="C298" s="568" t="s">
        <v>553</v>
      </c>
      <c r="D298" s="569" t="s">
        <v>554</v>
      </c>
      <c r="E298" s="568" t="s">
        <v>540</v>
      </c>
      <c r="F298" s="569" t="s">
        <v>541</v>
      </c>
      <c r="G298" s="568"/>
      <c r="H298" s="568">
        <v>145275</v>
      </c>
      <c r="I298" s="568">
        <v>45275</v>
      </c>
      <c r="J298" s="568" t="s">
        <v>1072</v>
      </c>
      <c r="K298" s="568" t="s">
        <v>1073</v>
      </c>
      <c r="L298" s="570">
        <v>54.04</v>
      </c>
      <c r="M298" s="570">
        <v>1</v>
      </c>
      <c r="N298" s="571">
        <v>54.04</v>
      </c>
    </row>
    <row r="299" spans="1:14" ht="14.4" customHeight="1" x14ac:dyDescent="0.3">
      <c r="A299" s="566" t="s">
        <v>537</v>
      </c>
      <c r="B299" s="567" t="s">
        <v>539</v>
      </c>
      <c r="C299" s="568" t="s">
        <v>553</v>
      </c>
      <c r="D299" s="569" t="s">
        <v>554</v>
      </c>
      <c r="E299" s="568" t="s">
        <v>540</v>
      </c>
      <c r="F299" s="569" t="s">
        <v>541</v>
      </c>
      <c r="G299" s="568"/>
      <c r="H299" s="568">
        <v>156844</v>
      </c>
      <c r="I299" s="568">
        <v>56844</v>
      </c>
      <c r="J299" s="568" t="s">
        <v>1074</v>
      </c>
      <c r="K299" s="568" t="s">
        <v>1075</v>
      </c>
      <c r="L299" s="570">
        <v>165.99</v>
      </c>
      <c r="M299" s="570">
        <v>1</v>
      </c>
      <c r="N299" s="571">
        <v>165.99</v>
      </c>
    </row>
    <row r="300" spans="1:14" ht="14.4" customHeight="1" x14ac:dyDescent="0.3">
      <c r="A300" s="566" t="s">
        <v>537</v>
      </c>
      <c r="B300" s="567" t="s">
        <v>539</v>
      </c>
      <c r="C300" s="568" t="s">
        <v>553</v>
      </c>
      <c r="D300" s="569" t="s">
        <v>554</v>
      </c>
      <c r="E300" s="568" t="s">
        <v>540</v>
      </c>
      <c r="F300" s="569" t="s">
        <v>541</v>
      </c>
      <c r="G300" s="568"/>
      <c r="H300" s="568">
        <v>167561</v>
      </c>
      <c r="I300" s="568">
        <v>67561</v>
      </c>
      <c r="J300" s="568" t="s">
        <v>1076</v>
      </c>
      <c r="K300" s="568" t="s">
        <v>750</v>
      </c>
      <c r="L300" s="570">
        <v>53.680000732302901</v>
      </c>
      <c r="M300" s="570">
        <v>1</v>
      </c>
      <c r="N300" s="571">
        <v>53.680000732302901</v>
      </c>
    </row>
    <row r="301" spans="1:14" ht="14.4" customHeight="1" x14ac:dyDescent="0.3">
      <c r="A301" s="566" t="s">
        <v>537</v>
      </c>
      <c r="B301" s="567" t="s">
        <v>539</v>
      </c>
      <c r="C301" s="568" t="s">
        <v>553</v>
      </c>
      <c r="D301" s="569" t="s">
        <v>554</v>
      </c>
      <c r="E301" s="568" t="s">
        <v>540</v>
      </c>
      <c r="F301" s="569" t="s">
        <v>541</v>
      </c>
      <c r="G301" s="568"/>
      <c r="H301" s="568">
        <v>171950</v>
      </c>
      <c r="I301" s="568">
        <v>71950</v>
      </c>
      <c r="J301" s="568" t="s">
        <v>1077</v>
      </c>
      <c r="K301" s="568" t="s">
        <v>1078</v>
      </c>
      <c r="L301" s="570">
        <v>114.78</v>
      </c>
      <c r="M301" s="570">
        <v>1</v>
      </c>
      <c r="N301" s="571">
        <v>114.78</v>
      </c>
    </row>
    <row r="302" spans="1:14" ht="14.4" customHeight="1" x14ac:dyDescent="0.3">
      <c r="A302" s="566" t="s">
        <v>537</v>
      </c>
      <c r="B302" s="567" t="s">
        <v>539</v>
      </c>
      <c r="C302" s="568" t="s">
        <v>553</v>
      </c>
      <c r="D302" s="569" t="s">
        <v>554</v>
      </c>
      <c r="E302" s="568" t="s">
        <v>540</v>
      </c>
      <c r="F302" s="569" t="s">
        <v>541</v>
      </c>
      <c r="G302" s="568"/>
      <c r="H302" s="568">
        <v>194804</v>
      </c>
      <c r="I302" s="568">
        <v>94804</v>
      </c>
      <c r="J302" s="568" t="s">
        <v>1079</v>
      </c>
      <c r="K302" s="568" t="s">
        <v>583</v>
      </c>
      <c r="L302" s="570">
        <v>41.08</v>
      </c>
      <c r="M302" s="570">
        <v>1</v>
      </c>
      <c r="N302" s="571">
        <v>41.08</v>
      </c>
    </row>
    <row r="303" spans="1:14" ht="14.4" customHeight="1" x14ac:dyDescent="0.3">
      <c r="A303" s="566" t="s">
        <v>537</v>
      </c>
      <c r="B303" s="567" t="s">
        <v>539</v>
      </c>
      <c r="C303" s="568" t="s">
        <v>553</v>
      </c>
      <c r="D303" s="569" t="s">
        <v>554</v>
      </c>
      <c r="E303" s="568" t="s">
        <v>540</v>
      </c>
      <c r="F303" s="569" t="s">
        <v>541</v>
      </c>
      <c r="G303" s="568"/>
      <c r="H303" s="568">
        <v>194948</v>
      </c>
      <c r="I303" s="568">
        <v>94948</v>
      </c>
      <c r="J303" s="568" t="s">
        <v>576</v>
      </c>
      <c r="K303" s="568" t="s">
        <v>577</v>
      </c>
      <c r="L303" s="570">
        <v>151.539828419028</v>
      </c>
      <c r="M303" s="570">
        <v>1</v>
      </c>
      <c r="N303" s="571">
        <v>151.539828419028</v>
      </c>
    </row>
    <row r="304" spans="1:14" ht="14.4" customHeight="1" x14ac:dyDescent="0.3">
      <c r="A304" s="566" t="s">
        <v>537</v>
      </c>
      <c r="B304" s="567" t="s">
        <v>539</v>
      </c>
      <c r="C304" s="568" t="s">
        <v>553</v>
      </c>
      <c r="D304" s="569" t="s">
        <v>554</v>
      </c>
      <c r="E304" s="568" t="s">
        <v>540</v>
      </c>
      <c r="F304" s="569" t="s">
        <v>541</v>
      </c>
      <c r="G304" s="568"/>
      <c r="H304" s="568">
        <v>196087</v>
      </c>
      <c r="I304" s="568">
        <v>96087</v>
      </c>
      <c r="J304" s="568" t="s">
        <v>1080</v>
      </c>
      <c r="K304" s="568" t="s">
        <v>1081</v>
      </c>
      <c r="L304" s="570">
        <v>64.77</v>
      </c>
      <c r="M304" s="570">
        <v>1</v>
      </c>
      <c r="N304" s="571">
        <v>64.77</v>
      </c>
    </row>
    <row r="305" spans="1:14" ht="14.4" customHeight="1" x14ac:dyDescent="0.3">
      <c r="A305" s="566" t="s">
        <v>537</v>
      </c>
      <c r="B305" s="567" t="s">
        <v>539</v>
      </c>
      <c r="C305" s="568" t="s">
        <v>553</v>
      </c>
      <c r="D305" s="569" t="s">
        <v>554</v>
      </c>
      <c r="E305" s="568" t="s">
        <v>540</v>
      </c>
      <c r="F305" s="569" t="s">
        <v>541</v>
      </c>
      <c r="G305" s="568"/>
      <c r="H305" s="568">
        <v>196193</v>
      </c>
      <c r="I305" s="568">
        <v>96193</v>
      </c>
      <c r="J305" s="568" t="s">
        <v>1082</v>
      </c>
      <c r="K305" s="568" t="s">
        <v>1083</v>
      </c>
      <c r="L305" s="570">
        <v>39.2579997636606</v>
      </c>
      <c r="M305" s="570">
        <v>6</v>
      </c>
      <c r="N305" s="571">
        <v>235.81999763660599</v>
      </c>
    </row>
    <row r="306" spans="1:14" ht="14.4" customHeight="1" x14ac:dyDescent="0.3">
      <c r="A306" s="566" t="s">
        <v>537</v>
      </c>
      <c r="B306" s="567" t="s">
        <v>539</v>
      </c>
      <c r="C306" s="568" t="s">
        <v>553</v>
      </c>
      <c r="D306" s="569" t="s">
        <v>554</v>
      </c>
      <c r="E306" s="568" t="s">
        <v>540</v>
      </c>
      <c r="F306" s="569" t="s">
        <v>541</v>
      </c>
      <c r="G306" s="568"/>
      <c r="H306" s="568">
        <v>196599</v>
      </c>
      <c r="I306" s="568">
        <v>96599</v>
      </c>
      <c r="J306" s="568" t="s">
        <v>1084</v>
      </c>
      <c r="K306" s="568" t="s">
        <v>1085</v>
      </c>
      <c r="L306" s="570">
        <v>162.16999999999999</v>
      </c>
      <c r="M306" s="570">
        <v>1</v>
      </c>
      <c r="N306" s="571">
        <v>162.16999999999999</v>
      </c>
    </row>
    <row r="307" spans="1:14" ht="14.4" customHeight="1" x14ac:dyDescent="0.3">
      <c r="A307" s="566" t="s">
        <v>537</v>
      </c>
      <c r="B307" s="567" t="s">
        <v>539</v>
      </c>
      <c r="C307" s="568" t="s">
        <v>553</v>
      </c>
      <c r="D307" s="569" t="s">
        <v>554</v>
      </c>
      <c r="E307" s="568" t="s">
        <v>540</v>
      </c>
      <c r="F307" s="569" t="s">
        <v>541</v>
      </c>
      <c r="G307" s="568"/>
      <c r="H307" s="568">
        <v>844651</v>
      </c>
      <c r="I307" s="568">
        <v>101205</v>
      </c>
      <c r="J307" s="568" t="s">
        <v>1086</v>
      </c>
      <c r="K307" s="568" t="s">
        <v>686</v>
      </c>
      <c r="L307" s="570">
        <v>121.466511139677</v>
      </c>
      <c r="M307" s="570">
        <v>3</v>
      </c>
      <c r="N307" s="571">
        <v>364.399533419031</v>
      </c>
    </row>
    <row r="308" spans="1:14" ht="14.4" customHeight="1" x14ac:dyDescent="0.3">
      <c r="A308" s="566" t="s">
        <v>537</v>
      </c>
      <c r="B308" s="567" t="s">
        <v>539</v>
      </c>
      <c r="C308" s="568" t="s">
        <v>553</v>
      </c>
      <c r="D308" s="569" t="s">
        <v>554</v>
      </c>
      <c r="E308" s="568" t="s">
        <v>540</v>
      </c>
      <c r="F308" s="569" t="s">
        <v>541</v>
      </c>
      <c r="G308" s="568"/>
      <c r="H308" s="568">
        <v>849831</v>
      </c>
      <c r="I308" s="568">
        <v>162008</v>
      </c>
      <c r="J308" s="568" t="s">
        <v>584</v>
      </c>
      <c r="K308" s="568" t="s">
        <v>585</v>
      </c>
      <c r="L308" s="570">
        <v>198.06</v>
      </c>
      <c r="M308" s="570">
        <v>1</v>
      </c>
      <c r="N308" s="571">
        <v>198.06</v>
      </c>
    </row>
    <row r="309" spans="1:14" ht="14.4" customHeight="1" x14ac:dyDescent="0.3">
      <c r="A309" s="566" t="s">
        <v>537</v>
      </c>
      <c r="B309" s="567" t="s">
        <v>539</v>
      </c>
      <c r="C309" s="568" t="s">
        <v>553</v>
      </c>
      <c r="D309" s="569" t="s">
        <v>554</v>
      </c>
      <c r="E309" s="568" t="s">
        <v>540</v>
      </c>
      <c r="F309" s="569" t="s">
        <v>541</v>
      </c>
      <c r="G309" s="568"/>
      <c r="H309" s="568">
        <v>850049</v>
      </c>
      <c r="I309" s="568">
        <v>142084</v>
      </c>
      <c r="J309" s="568" t="s">
        <v>1087</v>
      </c>
      <c r="K309" s="568" t="s">
        <v>1088</v>
      </c>
      <c r="L309" s="570">
        <v>1920.82</v>
      </c>
      <c r="M309" s="570">
        <v>1</v>
      </c>
      <c r="N309" s="571">
        <v>1920.82</v>
      </c>
    </row>
    <row r="310" spans="1:14" ht="14.4" customHeight="1" x14ac:dyDescent="0.3">
      <c r="A310" s="566" t="s">
        <v>537</v>
      </c>
      <c r="B310" s="567" t="s">
        <v>539</v>
      </c>
      <c r="C310" s="568" t="s">
        <v>553</v>
      </c>
      <c r="D310" s="569" t="s">
        <v>554</v>
      </c>
      <c r="E310" s="568" t="s">
        <v>540</v>
      </c>
      <c r="F310" s="569" t="s">
        <v>541</v>
      </c>
      <c r="G310" s="568"/>
      <c r="H310" s="568">
        <v>850563</v>
      </c>
      <c r="I310" s="568">
        <v>109397</v>
      </c>
      <c r="J310" s="568" t="s">
        <v>1089</v>
      </c>
      <c r="K310" s="568" t="s">
        <v>1090</v>
      </c>
      <c r="L310" s="570">
        <v>99.410294413207495</v>
      </c>
      <c r="M310" s="570">
        <v>1</v>
      </c>
      <c r="N310" s="571">
        <v>99.410294413207495</v>
      </c>
    </row>
    <row r="311" spans="1:14" ht="14.4" customHeight="1" x14ac:dyDescent="0.3">
      <c r="A311" s="566" t="s">
        <v>537</v>
      </c>
      <c r="B311" s="567" t="s">
        <v>539</v>
      </c>
      <c r="C311" s="568" t="s">
        <v>553</v>
      </c>
      <c r="D311" s="569" t="s">
        <v>554</v>
      </c>
      <c r="E311" s="568" t="s">
        <v>540</v>
      </c>
      <c r="F311" s="569" t="s">
        <v>541</v>
      </c>
      <c r="G311" s="568" t="s">
        <v>586</v>
      </c>
      <c r="H311" s="568">
        <v>25746</v>
      </c>
      <c r="I311" s="568">
        <v>25746</v>
      </c>
      <c r="J311" s="568" t="s">
        <v>587</v>
      </c>
      <c r="K311" s="568" t="s">
        <v>588</v>
      </c>
      <c r="L311" s="570">
        <v>1079.0996724911467</v>
      </c>
      <c r="M311" s="570">
        <v>24</v>
      </c>
      <c r="N311" s="571">
        <v>25898.38624462816</v>
      </c>
    </row>
    <row r="312" spans="1:14" ht="14.4" customHeight="1" x14ac:dyDescent="0.3">
      <c r="A312" s="566" t="s">
        <v>537</v>
      </c>
      <c r="B312" s="567" t="s">
        <v>539</v>
      </c>
      <c r="C312" s="568" t="s">
        <v>553</v>
      </c>
      <c r="D312" s="569" t="s">
        <v>554</v>
      </c>
      <c r="E312" s="568" t="s">
        <v>540</v>
      </c>
      <c r="F312" s="569" t="s">
        <v>541</v>
      </c>
      <c r="G312" s="568" t="s">
        <v>586</v>
      </c>
      <c r="H312" s="568">
        <v>31915</v>
      </c>
      <c r="I312" s="568">
        <v>31915</v>
      </c>
      <c r="J312" s="568" t="s">
        <v>589</v>
      </c>
      <c r="K312" s="568" t="s">
        <v>590</v>
      </c>
      <c r="L312" s="570">
        <v>181.58953805905441</v>
      </c>
      <c r="M312" s="570">
        <v>38</v>
      </c>
      <c r="N312" s="571">
        <v>6900.4047559487972</v>
      </c>
    </row>
    <row r="313" spans="1:14" ht="14.4" customHeight="1" x14ac:dyDescent="0.3">
      <c r="A313" s="566" t="s">
        <v>537</v>
      </c>
      <c r="B313" s="567" t="s">
        <v>539</v>
      </c>
      <c r="C313" s="568" t="s">
        <v>553</v>
      </c>
      <c r="D313" s="569" t="s">
        <v>554</v>
      </c>
      <c r="E313" s="568" t="s">
        <v>540</v>
      </c>
      <c r="F313" s="569" t="s">
        <v>541</v>
      </c>
      <c r="G313" s="568" t="s">
        <v>586</v>
      </c>
      <c r="H313" s="568">
        <v>47249</v>
      </c>
      <c r="I313" s="568">
        <v>47249</v>
      </c>
      <c r="J313" s="568" t="s">
        <v>591</v>
      </c>
      <c r="K313" s="568" t="s">
        <v>592</v>
      </c>
      <c r="L313" s="570">
        <v>155.71</v>
      </c>
      <c r="M313" s="570">
        <v>11</v>
      </c>
      <c r="N313" s="571">
        <v>1712.81</v>
      </c>
    </row>
    <row r="314" spans="1:14" ht="14.4" customHeight="1" x14ac:dyDescent="0.3">
      <c r="A314" s="566" t="s">
        <v>537</v>
      </c>
      <c r="B314" s="567" t="s">
        <v>539</v>
      </c>
      <c r="C314" s="568" t="s">
        <v>553</v>
      </c>
      <c r="D314" s="569" t="s">
        <v>554</v>
      </c>
      <c r="E314" s="568" t="s">
        <v>540</v>
      </c>
      <c r="F314" s="569" t="s">
        <v>541</v>
      </c>
      <c r="G314" s="568" t="s">
        <v>586</v>
      </c>
      <c r="H314" s="568">
        <v>51366</v>
      </c>
      <c r="I314" s="568">
        <v>51366</v>
      </c>
      <c r="J314" s="568" t="s">
        <v>593</v>
      </c>
      <c r="K314" s="568" t="s">
        <v>594</v>
      </c>
      <c r="L314" s="570">
        <v>259.44040753655958</v>
      </c>
      <c r="M314" s="570">
        <v>218</v>
      </c>
      <c r="N314" s="571">
        <v>56558.016649080091</v>
      </c>
    </row>
    <row r="315" spans="1:14" ht="14.4" customHeight="1" x14ac:dyDescent="0.3">
      <c r="A315" s="566" t="s">
        <v>537</v>
      </c>
      <c r="B315" s="567" t="s">
        <v>539</v>
      </c>
      <c r="C315" s="568" t="s">
        <v>553</v>
      </c>
      <c r="D315" s="569" t="s">
        <v>554</v>
      </c>
      <c r="E315" s="568" t="s">
        <v>540</v>
      </c>
      <c r="F315" s="569" t="s">
        <v>541</v>
      </c>
      <c r="G315" s="568" t="s">
        <v>586</v>
      </c>
      <c r="H315" s="568">
        <v>51367</v>
      </c>
      <c r="I315" s="568">
        <v>51367</v>
      </c>
      <c r="J315" s="568" t="s">
        <v>593</v>
      </c>
      <c r="K315" s="568" t="s">
        <v>595</v>
      </c>
      <c r="L315" s="570">
        <v>145.93896447107628</v>
      </c>
      <c r="M315" s="570">
        <v>40</v>
      </c>
      <c r="N315" s="571">
        <v>5837.5439692327909</v>
      </c>
    </row>
    <row r="316" spans="1:14" ht="14.4" customHeight="1" x14ac:dyDescent="0.3">
      <c r="A316" s="566" t="s">
        <v>537</v>
      </c>
      <c r="B316" s="567" t="s">
        <v>539</v>
      </c>
      <c r="C316" s="568" t="s">
        <v>553</v>
      </c>
      <c r="D316" s="569" t="s">
        <v>554</v>
      </c>
      <c r="E316" s="568" t="s">
        <v>540</v>
      </c>
      <c r="F316" s="569" t="s">
        <v>541</v>
      </c>
      <c r="G316" s="568" t="s">
        <v>586</v>
      </c>
      <c r="H316" s="568">
        <v>51383</v>
      </c>
      <c r="I316" s="568">
        <v>51383</v>
      </c>
      <c r="J316" s="568" t="s">
        <v>593</v>
      </c>
      <c r="K316" s="568" t="s">
        <v>596</v>
      </c>
      <c r="L316" s="570">
        <v>152.49</v>
      </c>
      <c r="M316" s="570">
        <v>22</v>
      </c>
      <c r="N316" s="571">
        <v>3354.7800000000007</v>
      </c>
    </row>
    <row r="317" spans="1:14" ht="14.4" customHeight="1" x14ac:dyDescent="0.3">
      <c r="A317" s="566" t="s">
        <v>537</v>
      </c>
      <c r="B317" s="567" t="s">
        <v>539</v>
      </c>
      <c r="C317" s="568" t="s">
        <v>553</v>
      </c>
      <c r="D317" s="569" t="s">
        <v>554</v>
      </c>
      <c r="E317" s="568" t="s">
        <v>540</v>
      </c>
      <c r="F317" s="569" t="s">
        <v>541</v>
      </c>
      <c r="G317" s="568" t="s">
        <v>586</v>
      </c>
      <c r="H317" s="568">
        <v>96414</v>
      </c>
      <c r="I317" s="568">
        <v>96414</v>
      </c>
      <c r="J317" s="568" t="s">
        <v>1091</v>
      </c>
      <c r="K317" s="568" t="s">
        <v>1092</v>
      </c>
      <c r="L317" s="570">
        <v>72.588012520590397</v>
      </c>
      <c r="M317" s="570">
        <v>10.199999999999999</v>
      </c>
      <c r="N317" s="571">
        <v>740.32212520590394</v>
      </c>
    </row>
    <row r="318" spans="1:14" ht="14.4" customHeight="1" x14ac:dyDescent="0.3">
      <c r="A318" s="566" t="s">
        <v>537</v>
      </c>
      <c r="B318" s="567" t="s">
        <v>539</v>
      </c>
      <c r="C318" s="568" t="s">
        <v>553</v>
      </c>
      <c r="D318" s="569" t="s">
        <v>554</v>
      </c>
      <c r="E318" s="568" t="s">
        <v>540</v>
      </c>
      <c r="F318" s="569" t="s">
        <v>541</v>
      </c>
      <c r="G318" s="568" t="s">
        <v>586</v>
      </c>
      <c r="H318" s="568">
        <v>99886</v>
      </c>
      <c r="I318" s="568">
        <v>99886</v>
      </c>
      <c r="J318" s="568" t="s">
        <v>1093</v>
      </c>
      <c r="K318" s="568" t="s">
        <v>1094</v>
      </c>
      <c r="L318" s="570">
        <v>49.6</v>
      </c>
      <c r="M318" s="570">
        <v>1</v>
      </c>
      <c r="N318" s="571">
        <v>49.6</v>
      </c>
    </row>
    <row r="319" spans="1:14" ht="14.4" customHeight="1" x14ac:dyDescent="0.3">
      <c r="A319" s="566" t="s">
        <v>537</v>
      </c>
      <c r="B319" s="567" t="s">
        <v>539</v>
      </c>
      <c r="C319" s="568" t="s">
        <v>553</v>
      </c>
      <c r="D319" s="569" t="s">
        <v>554</v>
      </c>
      <c r="E319" s="568" t="s">
        <v>540</v>
      </c>
      <c r="F319" s="569" t="s">
        <v>541</v>
      </c>
      <c r="G319" s="568" t="s">
        <v>586</v>
      </c>
      <c r="H319" s="568">
        <v>100055</v>
      </c>
      <c r="I319" s="568">
        <v>55</v>
      </c>
      <c r="J319" s="568" t="s">
        <v>1095</v>
      </c>
      <c r="K319" s="568" t="s">
        <v>1096</v>
      </c>
      <c r="L319" s="570">
        <v>35.750066328086803</v>
      </c>
      <c r="M319" s="570">
        <v>1</v>
      </c>
      <c r="N319" s="571">
        <v>35.750066328086803</v>
      </c>
    </row>
    <row r="320" spans="1:14" ht="14.4" customHeight="1" x14ac:dyDescent="0.3">
      <c r="A320" s="566" t="s">
        <v>537</v>
      </c>
      <c r="B320" s="567" t="s">
        <v>539</v>
      </c>
      <c r="C320" s="568" t="s">
        <v>553</v>
      </c>
      <c r="D320" s="569" t="s">
        <v>554</v>
      </c>
      <c r="E320" s="568" t="s">
        <v>540</v>
      </c>
      <c r="F320" s="569" t="s">
        <v>541</v>
      </c>
      <c r="G320" s="568" t="s">
        <v>586</v>
      </c>
      <c r="H320" s="568">
        <v>100168</v>
      </c>
      <c r="I320" s="568">
        <v>168</v>
      </c>
      <c r="J320" s="568" t="s">
        <v>1097</v>
      </c>
      <c r="K320" s="568" t="s">
        <v>1098</v>
      </c>
      <c r="L320" s="570">
        <v>40.239999999999995</v>
      </c>
      <c r="M320" s="570">
        <v>2</v>
      </c>
      <c r="N320" s="571">
        <v>80.47999999999999</v>
      </c>
    </row>
    <row r="321" spans="1:14" ht="14.4" customHeight="1" x14ac:dyDescent="0.3">
      <c r="A321" s="566" t="s">
        <v>537</v>
      </c>
      <c r="B321" s="567" t="s">
        <v>539</v>
      </c>
      <c r="C321" s="568" t="s">
        <v>553</v>
      </c>
      <c r="D321" s="569" t="s">
        <v>554</v>
      </c>
      <c r="E321" s="568" t="s">
        <v>540</v>
      </c>
      <c r="F321" s="569" t="s">
        <v>541</v>
      </c>
      <c r="G321" s="568" t="s">
        <v>586</v>
      </c>
      <c r="H321" s="568">
        <v>100269</v>
      </c>
      <c r="I321" s="568">
        <v>269</v>
      </c>
      <c r="J321" s="568" t="s">
        <v>597</v>
      </c>
      <c r="K321" s="568" t="s">
        <v>598</v>
      </c>
      <c r="L321" s="570">
        <v>53.65</v>
      </c>
      <c r="M321" s="570">
        <v>2</v>
      </c>
      <c r="N321" s="571">
        <v>107.3</v>
      </c>
    </row>
    <row r="322" spans="1:14" ht="14.4" customHeight="1" x14ac:dyDescent="0.3">
      <c r="A322" s="566" t="s">
        <v>537</v>
      </c>
      <c r="B322" s="567" t="s">
        <v>539</v>
      </c>
      <c r="C322" s="568" t="s">
        <v>553</v>
      </c>
      <c r="D322" s="569" t="s">
        <v>554</v>
      </c>
      <c r="E322" s="568" t="s">
        <v>540</v>
      </c>
      <c r="F322" s="569" t="s">
        <v>541</v>
      </c>
      <c r="G322" s="568" t="s">
        <v>586</v>
      </c>
      <c r="H322" s="568">
        <v>100362</v>
      </c>
      <c r="I322" s="568">
        <v>362</v>
      </c>
      <c r="J322" s="568" t="s">
        <v>599</v>
      </c>
      <c r="K322" s="568" t="s">
        <v>600</v>
      </c>
      <c r="L322" s="570">
        <v>84.570143957943799</v>
      </c>
      <c r="M322" s="570">
        <v>2</v>
      </c>
      <c r="N322" s="571">
        <v>169.1402879158876</v>
      </c>
    </row>
    <row r="323" spans="1:14" ht="14.4" customHeight="1" x14ac:dyDescent="0.3">
      <c r="A323" s="566" t="s">
        <v>537</v>
      </c>
      <c r="B323" s="567" t="s">
        <v>539</v>
      </c>
      <c r="C323" s="568" t="s">
        <v>553</v>
      </c>
      <c r="D323" s="569" t="s">
        <v>554</v>
      </c>
      <c r="E323" s="568" t="s">
        <v>540</v>
      </c>
      <c r="F323" s="569" t="s">
        <v>541</v>
      </c>
      <c r="G323" s="568" t="s">
        <v>586</v>
      </c>
      <c r="H323" s="568">
        <v>100489</v>
      </c>
      <c r="I323" s="568">
        <v>489</v>
      </c>
      <c r="J323" s="568" t="s">
        <v>601</v>
      </c>
      <c r="K323" s="568" t="s">
        <v>602</v>
      </c>
      <c r="L323" s="570">
        <v>41.871458023606863</v>
      </c>
      <c r="M323" s="570">
        <v>49</v>
      </c>
      <c r="N323" s="571">
        <v>2055.5805149122612</v>
      </c>
    </row>
    <row r="324" spans="1:14" ht="14.4" customHeight="1" x14ac:dyDescent="0.3">
      <c r="A324" s="566" t="s">
        <v>537</v>
      </c>
      <c r="B324" s="567" t="s">
        <v>539</v>
      </c>
      <c r="C324" s="568" t="s">
        <v>553</v>
      </c>
      <c r="D324" s="569" t="s">
        <v>554</v>
      </c>
      <c r="E324" s="568" t="s">
        <v>540</v>
      </c>
      <c r="F324" s="569" t="s">
        <v>541</v>
      </c>
      <c r="G324" s="568" t="s">
        <v>586</v>
      </c>
      <c r="H324" s="568">
        <v>100498</v>
      </c>
      <c r="I324" s="568">
        <v>498</v>
      </c>
      <c r="J324" s="568" t="s">
        <v>603</v>
      </c>
      <c r="K324" s="568" t="s">
        <v>604</v>
      </c>
      <c r="L324" s="570">
        <v>94.717699546977911</v>
      </c>
      <c r="M324" s="570">
        <v>29</v>
      </c>
      <c r="N324" s="571">
        <v>2746.0014942837738</v>
      </c>
    </row>
    <row r="325" spans="1:14" ht="14.4" customHeight="1" x14ac:dyDescent="0.3">
      <c r="A325" s="566" t="s">
        <v>537</v>
      </c>
      <c r="B325" s="567" t="s">
        <v>539</v>
      </c>
      <c r="C325" s="568" t="s">
        <v>553</v>
      </c>
      <c r="D325" s="569" t="s">
        <v>554</v>
      </c>
      <c r="E325" s="568" t="s">
        <v>540</v>
      </c>
      <c r="F325" s="569" t="s">
        <v>541</v>
      </c>
      <c r="G325" s="568" t="s">
        <v>586</v>
      </c>
      <c r="H325" s="568">
        <v>100499</v>
      </c>
      <c r="I325" s="568">
        <v>499</v>
      </c>
      <c r="J325" s="568" t="s">
        <v>603</v>
      </c>
      <c r="K325" s="568" t="s">
        <v>1099</v>
      </c>
      <c r="L325" s="570">
        <v>97.63</v>
      </c>
      <c r="M325" s="570">
        <v>4</v>
      </c>
      <c r="N325" s="571">
        <v>390.38</v>
      </c>
    </row>
    <row r="326" spans="1:14" ht="14.4" customHeight="1" x14ac:dyDescent="0.3">
      <c r="A326" s="566" t="s">
        <v>537</v>
      </c>
      <c r="B326" s="567" t="s">
        <v>539</v>
      </c>
      <c r="C326" s="568" t="s">
        <v>553</v>
      </c>
      <c r="D326" s="569" t="s">
        <v>554</v>
      </c>
      <c r="E326" s="568" t="s">
        <v>540</v>
      </c>
      <c r="F326" s="569" t="s">
        <v>541</v>
      </c>
      <c r="G326" s="568" t="s">
        <v>586</v>
      </c>
      <c r="H326" s="568">
        <v>100502</v>
      </c>
      <c r="I326" s="568">
        <v>502</v>
      </c>
      <c r="J326" s="568" t="s">
        <v>605</v>
      </c>
      <c r="K326" s="568" t="s">
        <v>606</v>
      </c>
      <c r="L326" s="570">
        <v>163.45499999999998</v>
      </c>
      <c r="M326" s="570">
        <v>4</v>
      </c>
      <c r="N326" s="571">
        <v>653.81999999999994</v>
      </c>
    </row>
    <row r="327" spans="1:14" ht="14.4" customHeight="1" x14ac:dyDescent="0.3">
      <c r="A327" s="566" t="s">
        <v>537</v>
      </c>
      <c r="B327" s="567" t="s">
        <v>539</v>
      </c>
      <c r="C327" s="568" t="s">
        <v>553</v>
      </c>
      <c r="D327" s="569" t="s">
        <v>554</v>
      </c>
      <c r="E327" s="568" t="s">
        <v>540</v>
      </c>
      <c r="F327" s="569" t="s">
        <v>541</v>
      </c>
      <c r="G327" s="568" t="s">
        <v>586</v>
      </c>
      <c r="H327" s="568">
        <v>100527</v>
      </c>
      <c r="I327" s="568">
        <v>527</v>
      </c>
      <c r="J327" s="568" t="s">
        <v>1100</v>
      </c>
      <c r="K327" s="568" t="s">
        <v>1101</v>
      </c>
      <c r="L327" s="570">
        <v>118.87</v>
      </c>
      <c r="M327" s="570">
        <v>1</v>
      </c>
      <c r="N327" s="571">
        <v>118.87</v>
      </c>
    </row>
    <row r="328" spans="1:14" ht="14.4" customHeight="1" x14ac:dyDescent="0.3">
      <c r="A328" s="566" t="s">
        <v>537</v>
      </c>
      <c r="B328" s="567" t="s">
        <v>539</v>
      </c>
      <c r="C328" s="568" t="s">
        <v>553</v>
      </c>
      <c r="D328" s="569" t="s">
        <v>554</v>
      </c>
      <c r="E328" s="568" t="s">
        <v>540</v>
      </c>
      <c r="F328" s="569" t="s">
        <v>541</v>
      </c>
      <c r="G328" s="568" t="s">
        <v>586</v>
      </c>
      <c r="H328" s="568">
        <v>100560</v>
      </c>
      <c r="I328" s="568">
        <v>560</v>
      </c>
      <c r="J328" s="568" t="s">
        <v>607</v>
      </c>
      <c r="K328" s="568" t="s">
        <v>608</v>
      </c>
      <c r="L328" s="570">
        <v>158.66999999999999</v>
      </c>
      <c r="M328" s="570">
        <v>2</v>
      </c>
      <c r="N328" s="571">
        <v>317.33999999999997</v>
      </c>
    </row>
    <row r="329" spans="1:14" ht="14.4" customHeight="1" x14ac:dyDescent="0.3">
      <c r="A329" s="566" t="s">
        <v>537</v>
      </c>
      <c r="B329" s="567" t="s">
        <v>539</v>
      </c>
      <c r="C329" s="568" t="s">
        <v>553</v>
      </c>
      <c r="D329" s="569" t="s">
        <v>554</v>
      </c>
      <c r="E329" s="568" t="s">
        <v>540</v>
      </c>
      <c r="F329" s="569" t="s">
        <v>541</v>
      </c>
      <c r="G329" s="568" t="s">
        <v>586</v>
      </c>
      <c r="H329" s="568">
        <v>100610</v>
      </c>
      <c r="I329" s="568">
        <v>610</v>
      </c>
      <c r="J329" s="568" t="s">
        <v>609</v>
      </c>
      <c r="K329" s="568" t="s">
        <v>610</v>
      </c>
      <c r="L329" s="570">
        <v>63.200332099935586</v>
      </c>
      <c r="M329" s="570">
        <v>15</v>
      </c>
      <c r="N329" s="571">
        <v>948.14515327649428</v>
      </c>
    </row>
    <row r="330" spans="1:14" ht="14.4" customHeight="1" x14ac:dyDescent="0.3">
      <c r="A330" s="566" t="s">
        <v>537</v>
      </c>
      <c r="B330" s="567" t="s">
        <v>539</v>
      </c>
      <c r="C330" s="568" t="s">
        <v>553</v>
      </c>
      <c r="D330" s="569" t="s">
        <v>554</v>
      </c>
      <c r="E330" s="568" t="s">
        <v>540</v>
      </c>
      <c r="F330" s="569" t="s">
        <v>541</v>
      </c>
      <c r="G330" s="568" t="s">
        <v>586</v>
      </c>
      <c r="H330" s="568">
        <v>100612</v>
      </c>
      <c r="I330" s="568">
        <v>612</v>
      </c>
      <c r="J330" s="568" t="s">
        <v>611</v>
      </c>
      <c r="K330" s="568" t="s">
        <v>612</v>
      </c>
      <c r="L330" s="570">
        <v>59.511039208335596</v>
      </c>
      <c r="M330" s="570">
        <v>24</v>
      </c>
      <c r="N330" s="571">
        <v>1429.3383066137526</v>
      </c>
    </row>
    <row r="331" spans="1:14" ht="14.4" customHeight="1" x14ac:dyDescent="0.3">
      <c r="A331" s="566" t="s">
        <v>537</v>
      </c>
      <c r="B331" s="567" t="s">
        <v>539</v>
      </c>
      <c r="C331" s="568" t="s">
        <v>553</v>
      </c>
      <c r="D331" s="569" t="s">
        <v>554</v>
      </c>
      <c r="E331" s="568" t="s">
        <v>540</v>
      </c>
      <c r="F331" s="569" t="s">
        <v>541</v>
      </c>
      <c r="G331" s="568" t="s">
        <v>586</v>
      </c>
      <c r="H331" s="568">
        <v>100643</v>
      </c>
      <c r="I331" s="568">
        <v>643</v>
      </c>
      <c r="J331" s="568" t="s">
        <v>1102</v>
      </c>
      <c r="K331" s="568" t="s">
        <v>1103</v>
      </c>
      <c r="L331" s="570">
        <v>42.4</v>
      </c>
      <c r="M331" s="570">
        <v>1</v>
      </c>
      <c r="N331" s="571">
        <v>42.4</v>
      </c>
    </row>
    <row r="332" spans="1:14" ht="14.4" customHeight="1" x14ac:dyDescent="0.3">
      <c r="A332" s="566" t="s">
        <v>537</v>
      </c>
      <c r="B332" s="567" t="s">
        <v>539</v>
      </c>
      <c r="C332" s="568" t="s">
        <v>553</v>
      </c>
      <c r="D332" s="569" t="s">
        <v>554</v>
      </c>
      <c r="E332" s="568" t="s">
        <v>540</v>
      </c>
      <c r="F332" s="569" t="s">
        <v>541</v>
      </c>
      <c r="G332" s="568" t="s">
        <v>586</v>
      </c>
      <c r="H332" s="568">
        <v>100720</v>
      </c>
      <c r="I332" s="568">
        <v>720</v>
      </c>
      <c r="J332" s="568" t="s">
        <v>601</v>
      </c>
      <c r="K332" s="568" t="s">
        <v>613</v>
      </c>
      <c r="L332" s="570">
        <v>74.29005495259095</v>
      </c>
      <c r="M332" s="570">
        <v>18</v>
      </c>
      <c r="N332" s="571">
        <v>1336.8013188621828</v>
      </c>
    </row>
    <row r="333" spans="1:14" ht="14.4" customHeight="1" x14ac:dyDescent="0.3">
      <c r="A333" s="566" t="s">
        <v>537</v>
      </c>
      <c r="B333" s="567" t="s">
        <v>539</v>
      </c>
      <c r="C333" s="568" t="s">
        <v>553</v>
      </c>
      <c r="D333" s="569" t="s">
        <v>554</v>
      </c>
      <c r="E333" s="568" t="s">
        <v>540</v>
      </c>
      <c r="F333" s="569" t="s">
        <v>541</v>
      </c>
      <c r="G333" s="568" t="s">
        <v>586</v>
      </c>
      <c r="H333" s="568">
        <v>100802</v>
      </c>
      <c r="I333" s="568">
        <v>802</v>
      </c>
      <c r="J333" s="568" t="s">
        <v>1104</v>
      </c>
      <c r="K333" s="568" t="s">
        <v>1105</v>
      </c>
      <c r="L333" s="570">
        <v>60.89264431626097</v>
      </c>
      <c r="M333" s="570">
        <v>5</v>
      </c>
      <c r="N333" s="571">
        <v>304.51586589756579</v>
      </c>
    </row>
    <row r="334" spans="1:14" ht="14.4" customHeight="1" x14ac:dyDescent="0.3">
      <c r="A334" s="566" t="s">
        <v>537</v>
      </c>
      <c r="B334" s="567" t="s">
        <v>539</v>
      </c>
      <c r="C334" s="568" t="s">
        <v>553</v>
      </c>
      <c r="D334" s="569" t="s">
        <v>554</v>
      </c>
      <c r="E334" s="568" t="s">
        <v>540</v>
      </c>
      <c r="F334" s="569" t="s">
        <v>541</v>
      </c>
      <c r="G334" s="568" t="s">
        <v>586</v>
      </c>
      <c r="H334" s="568">
        <v>100835</v>
      </c>
      <c r="I334" s="568">
        <v>835</v>
      </c>
      <c r="J334" s="568" t="s">
        <v>614</v>
      </c>
      <c r="K334" s="568" t="s">
        <v>615</v>
      </c>
      <c r="L334" s="570">
        <v>55.699253321673837</v>
      </c>
      <c r="M334" s="570">
        <v>48</v>
      </c>
      <c r="N334" s="571">
        <v>2673.5817720764981</v>
      </c>
    </row>
    <row r="335" spans="1:14" ht="14.4" customHeight="1" x14ac:dyDescent="0.3">
      <c r="A335" s="566" t="s">
        <v>537</v>
      </c>
      <c r="B335" s="567" t="s">
        <v>539</v>
      </c>
      <c r="C335" s="568" t="s">
        <v>553</v>
      </c>
      <c r="D335" s="569" t="s">
        <v>554</v>
      </c>
      <c r="E335" s="568" t="s">
        <v>540</v>
      </c>
      <c r="F335" s="569" t="s">
        <v>541</v>
      </c>
      <c r="G335" s="568" t="s">
        <v>586</v>
      </c>
      <c r="H335" s="568">
        <v>100843</v>
      </c>
      <c r="I335" s="568">
        <v>843</v>
      </c>
      <c r="J335" s="568" t="s">
        <v>1106</v>
      </c>
      <c r="K335" s="568" t="s">
        <v>615</v>
      </c>
      <c r="L335" s="570">
        <v>88.669894440928942</v>
      </c>
      <c r="M335" s="570">
        <v>2</v>
      </c>
      <c r="N335" s="571">
        <v>177.33978888185788</v>
      </c>
    </row>
    <row r="336" spans="1:14" ht="14.4" customHeight="1" x14ac:dyDescent="0.3">
      <c r="A336" s="566" t="s">
        <v>537</v>
      </c>
      <c r="B336" s="567" t="s">
        <v>539</v>
      </c>
      <c r="C336" s="568" t="s">
        <v>553</v>
      </c>
      <c r="D336" s="569" t="s">
        <v>554</v>
      </c>
      <c r="E336" s="568" t="s">
        <v>540</v>
      </c>
      <c r="F336" s="569" t="s">
        <v>541</v>
      </c>
      <c r="G336" s="568" t="s">
        <v>586</v>
      </c>
      <c r="H336" s="568">
        <v>100858</v>
      </c>
      <c r="I336" s="568">
        <v>858</v>
      </c>
      <c r="J336" s="568" t="s">
        <v>1107</v>
      </c>
      <c r="K336" s="568" t="s">
        <v>1108</v>
      </c>
      <c r="L336" s="570">
        <v>29.05</v>
      </c>
      <c r="M336" s="570">
        <v>3</v>
      </c>
      <c r="N336" s="571">
        <v>87.1</v>
      </c>
    </row>
    <row r="337" spans="1:14" ht="14.4" customHeight="1" x14ac:dyDescent="0.3">
      <c r="A337" s="566" t="s">
        <v>537</v>
      </c>
      <c r="B337" s="567" t="s">
        <v>539</v>
      </c>
      <c r="C337" s="568" t="s">
        <v>553</v>
      </c>
      <c r="D337" s="569" t="s">
        <v>554</v>
      </c>
      <c r="E337" s="568" t="s">
        <v>540</v>
      </c>
      <c r="F337" s="569" t="s">
        <v>541</v>
      </c>
      <c r="G337" s="568" t="s">
        <v>586</v>
      </c>
      <c r="H337" s="568">
        <v>100876</v>
      </c>
      <c r="I337" s="568">
        <v>876</v>
      </c>
      <c r="J337" s="568" t="s">
        <v>1104</v>
      </c>
      <c r="K337" s="568" t="s">
        <v>1109</v>
      </c>
      <c r="L337" s="570">
        <v>65.39004088077597</v>
      </c>
      <c r="M337" s="570">
        <v>8</v>
      </c>
      <c r="N337" s="571">
        <v>523.12032704620776</v>
      </c>
    </row>
    <row r="338" spans="1:14" ht="14.4" customHeight="1" x14ac:dyDescent="0.3">
      <c r="A338" s="566" t="s">
        <v>537</v>
      </c>
      <c r="B338" s="567" t="s">
        <v>539</v>
      </c>
      <c r="C338" s="568" t="s">
        <v>553</v>
      </c>
      <c r="D338" s="569" t="s">
        <v>554</v>
      </c>
      <c r="E338" s="568" t="s">
        <v>540</v>
      </c>
      <c r="F338" s="569" t="s">
        <v>541</v>
      </c>
      <c r="G338" s="568" t="s">
        <v>586</v>
      </c>
      <c r="H338" s="568">
        <v>100889</v>
      </c>
      <c r="I338" s="568">
        <v>889</v>
      </c>
      <c r="J338" s="568" t="s">
        <v>1110</v>
      </c>
      <c r="K338" s="568" t="s">
        <v>615</v>
      </c>
      <c r="L338" s="570">
        <v>30.585000000000001</v>
      </c>
      <c r="M338" s="570">
        <v>8</v>
      </c>
      <c r="N338" s="571">
        <v>244.43</v>
      </c>
    </row>
    <row r="339" spans="1:14" ht="14.4" customHeight="1" x14ac:dyDescent="0.3">
      <c r="A339" s="566" t="s">
        <v>537</v>
      </c>
      <c r="B339" s="567" t="s">
        <v>539</v>
      </c>
      <c r="C339" s="568" t="s">
        <v>553</v>
      </c>
      <c r="D339" s="569" t="s">
        <v>554</v>
      </c>
      <c r="E339" s="568" t="s">
        <v>540</v>
      </c>
      <c r="F339" s="569" t="s">
        <v>541</v>
      </c>
      <c r="G339" s="568" t="s">
        <v>586</v>
      </c>
      <c r="H339" s="568">
        <v>101125</v>
      </c>
      <c r="I339" s="568">
        <v>1125</v>
      </c>
      <c r="J339" s="568" t="s">
        <v>616</v>
      </c>
      <c r="K339" s="568" t="s">
        <v>617</v>
      </c>
      <c r="L339" s="570">
        <v>78.523221200305713</v>
      </c>
      <c r="M339" s="570">
        <v>23</v>
      </c>
      <c r="N339" s="571">
        <v>1805.9786544036688</v>
      </c>
    </row>
    <row r="340" spans="1:14" ht="14.4" customHeight="1" x14ac:dyDescent="0.3">
      <c r="A340" s="566" t="s">
        <v>537</v>
      </c>
      <c r="B340" s="567" t="s">
        <v>539</v>
      </c>
      <c r="C340" s="568" t="s">
        <v>553</v>
      </c>
      <c r="D340" s="569" t="s">
        <v>554</v>
      </c>
      <c r="E340" s="568" t="s">
        <v>540</v>
      </c>
      <c r="F340" s="569" t="s">
        <v>541</v>
      </c>
      <c r="G340" s="568" t="s">
        <v>586</v>
      </c>
      <c r="H340" s="568">
        <v>101290</v>
      </c>
      <c r="I340" s="568">
        <v>1290</v>
      </c>
      <c r="J340" s="568" t="s">
        <v>1111</v>
      </c>
      <c r="K340" s="568" t="s">
        <v>1112</v>
      </c>
      <c r="L340" s="570">
        <v>137.23029552738549</v>
      </c>
      <c r="M340" s="570">
        <v>2</v>
      </c>
      <c r="N340" s="571">
        <v>274.46059105477099</v>
      </c>
    </row>
    <row r="341" spans="1:14" ht="14.4" customHeight="1" x14ac:dyDescent="0.3">
      <c r="A341" s="566" t="s">
        <v>537</v>
      </c>
      <c r="B341" s="567" t="s">
        <v>539</v>
      </c>
      <c r="C341" s="568" t="s">
        <v>553</v>
      </c>
      <c r="D341" s="569" t="s">
        <v>554</v>
      </c>
      <c r="E341" s="568" t="s">
        <v>540</v>
      </c>
      <c r="F341" s="569" t="s">
        <v>541</v>
      </c>
      <c r="G341" s="568" t="s">
        <v>586</v>
      </c>
      <c r="H341" s="568">
        <v>101807</v>
      </c>
      <c r="I341" s="568">
        <v>40538</v>
      </c>
      <c r="J341" s="568" t="s">
        <v>1113</v>
      </c>
      <c r="K341" s="568" t="s">
        <v>1114</v>
      </c>
      <c r="L341" s="570">
        <v>752.24691669054096</v>
      </c>
      <c r="M341" s="570">
        <v>1</v>
      </c>
      <c r="N341" s="571">
        <v>752.24691669054096</v>
      </c>
    </row>
    <row r="342" spans="1:14" ht="14.4" customHeight="1" x14ac:dyDescent="0.3">
      <c r="A342" s="566" t="s">
        <v>537</v>
      </c>
      <c r="B342" s="567" t="s">
        <v>539</v>
      </c>
      <c r="C342" s="568" t="s">
        <v>553</v>
      </c>
      <c r="D342" s="569" t="s">
        <v>554</v>
      </c>
      <c r="E342" s="568" t="s">
        <v>540</v>
      </c>
      <c r="F342" s="569" t="s">
        <v>541</v>
      </c>
      <c r="G342" s="568" t="s">
        <v>586</v>
      </c>
      <c r="H342" s="568">
        <v>101940</v>
      </c>
      <c r="I342" s="568">
        <v>1940</v>
      </c>
      <c r="J342" s="568" t="s">
        <v>618</v>
      </c>
      <c r="K342" s="568" t="s">
        <v>619</v>
      </c>
      <c r="L342" s="570">
        <v>25.5</v>
      </c>
      <c r="M342" s="570">
        <v>1</v>
      </c>
      <c r="N342" s="571">
        <v>25.5</v>
      </c>
    </row>
    <row r="343" spans="1:14" ht="14.4" customHeight="1" x14ac:dyDescent="0.3">
      <c r="A343" s="566" t="s">
        <v>537</v>
      </c>
      <c r="B343" s="567" t="s">
        <v>539</v>
      </c>
      <c r="C343" s="568" t="s">
        <v>553</v>
      </c>
      <c r="D343" s="569" t="s">
        <v>554</v>
      </c>
      <c r="E343" s="568" t="s">
        <v>540</v>
      </c>
      <c r="F343" s="569" t="s">
        <v>541</v>
      </c>
      <c r="G343" s="568" t="s">
        <v>586</v>
      </c>
      <c r="H343" s="568">
        <v>102123</v>
      </c>
      <c r="I343" s="568">
        <v>2123</v>
      </c>
      <c r="J343" s="568" t="s">
        <v>1115</v>
      </c>
      <c r="K343" s="568" t="s">
        <v>1116</v>
      </c>
      <c r="L343" s="570">
        <v>128.170493137579</v>
      </c>
      <c r="M343" s="570">
        <v>2</v>
      </c>
      <c r="N343" s="571">
        <v>256.340986275158</v>
      </c>
    </row>
    <row r="344" spans="1:14" ht="14.4" customHeight="1" x14ac:dyDescent="0.3">
      <c r="A344" s="566" t="s">
        <v>537</v>
      </c>
      <c r="B344" s="567" t="s">
        <v>539</v>
      </c>
      <c r="C344" s="568" t="s">
        <v>553</v>
      </c>
      <c r="D344" s="569" t="s">
        <v>554</v>
      </c>
      <c r="E344" s="568" t="s">
        <v>540</v>
      </c>
      <c r="F344" s="569" t="s">
        <v>541</v>
      </c>
      <c r="G344" s="568" t="s">
        <v>586</v>
      </c>
      <c r="H344" s="568">
        <v>102133</v>
      </c>
      <c r="I344" s="568">
        <v>2133</v>
      </c>
      <c r="J344" s="568" t="s">
        <v>620</v>
      </c>
      <c r="K344" s="568" t="s">
        <v>621</v>
      </c>
      <c r="L344" s="570">
        <v>27.360173457020927</v>
      </c>
      <c r="M344" s="570">
        <v>15</v>
      </c>
      <c r="N344" s="571">
        <v>410.70268056224671</v>
      </c>
    </row>
    <row r="345" spans="1:14" ht="14.4" customHeight="1" x14ac:dyDescent="0.3">
      <c r="A345" s="566" t="s">
        <v>537</v>
      </c>
      <c r="B345" s="567" t="s">
        <v>539</v>
      </c>
      <c r="C345" s="568" t="s">
        <v>553</v>
      </c>
      <c r="D345" s="569" t="s">
        <v>554</v>
      </c>
      <c r="E345" s="568" t="s">
        <v>540</v>
      </c>
      <c r="F345" s="569" t="s">
        <v>541</v>
      </c>
      <c r="G345" s="568" t="s">
        <v>586</v>
      </c>
      <c r="H345" s="568">
        <v>102420</v>
      </c>
      <c r="I345" s="568">
        <v>2420</v>
      </c>
      <c r="J345" s="568" t="s">
        <v>1117</v>
      </c>
      <c r="K345" s="568" t="s">
        <v>1118</v>
      </c>
      <c r="L345" s="570">
        <v>74.779856135082738</v>
      </c>
      <c r="M345" s="570">
        <v>7</v>
      </c>
      <c r="N345" s="571">
        <v>523.72850866850615</v>
      </c>
    </row>
    <row r="346" spans="1:14" ht="14.4" customHeight="1" x14ac:dyDescent="0.3">
      <c r="A346" s="566" t="s">
        <v>537</v>
      </c>
      <c r="B346" s="567" t="s">
        <v>539</v>
      </c>
      <c r="C346" s="568" t="s">
        <v>553</v>
      </c>
      <c r="D346" s="569" t="s">
        <v>554</v>
      </c>
      <c r="E346" s="568" t="s">
        <v>540</v>
      </c>
      <c r="F346" s="569" t="s">
        <v>541</v>
      </c>
      <c r="G346" s="568" t="s">
        <v>586</v>
      </c>
      <c r="H346" s="568">
        <v>102439</v>
      </c>
      <c r="I346" s="568">
        <v>2439</v>
      </c>
      <c r="J346" s="568" t="s">
        <v>1119</v>
      </c>
      <c r="K346" s="568" t="s">
        <v>1120</v>
      </c>
      <c r="L346" s="570">
        <v>292.082143165562</v>
      </c>
      <c r="M346" s="570">
        <v>1</v>
      </c>
      <c r="N346" s="571">
        <v>292.082143165562</v>
      </c>
    </row>
    <row r="347" spans="1:14" ht="14.4" customHeight="1" x14ac:dyDescent="0.3">
      <c r="A347" s="566" t="s">
        <v>537</v>
      </c>
      <c r="B347" s="567" t="s">
        <v>539</v>
      </c>
      <c r="C347" s="568" t="s">
        <v>553</v>
      </c>
      <c r="D347" s="569" t="s">
        <v>554</v>
      </c>
      <c r="E347" s="568" t="s">
        <v>540</v>
      </c>
      <c r="F347" s="569" t="s">
        <v>541</v>
      </c>
      <c r="G347" s="568" t="s">
        <v>586</v>
      </c>
      <c r="H347" s="568">
        <v>102478</v>
      </c>
      <c r="I347" s="568">
        <v>2478</v>
      </c>
      <c r="J347" s="568" t="s">
        <v>622</v>
      </c>
      <c r="K347" s="568" t="s">
        <v>623</v>
      </c>
      <c r="L347" s="570">
        <v>81.25554191324737</v>
      </c>
      <c r="M347" s="570">
        <v>74</v>
      </c>
      <c r="N347" s="571">
        <v>6013.035643493552</v>
      </c>
    </row>
    <row r="348" spans="1:14" ht="14.4" customHeight="1" x14ac:dyDescent="0.3">
      <c r="A348" s="566" t="s">
        <v>537</v>
      </c>
      <c r="B348" s="567" t="s">
        <v>539</v>
      </c>
      <c r="C348" s="568" t="s">
        <v>553</v>
      </c>
      <c r="D348" s="569" t="s">
        <v>554</v>
      </c>
      <c r="E348" s="568" t="s">
        <v>540</v>
      </c>
      <c r="F348" s="569" t="s">
        <v>541</v>
      </c>
      <c r="G348" s="568" t="s">
        <v>586</v>
      </c>
      <c r="H348" s="568">
        <v>102538</v>
      </c>
      <c r="I348" s="568">
        <v>2538</v>
      </c>
      <c r="J348" s="568" t="s">
        <v>626</v>
      </c>
      <c r="K348" s="568" t="s">
        <v>628</v>
      </c>
      <c r="L348" s="570">
        <v>55.527950453181383</v>
      </c>
      <c r="M348" s="570">
        <v>15</v>
      </c>
      <c r="N348" s="571">
        <v>832.10900906362758</v>
      </c>
    </row>
    <row r="349" spans="1:14" ht="14.4" customHeight="1" x14ac:dyDescent="0.3">
      <c r="A349" s="566" t="s">
        <v>537</v>
      </c>
      <c r="B349" s="567" t="s">
        <v>539</v>
      </c>
      <c r="C349" s="568" t="s">
        <v>553</v>
      </c>
      <c r="D349" s="569" t="s">
        <v>554</v>
      </c>
      <c r="E349" s="568" t="s">
        <v>540</v>
      </c>
      <c r="F349" s="569" t="s">
        <v>541</v>
      </c>
      <c r="G349" s="568" t="s">
        <v>586</v>
      </c>
      <c r="H349" s="568">
        <v>102684</v>
      </c>
      <c r="I349" s="568">
        <v>2684</v>
      </c>
      <c r="J349" s="568" t="s">
        <v>605</v>
      </c>
      <c r="K349" s="568" t="s">
        <v>1121</v>
      </c>
      <c r="L349" s="570">
        <v>45.045000000000009</v>
      </c>
      <c r="M349" s="570">
        <v>15</v>
      </c>
      <c r="N349" s="571">
        <v>675.99</v>
      </c>
    </row>
    <row r="350" spans="1:14" ht="14.4" customHeight="1" x14ac:dyDescent="0.3">
      <c r="A350" s="566" t="s">
        <v>537</v>
      </c>
      <c r="B350" s="567" t="s">
        <v>539</v>
      </c>
      <c r="C350" s="568" t="s">
        <v>553</v>
      </c>
      <c r="D350" s="569" t="s">
        <v>554</v>
      </c>
      <c r="E350" s="568" t="s">
        <v>540</v>
      </c>
      <c r="F350" s="569" t="s">
        <v>541</v>
      </c>
      <c r="G350" s="568" t="s">
        <v>586</v>
      </c>
      <c r="H350" s="568">
        <v>102818</v>
      </c>
      <c r="I350" s="568">
        <v>2818</v>
      </c>
      <c r="J350" s="568" t="s">
        <v>1122</v>
      </c>
      <c r="K350" s="568" t="s">
        <v>1123</v>
      </c>
      <c r="L350" s="570">
        <v>91.750000893381653</v>
      </c>
      <c r="M350" s="570">
        <v>2</v>
      </c>
      <c r="N350" s="571">
        <v>183.50000178676331</v>
      </c>
    </row>
    <row r="351" spans="1:14" ht="14.4" customHeight="1" x14ac:dyDescent="0.3">
      <c r="A351" s="566" t="s">
        <v>537</v>
      </c>
      <c r="B351" s="567" t="s">
        <v>539</v>
      </c>
      <c r="C351" s="568" t="s">
        <v>553</v>
      </c>
      <c r="D351" s="569" t="s">
        <v>554</v>
      </c>
      <c r="E351" s="568" t="s">
        <v>540</v>
      </c>
      <c r="F351" s="569" t="s">
        <v>541</v>
      </c>
      <c r="G351" s="568" t="s">
        <v>586</v>
      </c>
      <c r="H351" s="568">
        <v>103542</v>
      </c>
      <c r="I351" s="568">
        <v>3542</v>
      </c>
      <c r="J351" s="568" t="s">
        <v>1124</v>
      </c>
      <c r="K351" s="568" t="s">
        <v>965</v>
      </c>
      <c r="L351" s="570">
        <v>37.190110142110299</v>
      </c>
      <c r="M351" s="570">
        <v>1</v>
      </c>
      <c r="N351" s="571">
        <v>37.190110142110299</v>
      </c>
    </row>
    <row r="352" spans="1:14" ht="14.4" customHeight="1" x14ac:dyDescent="0.3">
      <c r="A352" s="566" t="s">
        <v>537</v>
      </c>
      <c r="B352" s="567" t="s">
        <v>539</v>
      </c>
      <c r="C352" s="568" t="s">
        <v>553</v>
      </c>
      <c r="D352" s="569" t="s">
        <v>554</v>
      </c>
      <c r="E352" s="568" t="s">
        <v>540</v>
      </c>
      <c r="F352" s="569" t="s">
        <v>541</v>
      </c>
      <c r="G352" s="568" t="s">
        <v>586</v>
      </c>
      <c r="H352" s="568">
        <v>103575</v>
      </c>
      <c r="I352" s="568">
        <v>3575</v>
      </c>
      <c r="J352" s="568" t="s">
        <v>633</v>
      </c>
      <c r="K352" s="568" t="s">
        <v>615</v>
      </c>
      <c r="L352" s="570">
        <v>67.471919669180039</v>
      </c>
      <c r="M352" s="570">
        <v>51</v>
      </c>
      <c r="N352" s="571">
        <v>3439.1051801508011</v>
      </c>
    </row>
    <row r="353" spans="1:14" ht="14.4" customHeight="1" x14ac:dyDescent="0.3">
      <c r="A353" s="566" t="s">
        <v>537</v>
      </c>
      <c r="B353" s="567" t="s">
        <v>539</v>
      </c>
      <c r="C353" s="568" t="s">
        <v>553</v>
      </c>
      <c r="D353" s="569" t="s">
        <v>554</v>
      </c>
      <c r="E353" s="568" t="s">
        <v>540</v>
      </c>
      <c r="F353" s="569" t="s">
        <v>541</v>
      </c>
      <c r="G353" s="568" t="s">
        <v>586</v>
      </c>
      <c r="H353" s="568">
        <v>103688</v>
      </c>
      <c r="I353" s="568">
        <v>3688</v>
      </c>
      <c r="J353" s="568" t="s">
        <v>634</v>
      </c>
      <c r="K353" s="568" t="s">
        <v>635</v>
      </c>
      <c r="L353" s="570">
        <v>59.37324830075773</v>
      </c>
      <c r="M353" s="570">
        <v>28</v>
      </c>
      <c r="N353" s="571">
        <v>1663.8369388272783</v>
      </c>
    </row>
    <row r="354" spans="1:14" ht="14.4" customHeight="1" x14ac:dyDescent="0.3">
      <c r="A354" s="566" t="s">
        <v>537</v>
      </c>
      <c r="B354" s="567" t="s">
        <v>539</v>
      </c>
      <c r="C354" s="568" t="s">
        <v>553</v>
      </c>
      <c r="D354" s="569" t="s">
        <v>554</v>
      </c>
      <c r="E354" s="568" t="s">
        <v>540</v>
      </c>
      <c r="F354" s="569" t="s">
        <v>541</v>
      </c>
      <c r="G354" s="568" t="s">
        <v>586</v>
      </c>
      <c r="H354" s="568">
        <v>104343</v>
      </c>
      <c r="I354" s="568">
        <v>4343</v>
      </c>
      <c r="J354" s="568" t="s">
        <v>1125</v>
      </c>
      <c r="K354" s="568" t="s">
        <v>1126</v>
      </c>
      <c r="L354" s="570">
        <v>29.889928761331401</v>
      </c>
      <c r="M354" s="570">
        <v>1</v>
      </c>
      <c r="N354" s="571">
        <v>29.889928761331401</v>
      </c>
    </row>
    <row r="355" spans="1:14" ht="14.4" customHeight="1" x14ac:dyDescent="0.3">
      <c r="A355" s="566" t="s">
        <v>537</v>
      </c>
      <c r="B355" s="567" t="s">
        <v>539</v>
      </c>
      <c r="C355" s="568" t="s">
        <v>553</v>
      </c>
      <c r="D355" s="569" t="s">
        <v>554</v>
      </c>
      <c r="E355" s="568" t="s">
        <v>540</v>
      </c>
      <c r="F355" s="569" t="s">
        <v>541</v>
      </c>
      <c r="G355" s="568" t="s">
        <v>586</v>
      </c>
      <c r="H355" s="568">
        <v>104361</v>
      </c>
      <c r="I355" s="568">
        <v>4361</v>
      </c>
      <c r="J355" s="568" t="s">
        <v>1127</v>
      </c>
      <c r="K355" s="568" t="s">
        <v>1128</v>
      </c>
      <c r="L355" s="570">
        <v>31.24</v>
      </c>
      <c r="M355" s="570">
        <v>4</v>
      </c>
      <c r="N355" s="571">
        <v>124.86</v>
      </c>
    </row>
    <row r="356" spans="1:14" ht="14.4" customHeight="1" x14ac:dyDescent="0.3">
      <c r="A356" s="566" t="s">
        <v>537</v>
      </c>
      <c r="B356" s="567" t="s">
        <v>539</v>
      </c>
      <c r="C356" s="568" t="s">
        <v>553</v>
      </c>
      <c r="D356" s="569" t="s">
        <v>554</v>
      </c>
      <c r="E356" s="568" t="s">
        <v>540</v>
      </c>
      <c r="F356" s="569" t="s">
        <v>541</v>
      </c>
      <c r="G356" s="568" t="s">
        <v>586</v>
      </c>
      <c r="H356" s="568">
        <v>107981</v>
      </c>
      <c r="I356" s="568">
        <v>7981</v>
      </c>
      <c r="J356" s="568" t="s">
        <v>731</v>
      </c>
      <c r="K356" s="568" t="s">
        <v>1129</v>
      </c>
      <c r="L356" s="570">
        <v>60.35</v>
      </c>
      <c r="M356" s="570">
        <v>3</v>
      </c>
      <c r="N356" s="571">
        <v>181.05</v>
      </c>
    </row>
    <row r="357" spans="1:14" ht="14.4" customHeight="1" x14ac:dyDescent="0.3">
      <c r="A357" s="566" t="s">
        <v>537</v>
      </c>
      <c r="B357" s="567" t="s">
        <v>539</v>
      </c>
      <c r="C357" s="568" t="s">
        <v>553</v>
      </c>
      <c r="D357" s="569" t="s">
        <v>554</v>
      </c>
      <c r="E357" s="568" t="s">
        <v>540</v>
      </c>
      <c r="F357" s="569" t="s">
        <v>541</v>
      </c>
      <c r="G357" s="568" t="s">
        <v>586</v>
      </c>
      <c r="H357" s="568">
        <v>108499</v>
      </c>
      <c r="I357" s="568">
        <v>8499</v>
      </c>
      <c r="J357" s="568" t="s">
        <v>638</v>
      </c>
      <c r="K357" s="568" t="s">
        <v>639</v>
      </c>
      <c r="L357" s="570">
        <v>117.69687174404153</v>
      </c>
      <c r="M357" s="570">
        <v>134</v>
      </c>
      <c r="N357" s="571">
        <v>15766.828956680189</v>
      </c>
    </row>
    <row r="358" spans="1:14" ht="14.4" customHeight="1" x14ac:dyDescent="0.3">
      <c r="A358" s="566" t="s">
        <v>537</v>
      </c>
      <c r="B358" s="567" t="s">
        <v>539</v>
      </c>
      <c r="C358" s="568" t="s">
        <v>553</v>
      </c>
      <c r="D358" s="569" t="s">
        <v>554</v>
      </c>
      <c r="E358" s="568" t="s">
        <v>540</v>
      </c>
      <c r="F358" s="569" t="s">
        <v>541</v>
      </c>
      <c r="G358" s="568" t="s">
        <v>586</v>
      </c>
      <c r="H358" s="568">
        <v>109139</v>
      </c>
      <c r="I358" s="568">
        <v>9139</v>
      </c>
      <c r="J358" s="568" t="s">
        <v>1130</v>
      </c>
      <c r="K358" s="568" t="s">
        <v>1131</v>
      </c>
      <c r="L358" s="570">
        <v>707</v>
      </c>
      <c r="M358" s="570">
        <v>1</v>
      </c>
      <c r="N358" s="571">
        <v>707</v>
      </c>
    </row>
    <row r="359" spans="1:14" ht="14.4" customHeight="1" x14ac:dyDescent="0.3">
      <c r="A359" s="566" t="s">
        <v>537</v>
      </c>
      <c r="B359" s="567" t="s">
        <v>539</v>
      </c>
      <c r="C359" s="568" t="s">
        <v>553</v>
      </c>
      <c r="D359" s="569" t="s">
        <v>554</v>
      </c>
      <c r="E359" s="568" t="s">
        <v>540</v>
      </c>
      <c r="F359" s="569" t="s">
        <v>541</v>
      </c>
      <c r="G359" s="568" t="s">
        <v>586</v>
      </c>
      <c r="H359" s="568">
        <v>109159</v>
      </c>
      <c r="I359" s="568">
        <v>9159</v>
      </c>
      <c r="J359" s="568" t="s">
        <v>640</v>
      </c>
      <c r="K359" s="568" t="s">
        <v>641</v>
      </c>
      <c r="L359" s="570">
        <v>112.30348571866368</v>
      </c>
      <c r="M359" s="570">
        <v>13</v>
      </c>
      <c r="N359" s="571">
        <v>1458.214666872886</v>
      </c>
    </row>
    <row r="360" spans="1:14" ht="14.4" customHeight="1" x14ac:dyDescent="0.3">
      <c r="A360" s="566" t="s">
        <v>537</v>
      </c>
      <c r="B360" s="567" t="s">
        <v>539</v>
      </c>
      <c r="C360" s="568" t="s">
        <v>553</v>
      </c>
      <c r="D360" s="569" t="s">
        <v>554</v>
      </c>
      <c r="E360" s="568" t="s">
        <v>540</v>
      </c>
      <c r="F360" s="569" t="s">
        <v>541</v>
      </c>
      <c r="G360" s="568" t="s">
        <v>586</v>
      </c>
      <c r="H360" s="568">
        <v>109205</v>
      </c>
      <c r="I360" s="568">
        <v>9205</v>
      </c>
      <c r="J360" s="568" t="s">
        <v>1132</v>
      </c>
      <c r="K360" s="568" t="s">
        <v>1133</v>
      </c>
      <c r="L360" s="570">
        <v>85.89</v>
      </c>
      <c r="M360" s="570">
        <v>1</v>
      </c>
      <c r="N360" s="571">
        <v>85.89</v>
      </c>
    </row>
    <row r="361" spans="1:14" ht="14.4" customHeight="1" x14ac:dyDescent="0.3">
      <c r="A361" s="566" t="s">
        <v>537</v>
      </c>
      <c r="B361" s="567" t="s">
        <v>539</v>
      </c>
      <c r="C361" s="568" t="s">
        <v>553</v>
      </c>
      <c r="D361" s="569" t="s">
        <v>554</v>
      </c>
      <c r="E361" s="568" t="s">
        <v>540</v>
      </c>
      <c r="F361" s="569" t="s">
        <v>541</v>
      </c>
      <c r="G361" s="568" t="s">
        <v>586</v>
      </c>
      <c r="H361" s="568">
        <v>110086</v>
      </c>
      <c r="I361" s="568">
        <v>10086</v>
      </c>
      <c r="J361" s="568" t="s">
        <v>642</v>
      </c>
      <c r="K361" s="568" t="s">
        <v>643</v>
      </c>
      <c r="L361" s="570">
        <v>1665.199976350377</v>
      </c>
      <c r="M361" s="570">
        <v>9</v>
      </c>
      <c r="N361" s="571">
        <v>14986.799787153393</v>
      </c>
    </row>
    <row r="362" spans="1:14" ht="14.4" customHeight="1" x14ac:dyDescent="0.3">
      <c r="A362" s="566" t="s">
        <v>537</v>
      </c>
      <c r="B362" s="567" t="s">
        <v>539</v>
      </c>
      <c r="C362" s="568" t="s">
        <v>553</v>
      </c>
      <c r="D362" s="569" t="s">
        <v>554</v>
      </c>
      <c r="E362" s="568" t="s">
        <v>540</v>
      </c>
      <c r="F362" s="569" t="s">
        <v>541</v>
      </c>
      <c r="G362" s="568" t="s">
        <v>586</v>
      </c>
      <c r="H362" s="568">
        <v>110151</v>
      </c>
      <c r="I362" s="568">
        <v>10151</v>
      </c>
      <c r="J362" s="568" t="s">
        <v>1134</v>
      </c>
      <c r="K362" s="568" t="s">
        <v>1135</v>
      </c>
      <c r="L362" s="570">
        <v>64.27</v>
      </c>
      <c r="M362" s="570">
        <v>2</v>
      </c>
      <c r="N362" s="571">
        <v>128.54</v>
      </c>
    </row>
    <row r="363" spans="1:14" ht="14.4" customHeight="1" x14ac:dyDescent="0.3">
      <c r="A363" s="566" t="s">
        <v>537</v>
      </c>
      <c r="B363" s="567" t="s">
        <v>539</v>
      </c>
      <c r="C363" s="568" t="s">
        <v>553</v>
      </c>
      <c r="D363" s="569" t="s">
        <v>554</v>
      </c>
      <c r="E363" s="568" t="s">
        <v>540</v>
      </c>
      <c r="F363" s="569" t="s">
        <v>541</v>
      </c>
      <c r="G363" s="568" t="s">
        <v>586</v>
      </c>
      <c r="H363" s="568">
        <v>110502</v>
      </c>
      <c r="I363" s="568">
        <v>10502</v>
      </c>
      <c r="J363" s="568" t="s">
        <v>1136</v>
      </c>
      <c r="K363" s="568" t="s">
        <v>1137</v>
      </c>
      <c r="L363" s="570">
        <v>101.32</v>
      </c>
      <c r="M363" s="570">
        <v>2</v>
      </c>
      <c r="N363" s="571">
        <v>202.64</v>
      </c>
    </row>
    <row r="364" spans="1:14" ht="14.4" customHeight="1" x14ac:dyDescent="0.3">
      <c r="A364" s="566" t="s">
        <v>537</v>
      </c>
      <c r="B364" s="567" t="s">
        <v>539</v>
      </c>
      <c r="C364" s="568" t="s">
        <v>553</v>
      </c>
      <c r="D364" s="569" t="s">
        <v>554</v>
      </c>
      <c r="E364" s="568" t="s">
        <v>540</v>
      </c>
      <c r="F364" s="569" t="s">
        <v>541</v>
      </c>
      <c r="G364" s="568" t="s">
        <v>586</v>
      </c>
      <c r="H364" s="568">
        <v>110555</v>
      </c>
      <c r="I364" s="568">
        <v>10555</v>
      </c>
      <c r="J364" s="568" t="s">
        <v>1138</v>
      </c>
      <c r="K364" s="568" t="s">
        <v>1139</v>
      </c>
      <c r="L364" s="570">
        <v>274.96721570751652</v>
      </c>
      <c r="M364" s="570">
        <v>2</v>
      </c>
      <c r="N364" s="571">
        <v>549.93443141503303</v>
      </c>
    </row>
    <row r="365" spans="1:14" ht="14.4" customHeight="1" x14ac:dyDescent="0.3">
      <c r="A365" s="566" t="s">
        <v>537</v>
      </c>
      <c r="B365" s="567" t="s">
        <v>539</v>
      </c>
      <c r="C365" s="568" t="s">
        <v>553</v>
      </c>
      <c r="D365" s="569" t="s">
        <v>554</v>
      </c>
      <c r="E365" s="568" t="s">
        <v>540</v>
      </c>
      <c r="F365" s="569" t="s">
        <v>541</v>
      </c>
      <c r="G365" s="568" t="s">
        <v>586</v>
      </c>
      <c r="H365" s="568">
        <v>111671</v>
      </c>
      <c r="I365" s="568">
        <v>11671</v>
      </c>
      <c r="J365" s="568" t="s">
        <v>648</v>
      </c>
      <c r="K365" s="568" t="s">
        <v>649</v>
      </c>
      <c r="L365" s="570">
        <v>274.62351121132218</v>
      </c>
      <c r="M365" s="570">
        <v>88</v>
      </c>
      <c r="N365" s="571">
        <v>24125.421345358664</v>
      </c>
    </row>
    <row r="366" spans="1:14" ht="14.4" customHeight="1" x14ac:dyDescent="0.3">
      <c r="A366" s="566" t="s">
        <v>537</v>
      </c>
      <c r="B366" s="567" t="s">
        <v>539</v>
      </c>
      <c r="C366" s="568" t="s">
        <v>553</v>
      </c>
      <c r="D366" s="569" t="s">
        <v>554</v>
      </c>
      <c r="E366" s="568" t="s">
        <v>540</v>
      </c>
      <c r="F366" s="569" t="s">
        <v>541</v>
      </c>
      <c r="G366" s="568" t="s">
        <v>586</v>
      </c>
      <c r="H366" s="568">
        <v>113808</v>
      </c>
      <c r="I366" s="568">
        <v>13808</v>
      </c>
      <c r="J366" s="568" t="s">
        <v>650</v>
      </c>
      <c r="K366" s="568" t="s">
        <v>651</v>
      </c>
      <c r="L366" s="570">
        <v>598.62</v>
      </c>
      <c r="M366" s="570">
        <v>1</v>
      </c>
      <c r="N366" s="571">
        <v>598.62</v>
      </c>
    </row>
    <row r="367" spans="1:14" ht="14.4" customHeight="1" x14ac:dyDescent="0.3">
      <c r="A367" s="566" t="s">
        <v>537</v>
      </c>
      <c r="B367" s="567" t="s">
        <v>539</v>
      </c>
      <c r="C367" s="568" t="s">
        <v>553</v>
      </c>
      <c r="D367" s="569" t="s">
        <v>554</v>
      </c>
      <c r="E367" s="568" t="s">
        <v>540</v>
      </c>
      <c r="F367" s="569" t="s">
        <v>541</v>
      </c>
      <c r="G367" s="568" t="s">
        <v>586</v>
      </c>
      <c r="H367" s="568">
        <v>114711</v>
      </c>
      <c r="I367" s="568">
        <v>14711</v>
      </c>
      <c r="J367" s="568" t="s">
        <v>656</v>
      </c>
      <c r="K367" s="568" t="s">
        <v>657</v>
      </c>
      <c r="L367" s="570">
        <v>60.569948458803552</v>
      </c>
      <c r="M367" s="570">
        <v>2</v>
      </c>
      <c r="N367" s="571">
        <v>121.1398969176071</v>
      </c>
    </row>
    <row r="368" spans="1:14" ht="14.4" customHeight="1" x14ac:dyDescent="0.3">
      <c r="A368" s="566" t="s">
        <v>537</v>
      </c>
      <c r="B368" s="567" t="s">
        <v>539</v>
      </c>
      <c r="C368" s="568" t="s">
        <v>553</v>
      </c>
      <c r="D368" s="569" t="s">
        <v>554</v>
      </c>
      <c r="E368" s="568" t="s">
        <v>540</v>
      </c>
      <c r="F368" s="569" t="s">
        <v>541</v>
      </c>
      <c r="G368" s="568" t="s">
        <v>586</v>
      </c>
      <c r="H368" s="568">
        <v>114811</v>
      </c>
      <c r="I368" s="568">
        <v>14811</v>
      </c>
      <c r="J368" s="568" t="s">
        <v>1140</v>
      </c>
      <c r="K368" s="568" t="s">
        <v>1141</v>
      </c>
      <c r="L368" s="570">
        <v>363.73</v>
      </c>
      <c r="M368" s="570">
        <v>1</v>
      </c>
      <c r="N368" s="571">
        <v>363.73</v>
      </c>
    </row>
    <row r="369" spans="1:14" ht="14.4" customHeight="1" x14ac:dyDescent="0.3">
      <c r="A369" s="566" t="s">
        <v>537</v>
      </c>
      <c r="B369" s="567" t="s">
        <v>539</v>
      </c>
      <c r="C369" s="568" t="s">
        <v>553</v>
      </c>
      <c r="D369" s="569" t="s">
        <v>554</v>
      </c>
      <c r="E369" s="568" t="s">
        <v>540</v>
      </c>
      <c r="F369" s="569" t="s">
        <v>541</v>
      </c>
      <c r="G369" s="568" t="s">
        <v>586</v>
      </c>
      <c r="H369" s="568">
        <v>114929</v>
      </c>
      <c r="I369" s="568">
        <v>14929</v>
      </c>
      <c r="J369" s="568" t="s">
        <v>1142</v>
      </c>
      <c r="K369" s="568" t="s">
        <v>1143</v>
      </c>
      <c r="L369" s="570">
        <v>125.43999606551</v>
      </c>
      <c r="M369" s="570">
        <v>1</v>
      </c>
      <c r="N369" s="571">
        <v>125.43999606551</v>
      </c>
    </row>
    <row r="370" spans="1:14" ht="14.4" customHeight="1" x14ac:dyDescent="0.3">
      <c r="A370" s="566" t="s">
        <v>537</v>
      </c>
      <c r="B370" s="567" t="s">
        <v>539</v>
      </c>
      <c r="C370" s="568" t="s">
        <v>553</v>
      </c>
      <c r="D370" s="569" t="s">
        <v>554</v>
      </c>
      <c r="E370" s="568" t="s">
        <v>540</v>
      </c>
      <c r="F370" s="569" t="s">
        <v>541</v>
      </c>
      <c r="G370" s="568" t="s">
        <v>586</v>
      </c>
      <c r="H370" s="568">
        <v>114957</v>
      </c>
      <c r="I370" s="568">
        <v>14957</v>
      </c>
      <c r="J370" s="568" t="s">
        <v>660</v>
      </c>
      <c r="K370" s="568" t="s">
        <v>661</v>
      </c>
      <c r="L370" s="570">
        <v>42.18</v>
      </c>
      <c r="M370" s="570">
        <v>1</v>
      </c>
      <c r="N370" s="571">
        <v>42.18</v>
      </c>
    </row>
    <row r="371" spans="1:14" ht="14.4" customHeight="1" x14ac:dyDescent="0.3">
      <c r="A371" s="566" t="s">
        <v>537</v>
      </c>
      <c r="B371" s="567" t="s">
        <v>539</v>
      </c>
      <c r="C371" s="568" t="s">
        <v>553</v>
      </c>
      <c r="D371" s="569" t="s">
        <v>554</v>
      </c>
      <c r="E371" s="568" t="s">
        <v>540</v>
      </c>
      <c r="F371" s="569" t="s">
        <v>541</v>
      </c>
      <c r="G371" s="568" t="s">
        <v>586</v>
      </c>
      <c r="H371" s="568">
        <v>116320</v>
      </c>
      <c r="I371" s="568">
        <v>16320</v>
      </c>
      <c r="J371" s="568" t="s">
        <v>664</v>
      </c>
      <c r="K371" s="568" t="s">
        <v>666</v>
      </c>
      <c r="L371" s="570">
        <v>122.34669411025067</v>
      </c>
      <c r="M371" s="570">
        <v>9</v>
      </c>
      <c r="N371" s="571">
        <v>1101.1202469922559</v>
      </c>
    </row>
    <row r="372" spans="1:14" ht="14.4" customHeight="1" x14ac:dyDescent="0.3">
      <c r="A372" s="566" t="s">
        <v>537</v>
      </c>
      <c r="B372" s="567" t="s">
        <v>539</v>
      </c>
      <c r="C372" s="568" t="s">
        <v>553</v>
      </c>
      <c r="D372" s="569" t="s">
        <v>554</v>
      </c>
      <c r="E372" s="568" t="s">
        <v>540</v>
      </c>
      <c r="F372" s="569" t="s">
        <v>541</v>
      </c>
      <c r="G372" s="568" t="s">
        <v>586</v>
      </c>
      <c r="H372" s="568">
        <v>116322</v>
      </c>
      <c r="I372" s="568">
        <v>16322</v>
      </c>
      <c r="J372" s="568" t="s">
        <v>664</v>
      </c>
      <c r="K372" s="568" t="s">
        <v>1144</v>
      </c>
      <c r="L372" s="570">
        <v>237.1</v>
      </c>
      <c r="M372" s="570">
        <v>1</v>
      </c>
      <c r="N372" s="571">
        <v>237.1</v>
      </c>
    </row>
    <row r="373" spans="1:14" ht="14.4" customHeight="1" x14ac:dyDescent="0.3">
      <c r="A373" s="566" t="s">
        <v>537</v>
      </c>
      <c r="B373" s="567" t="s">
        <v>539</v>
      </c>
      <c r="C373" s="568" t="s">
        <v>553</v>
      </c>
      <c r="D373" s="569" t="s">
        <v>554</v>
      </c>
      <c r="E373" s="568" t="s">
        <v>540</v>
      </c>
      <c r="F373" s="569" t="s">
        <v>541</v>
      </c>
      <c r="G373" s="568" t="s">
        <v>586</v>
      </c>
      <c r="H373" s="568">
        <v>116462</v>
      </c>
      <c r="I373" s="568">
        <v>16462</v>
      </c>
      <c r="J373" s="568" t="s">
        <v>1145</v>
      </c>
      <c r="K373" s="568" t="s">
        <v>1146</v>
      </c>
      <c r="L373" s="570">
        <v>94.2</v>
      </c>
      <c r="M373" s="570">
        <v>1</v>
      </c>
      <c r="N373" s="571">
        <v>94.2</v>
      </c>
    </row>
    <row r="374" spans="1:14" ht="14.4" customHeight="1" x14ac:dyDescent="0.3">
      <c r="A374" s="566" t="s">
        <v>537</v>
      </c>
      <c r="B374" s="567" t="s">
        <v>539</v>
      </c>
      <c r="C374" s="568" t="s">
        <v>553</v>
      </c>
      <c r="D374" s="569" t="s">
        <v>554</v>
      </c>
      <c r="E374" s="568" t="s">
        <v>540</v>
      </c>
      <c r="F374" s="569" t="s">
        <v>541</v>
      </c>
      <c r="G374" s="568" t="s">
        <v>586</v>
      </c>
      <c r="H374" s="568">
        <v>117011</v>
      </c>
      <c r="I374" s="568">
        <v>17011</v>
      </c>
      <c r="J374" s="568" t="s">
        <v>669</v>
      </c>
      <c r="K374" s="568" t="s">
        <v>670</v>
      </c>
      <c r="L374" s="570">
        <v>109.09500015994082</v>
      </c>
      <c r="M374" s="570">
        <v>24</v>
      </c>
      <c r="N374" s="571">
        <v>2631.9400081692661</v>
      </c>
    </row>
    <row r="375" spans="1:14" ht="14.4" customHeight="1" x14ac:dyDescent="0.3">
      <c r="A375" s="566" t="s">
        <v>537</v>
      </c>
      <c r="B375" s="567" t="s">
        <v>539</v>
      </c>
      <c r="C375" s="568" t="s">
        <v>553</v>
      </c>
      <c r="D375" s="569" t="s">
        <v>554</v>
      </c>
      <c r="E375" s="568" t="s">
        <v>540</v>
      </c>
      <c r="F375" s="569" t="s">
        <v>541</v>
      </c>
      <c r="G375" s="568" t="s">
        <v>586</v>
      </c>
      <c r="H375" s="568">
        <v>117168</v>
      </c>
      <c r="I375" s="568">
        <v>17168</v>
      </c>
      <c r="J375" s="568" t="s">
        <v>1147</v>
      </c>
      <c r="K375" s="568" t="s">
        <v>1148</v>
      </c>
      <c r="L375" s="570">
        <v>107.39002285483799</v>
      </c>
      <c r="M375" s="570">
        <v>1</v>
      </c>
      <c r="N375" s="571">
        <v>107.39002285483799</v>
      </c>
    </row>
    <row r="376" spans="1:14" ht="14.4" customHeight="1" x14ac:dyDescent="0.3">
      <c r="A376" s="566" t="s">
        <v>537</v>
      </c>
      <c r="B376" s="567" t="s">
        <v>539</v>
      </c>
      <c r="C376" s="568" t="s">
        <v>553</v>
      </c>
      <c r="D376" s="569" t="s">
        <v>554</v>
      </c>
      <c r="E376" s="568" t="s">
        <v>540</v>
      </c>
      <c r="F376" s="569" t="s">
        <v>541</v>
      </c>
      <c r="G376" s="568" t="s">
        <v>586</v>
      </c>
      <c r="H376" s="568">
        <v>117189</v>
      </c>
      <c r="I376" s="568">
        <v>17189</v>
      </c>
      <c r="J376" s="568" t="s">
        <v>671</v>
      </c>
      <c r="K376" s="568" t="s">
        <v>672</v>
      </c>
      <c r="L376" s="570">
        <v>39.717973852283059</v>
      </c>
      <c r="M376" s="570">
        <v>7</v>
      </c>
      <c r="N376" s="571">
        <v>278.03986926141528</v>
      </c>
    </row>
    <row r="377" spans="1:14" ht="14.4" customHeight="1" x14ac:dyDescent="0.3">
      <c r="A377" s="566" t="s">
        <v>537</v>
      </c>
      <c r="B377" s="567" t="s">
        <v>539</v>
      </c>
      <c r="C377" s="568" t="s">
        <v>553</v>
      </c>
      <c r="D377" s="569" t="s">
        <v>554</v>
      </c>
      <c r="E377" s="568" t="s">
        <v>540</v>
      </c>
      <c r="F377" s="569" t="s">
        <v>541</v>
      </c>
      <c r="G377" s="568" t="s">
        <v>586</v>
      </c>
      <c r="H377" s="568">
        <v>118304</v>
      </c>
      <c r="I377" s="568">
        <v>18304</v>
      </c>
      <c r="J377" s="568" t="s">
        <v>1149</v>
      </c>
      <c r="K377" s="568" t="s">
        <v>1150</v>
      </c>
      <c r="L377" s="570">
        <v>194.05</v>
      </c>
      <c r="M377" s="570">
        <v>1</v>
      </c>
      <c r="N377" s="571">
        <v>194.05</v>
      </c>
    </row>
    <row r="378" spans="1:14" ht="14.4" customHeight="1" x14ac:dyDescent="0.3">
      <c r="A378" s="566" t="s">
        <v>537</v>
      </c>
      <c r="B378" s="567" t="s">
        <v>539</v>
      </c>
      <c r="C378" s="568" t="s">
        <v>553</v>
      </c>
      <c r="D378" s="569" t="s">
        <v>554</v>
      </c>
      <c r="E378" s="568" t="s">
        <v>540</v>
      </c>
      <c r="F378" s="569" t="s">
        <v>541</v>
      </c>
      <c r="G378" s="568" t="s">
        <v>586</v>
      </c>
      <c r="H378" s="568">
        <v>118305</v>
      </c>
      <c r="I378" s="568">
        <v>18305</v>
      </c>
      <c r="J378" s="568" t="s">
        <v>1149</v>
      </c>
      <c r="K378" s="568" t="s">
        <v>1151</v>
      </c>
      <c r="L378" s="570">
        <v>288.94603197012401</v>
      </c>
      <c r="M378" s="570">
        <v>1</v>
      </c>
      <c r="N378" s="571">
        <v>288.94603197012401</v>
      </c>
    </row>
    <row r="379" spans="1:14" ht="14.4" customHeight="1" x14ac:dyDescent="0.3">
      <c r="A379" s="566" t="s">
        <v>537</v>
      </c>
      <c r="B379" s="567" t="s">
        <v>539</v>
      </c>
      <c r="C379" s="568" t="s">
        <v>553</v>
      </c>
      <c r="D379" s="569" t="s">
        <v>554</v>
      </c>
      <c r="E379" s="568" t="s">
        <v>540</v>
      </c>
      <c r="F379" s="569" t="s">
        <v>541</v>
      </c>
      <c r="G379" s="568" t="s">
        <v>586</v>
      </c>
      <c r="H379" s="568">
        <v>118390</v>
      </c>
      <c r="I379" s="568">
        <v>18390</v>
      </c>
      <c r="J379" s="568" t="s">
        <v>1111</v>
      </c>
      <c r="K379" s="568" t="s">
        <v>1152</v>
      </c>
      <c r="L379" s="570">
        <v>260.64</v>
      </c>
      <c r="M379" s="570">
        <v>1</v>
      </c>
      <c r="N379" s="571">
        <v>260.64</v>
      </c>
    </row>
    <row r="380" spans="1:14" ht="14.4" customHeight="1" x14ac:dyDescent="0.3">
      <c r="A380" s="566" t="s">
        <v>537</v>
      </c>
      <c r="B380" s="567" t="s">
        <v>539</v>
      </c>
      <c r="C380" s="568" t="s">
        <v>553</v>
      </c>
      <c r="D380" s="569" t="s">
        <v>554</v>
      </c>
      <c r="E380" s="568" t="s">
        <v>540</v>
      </c>
      <c r="F380" s="569" t="s">
        <v>541</v>
      </c>
      <c r="G380" s="568" t="s">
        <v>586</v>
      </c>
      <c r="H380" s="568">
        <v>119378</v>
      </c>
      <c r="I380" s="568">
        <v>19378</v>
      </c>
      <c r="J380" s="568" t="s">
        <v>1153</v>
      </c>
      <c r="K380" s="568" t="s">
        <v>1154</v>
      </c>
      <c r="L380" s="570">
        <v>101.76089726098699</v>
      </c>
      <c r="M380" s="570">
        <v>2</v>
      </c>
      <c r="N380" s="571">
        <v>203.52179452197399</v>
      </c>
    </row>
    <row r="381" spans="1:14" ht="14.4" customHeight="1" x14ac:dyDescent="0.3">
      <c r="A381" s="566" t="s">
        <v>537</v>
      </c>
      <c r="B381" s="567" t="s">
        <v>539</v>
      </c>
      <c r="C381" s="568" t="s">
        <v>553</v>
      </c>
      <c r="D381" s="569" t="s">
        <v>554</v>
      </c>
      <c r="E381" s="568" t="s">
        <v>540</v>
      </c>
      <c r="F381" s="569" t="s">
        <v>541</v>
      </c>
      <c r="G381" s="568" t="s">
        <v>586</v>
      </c>
      <c r="H381" s="568">
        <v>119571</v>
      </c>
      <c r="I381" s="568">
        <v>19571</v>
      </c>
      <c r="J381" s="568" t="s">
        <v>1155</v>
      </c>
      <c r="K381" s="568" t="s">
        <v>1156</v>
      </c>
      <c r="L381" s="570">
        <v>286.37</v>
      </c>
      <c r="M381" s="570">
        <v>1</v>
      </c>
      <c r="N381" s="571">
        <v>286.37</v>
      </c>
    </row>
    <row r="382" spans="1:14" ht="14.4" customHeight="1" x14ac:dyDescent="0.3">
      <c r="A382" s="566" t="s">
        <v>537</v>
      </c>
      <c r="B382" s="567" t="s">
        <v>539</v>
      </c>
      <c r="C382" s="568" t="s">
        <v>553</v>
      </c>
      <c r="D382" s="569" t="s">
        <v>554</v>
      </c>
      <c r="E382" s="568" t="s">
        <v>540</v>
      </c>
      <c r="F382" s="569" t="s">
        <v>541</v>
      </c>
      <c r="G382" s="568" t="s">
        <v>586</v>
      </c>
      <c r="H382" s="568">
        <v>121793</v>
      </c>
      <c r="I382" s="568">
        <v>21793</v>
      </c>
      <c r="J382" s="568" t="s">
        <v>1157</v>
      </c>
      <c r="K382" s="568" t="s">
        <v>1158</v>
      </c>
      <c r="L382" s="570">
        <v>104.03</v>
      </c>
      <c r="M382" s="570">
        <v>2</v>
      </c>
      <c r="N382" s="571">
        <v>208.06</v>
      </c>
    </row>
    <row r="383" spans="1:14" ht="14.4" customHeight="1" x14ac:dyDescent="0.3">
      <c r="A383" s="566" t="s">
        <v>537</v>
      </c>
      <c r="B383" s="567" t="s">
        <v>539</v>
      </c>
      <c r="C383" s="568" t="s">
        <v>553</v>
      </c>
      <c r="D383" s="569" t="s">
        <v>554</v>
      </c>
      <c r="E383" s="568" t="s">
        <v>540</v>
      </c>
      <c r="F383" s="569" t="s">
        <v>541</v>
      </c>
      <c r="G383" s="568" t="s">
        <v>586</v>
      </c>
      <c r="H383" s="568">
        <v>124067</v>
      </c>
      <c r="I383" s="568">
        <v>124067</v>
      </c>
      <c r="J383" s="568" t="s">
        <v>679</v>
      </c>
      <c r="K383" s="568" t="s">
        <v>680</v>
      </c>
      <c r="L383" s="570">
        <v>37.97</v>
      </c>
      <c r="M383" s="570">
        <v>10</v>
      </c>
      <c r="N383" s="571">
        <v>379.7</v>
      </c>
    </row>
    <row r="384" spans="1:14" ht="14.4" customHeight="1" x14ac:dyDescent="0.3">
      <c r="A384" s="566" t="s">
        <v>537</v>
      </c>
      <c r="B384" s="567" t="s">
        <v>539</v>
      </c>
      <c r="C384" s="568" t="s">
        <v>553</v>
      </c>
      <c r="D384" s="569" t="s">
        <v>554</v>
      </c>
      <c r="E384" s="568" t="s">
        <v>540</v>
      </c>
      <c r="F384" s="569" t="s">
        <v>541</v>
      </c>
      <c r="G384" s="568" t="s">
        <v>586</v>
      </c>
      <c r="H384" s="568">
        <v>125365</v>
      </c>
      <c r="I384" s="568">
        <v>25365</v>
      </c>
      <c r="J384" s="568" t="s">
        <v>681</v>
      </c>
      <c r="K384" s="568" t="s">
        <v>683</v>
      </c>
      <c r="L384" s="570">
        <v>116.58622261369274</v>
      </c>
      <c r="M384" s="570">
        <v>58</v>
      </c>
      <c r="N384" s="571">
        <v>6711.3441871258019</v>
      </c>
    </row>
    <row r="385" spans="1:14" ht="14.4" customHeight="1" x14ac:dyDescent="0.3">
      <c r="A385" s="566" t="s">
        <v>537</v>
      </c>
      <c r="B385" s="567" t="s">
        <v>539</v>
      </c>
      <c r="C385" s="568" t="s">
        <v>553</v>
      </c>
      <c r="D385" s="569" t="s">
        <v>554</v>
      </c>
      <c r="E385" s="568" t="s">
        <v>540</v>
      </c>
      <c r="F385" s="569" t="s">
        <v>541</v>
      </c>
      <c r="G385" s="568" t="s">
        <v>586</v>
      </c>
      <c r="H385" s="568">
        <v>125592</v>
      </c>
      <c r="I385" s="568">
        <v>25592</v>
      </c>
      <c r="J385" s="568" t="s">
        <v>1159</v>
      </c>
      <c r="K385" s="568" t="s">
        <v>1160</v>
      </c>
      <c r="L385" s="570">
        <v>897.9</v>
      </c>
      <c r="M385" s="570">
        <v>1</v>
      </c>
      <c r="N385" s="571">
        <v>897.9</v>
      </c>
    </row>
    <row r="386" spans="1:14" ht="14.4" customHeight="1" x14ac:dyDescent="0.3">
      <c r="A386" s="566" t="s">
        <v>537</v>
      </c>
      <c r="B386" s="567" t="s">
        <v>539</v>
      </c>
      <c r="C386" s="568" t="s">
        <v>553</v>
      </c>
      <c r="D386" s="569" t="s">
        <v>554</v>
      </c>
      <c r="E386" s="568" t="s">
        <v>540</v>
      </c>
      <c r="F386" s="569" t="s">
        <v>541</v>
      </c>
      <c r="G386" s="568" t="s">
        <v>586</v>
      </c>
      <c r="H386" s="568">
        <v>125925</v>
      </c>
      <c r="I386" s="568">
        <v>25925</v>
      </c>
      <c r="J386" s="568" t="s">
        <v>1161</v>
      </c>
      <c r="K386" s="568" t="s">
        <v>1143</v>
      </c>
      <c r="L386" s="570">
        <v>543.22975759561666</v>
      </c>
      <c r="M386" s="570">
        <v>3</v>
      </c>
      <c r="N386" s="571">
        <v>1629.6892727868499</v>
      </c>
    </row>
    <row r="387" spans="1:14" ht="14.4" customHeight="1" x14ac:dyDescent="0.3">
      <c r="A387" s="566" t="s">
        <v>537</v>
      </c>
      <c r="B387" s="567" t="s">
        <v>539</v>
      </c>
      <c r="C387" s="568" t="s">
        <v>553</v>
      </c>
      <c r="D387" s="569" t="s">
        <v>554</v>
      </c>
      <c r="E387" s="568" t="s">
        <v>540</v>
      </c>
      <c r="F387" s="569" t="s">
        <v>541</v>
      </c>
      <c r="G387" s="568" t="s">
        <v>586</v>
      </c>
      <c r="H387" s="568">
        <v>127953</v>
      </c>
      <c r="I387" s="568">
        <v>27953</v>
      </c>
      <c r="J387" s="568" t="s">
        <v>1162</v>
      </c>
      <c r="K387" s="568" t="s">
        <v>1163</v>
      </c>
      <c r="L387" s="570">
        <v>1314.24</v>
      </c>
      <c r="M387" s="570">
        <v>1</v>
      </c>
      <c r="N387" s="571">
        <v>1314.24</v>
      </c>
    </row>
    <row r="388" spans="1:14" ht="14.4" customHeight="1" x14ac:dyDescent="0.3">
      <c r="A388" s="566" t="s">
        <v>537</v>
      </c>
      <c r="B388" s="567" t="s">
        <v>539</v>
      </c>
      <c r="C388" s="568" t="s">
        <v>553</v>
      </c>
      <c r="D388" s="569" t="s">
        <v>554</v>
      </c>
      <c r="E388" s="568" t="s">
        <v>540</v>
      </c>
      <c r="F388" s="569" t="s">
        <v>541</v>
      </c>
      <c r="G388" s="568" t="s">
        <v>586</v>
      </c>
      <c r="H388" s="568">
        <v>128743</v>
      </c>
      <c r="I388" s="568">
        <v>28743</v>
      </c>
      <c r="J388" s="568" t="s">
        <v>1164</v>
      </c>
      <c r="K388" s="568" t="s">
        <v>1165</v>
      </c>
      <c r="L388" s="570">
        <v>3667.25</v>
      </c>
      <c r="M388" s="570">
        <v>1</v>
      </c>
      <c r="N388" s="571">
        <v>3667.25</v>
      </c>
    </row>
    <row r="389" spans="1:14" ht="14.4" customHeight="1" x14ac:dyDescent="0.3">
      <c r="A389" s="566" t="s">
        <v>537</v>
      </c>
      <c r="B389" s="567" t="s">
        <v>539</v>
      </c>
      <c r="C389" s="568" t="s">
        <v>553</v>
      </c>
      <c r="D389" s="569" t="s">
        <v>554</v>
      </c>
      <c r="E389" s="568" t="s">
        <v>540</v>
      </c>
      <c r="F389" s="569" t="s">
        <v>541</v>
      </c>
      <c r="G389" s="568" t="s">
        <v>586</v>
      </c>
      <c r="H389" s="568">
        <v>129384</v>
      </c>
      <c r="I389" s="568">
        <v>29384</v>
      </c>
      <c r="J389" s="568" t="s">
        <v>1166</v>
      </c>
      <c r="K389" s="568" t="s">
        <v>1167</v>
      </c>
      <c r="L389" s="570">
        <v>248.27</v>
      </c>
      <c r="M389" s="570">
        <v>1</v>
      </c>
      <c r="N389" s="571">
        <v>248.27</v>
      </c>
    </row>
    <row r="390" spans="1:14" ht="14.4" customHeight="1" x14ac:dyDescent="0.3">
      <c r="A390" s="566" t="s">
        <v>537</v>
      </c>
      <c r="B390" s="567" t="s">
        <v>539</v>
      </c>
      <c r="C390" s="568" t="s">
        <v>553</v>
      </c>
      <c r="D390" s="569" t="s">
        <v>554</v>
      </c>
      <c r="E390" s="568" t="s">
        <v>540</v>
      </c>
      <c r="F390" s="569" t="s">
        <v>541</v>
      </c>
      <c r="G390" s="568" t="s">
        <v>586</v>
      </c>
      <c r="H390" s="568">
        <v>131656</v>
      </c>
      <c r="I390" s="568">
        <v>131656</v>
      </c>
      <c r="J390" s="568" t="s">
        <v>695</v>
      </c>
      <c r="K390" s="568" t="s">
        <v>696</v>
      </c>
      <c r="L390" s="570">
        <v>809.31527533662359</v>
      </c>
      <c r="M390" s="570">
        <v>3.3</v>
      </c>
      <c r="N390" s="571">
        <v>2677.9138260098712</v>
      </c>
    </row>
    <row r="391" spans="1:14" ht="14.4" customHeight="1" x14ac:dyDescent="0.3">
      <c r="A391" s="566" t="s">
        <v>537</v>
      </c>
      <c r="B391" s="567" t="s">
        <v>539</v>
      </c>
      <c r="C391" s="568" t="s">
        <v>553</v>
      </c>
      <c r="D391" s="569" t="s">
        <v>554</v>
      </c>
      <c r="E391" s="568" t="s">
        <v>540</v>
      </c>
      <c r="F391" s="569" t="s">
        <v>541</v>
      </c>
      <c r="G391" s="568" t="s">
        <v>586</v>
      </c>
      <c r="H391" s="568">
        <v>132225</v>
      </c>
      <c r="I391" s="568">
        <v>32225</v>
      </c>
      <c r="J391" s="568" t="s">
        <v>1168</v>
      </c>
      <c r="K391" s="568" t="s">
        <v>1169</v>
      </c>
      <c r="L391" s="570">
        <v>77.819861613555702</v>
      </c>
      <c r="M391" s="570">
        <v>1</v>
      </c>
      <c r="N391" s="571">
        <v>77.819861613555702</v>
      </c>
    </row>
    <row r="392" spans="1:14" ht="14.4" customHeight="1" x14ac:dyDescent="0.3">
      <c r="A392" s="566" t="s">
        <v>537</v>
      </c>
      <c r="B392" s="567" t="s">
        <v>539</v>
      </c>
      <c r="C392" s="568" t="s">
        <v>553</v>
      </c>
      <c r="D392" s="569" t="s">
        <v>554</v>
      </c>
      <c r="E392" s="568" t="s">
        <v>540</v>
      </c>
      <c r="F392" s="569" t="s">
        <v>541</v>
      </c>
      <c r="G392" s="568" t="s">
        <v>586</v>
      </c>
      <c r="H392" s="568">
        <v>132917</v>
      </c>
      <c r="I392" s="568">
        <v>32917</v>
      </c>
      <c r="J392" s="568" t="s">
        <v>701</v>
      </c>
      <c r="K392" s="568" t="s">
        <v>702</v>
      </c>
      <c r="L392" s="570">
        <v>198.32</v>
      </c>
      <c r="M392" s="570">
        <v>1</v>
      </c>
      <c r="N392" s="571">
        <v>198.32</v>
      </c>
    </row>
    <row r="393" spans="1:14" ht="14.4" customHeight="1" x14ac:dyDescent="0.3">
      <c r="A393" s="566" t="s">
        <v>537</v>
      </c>
      <c r="B393" s="567" t="s">
        <v>539</v>
      </c>
      <c r="C393" s="568" t="s">
        <v>553</v>
      </c>
      <c r="D393" s="569" t="s">
        <v>554</v>
      </c>
      <c r="E393" s="568" t="s">
        <v>540</v>
      </c>
      <c r="F393" s="569" t="s">
        <v>541</v>
      </c>
      <c r="G393" s="568" t="s">
        <v>586</v>
      </c>
      <c r="H393" s="568">
        <v>140122</v>
      </c>
      <c r="I393" s="568">
        <v>40122</v>
      </c>
      <c r="J393" s="568" t="s">
        <v>703</v>
      </c>
      <c r="K393" s="568" t="s">
        <v>680</v>
      </c>
      <c r="L393" s="570">
        <v>38.104285714285716</v>
      </c>
      <c r="M393" s="570">
        <v>80</v>
      </c>
      <c r="N393" s="571">
        <v>3049.1000000000004</v>
      </c>
    </row>
    <row r="394" spans="1:14" ht="14.4" customHeight="1" x14ac:dyDescent="0.3">
      <c r="A394" s="566" t="s">
        <v>537</v>
      </c>
      <c r="B394" s="567" t="s">
        <v>539</v>
      </c>
      <c r="C394" s="568" t="s">
        <v>553</v>
      </c>
      <c r="D394" s="569" t="s">
        <v>554</v>
      </c>
      <c r="E394" s="568" t="s">
        <v>540</v>
      </c>
      <c r="F394" s="569" t="s">
        <v>541</v>
      </c>
      <c r="G394" s="568" t="s">
        <v>586</v>
      </c>
      <c r="H394" s="568">
        <v>140274</v>
      </c>
      <c r="I394" s="568">
        <v>40274</v>
      </c>
      <c r="J394" s="568" t="s">
        <v>704</v>
      </c>
      <c r="K394" s="568" t="s">
        <v>705</v>
      </c>
      <c r="L394" s="570">
        <v>72.33</v>
      </c>
      <c r="M394" s="570">
        <v>1</v>
      </c>
      <c r="N394" s="571">
        <v>72.33</v>
      </c>
    </row>
    <row r="395" spans="1:14" ht="14.4" customHeight="1" x14ac:dyDescent="0.3">
      <c r="A395" s="566" t="s">
        <v>537</v>
      </c>
      <c r="B395" s="567" t="s">
        <v>539</v>
      </c>
      <c r="C395" s="568" t="s">
        <v>553</v>
      </c>
      <c r="D395" s="569" t="s">
        <v>554</v>
      </c>
      <c r="E395" s="568" t="s">
        <v>540</v>
      </c>
      <c r="F395" s="569" t="s">
        <v>541</v>
      </c>
      <c r="G395" s="568" t="s">
        <v>586</v>
      </c>
      <c r="H395" s="568">
        <v>141824</v>
      </c>
      <c r="I395" s="568">
        <v>41824</v>
      </c>
      <c r="J395" s="568" t="s">
        <v>1170</v>
      </c>
      <c r="K395" s="568" t="s">
        <v>1171</v>
      </c>
      <c r="L395" s="570">
        <v>262.05</v>
      </c>
      <c r="M395" s="570">
        <v>1</v>
      </c>
      <c r="N395" s="571">
        <v>262.05</v>
      </c>
    </row>
    <row r="396" spans="1:14" ht="14.4" customHeight="1" x14ac:dyDescent="0.3">
      <c r="A396" s="566" t="s">
        <v>537</v>
      </c>
      <c r="B396" s="567" t="s">
        <v>539</v>
      </c>
      <c r="C396" s="568" t="s">
        <v>553</v>
      </c>
      <c r="D396" s="569" t="s">
        <v>554</v>
      </c>
      <c r="E396" s="568" t="s">
        <v>540</v>
      </c>
      <c r="F396" s="569" t="s">
        <v>541</v>
      </c>
      <c r="G396" s="568" t="s">
        <v>586</v>
      </c>
      <c r="H396" s="568">
        <v>144305</v>
      </c>
      <c r="I396" s="568">
        <v>44305</v>
      </c>
      <c r="J396" s="568" t="s">
        <v>710</v>
      </c>
      <c r="K396" s="568" t="s">
        <v>711</v>
      </c>
      <c r="L396" s="570">
        <v>85.69</v>
      </c>
      <c r="M396" s="570">
        <v>1</v>
      </c>
      <c r="N396" s="571">
        <v>85.69</v>
      </c>
    </row>
    <row r="397" spans="1:14" ht="14.4" customHeight="1" x14ac:dyDescent="0.3">
      <c r="A397" s="566" t="s">
        <v>537</v>
      </c>
      <c r="B397" s="567" t="s">
        <v>539</v>
      </c>
      <c r="C397" s="568" t="s">
        <v>553</v>
      </c>
      <c r="D397" s="569" t="s">
        <v>554</v>
      </c>
      <c r="E397" s="568" t="s">
        <v>540</v>
      </c>
      <c r="F397" s="569" t="s">
        <v>541</v>
      </c>
      <c r="G397" s="568" t="s">
        <v>586</v>
      </c>
      <c r="H397" s="568">
        <v>145310</v>
      </c>
      <c r="I397" s="568">
        <v>45310</v>
      </c>
      <c r="J397" s="568" t="s">
        <v>1172</v>
      </c>
      <c r="K397" s="568" t="s">
        <v>1173</v>
      </c>
      <c r="L397" s="570">
        <v>43.657499999999999</v>
      </c>
      <c r="M397" s="570">
        <v>6</v>
      </c>
      <c r="N397" s="571">
        <v>254.27</v>
      </c>
    </row>
    <row r="398" spans="1:14" ht="14.4" customHeight="1" x14ac:dyDescent="0.3">
      <c r="A398" s="566" t="s">
        <v>537</v>
      </c>
      <c r="B398" s="567" t="s">
        <v>539</v>
      </c>
      <c r="C398" s="568" t="s">
        <v>553</v>
      </c>
      <c r="D398" s="569" t="s">
        <v>554</v>
      </c>
      <c r="E398" s="568" t="s">
        <v>540</v>
      </c>
      <c r="F398" s="569" t="s">
        <v>541</v>
      </c>
      <c r="G398" s="568" t="s">
        <v>586</v>
      </c>
      <c r="H398" s="568">
        <v>146991</v>
      </c>
      <c r="I398" s="568">
        <v>46991</v>
      </c>
      <c r="J398" s="568" t="s">
        <v>697</v>
      </c>
      <c r="K398" s="568" t="s">
        <v>716</v>
      </c>
      <c r="L398" s="570">
        <v>140.27000000000001</v>
      </c>
      <c r="M398" s="570">
        <v>2</v>
      </c>
      <c r="N398" s="571">
        <v>280.54000000000002</v>
      </c>
    </row>
    <row r="399" spans="1:14" ht="14.4" customHeight="1" x14ac:dyDescent="0.3">
      <c r="A399" s="566" t="s">
        <v>537</v>
      </c>
      <c r="B399" s="567" t="s">
        <v>539</v>
      </c>
      <c r="C399" s="568" t="s">
        <v>553</v>
      </c>
      <c r="D399" s="569" t="s">
        <v>554</v>
      </c>
      <c r="E399" s="568" t="s">
        <v>540</v>
      </c>
      <c r="F399" s="569" t="s">
        <v>541</v>
      </c>
      <c r="G399" s="568" t="s">
        <v>586</v>
      </c>
      <c r="H399" s="568">
        <v>147193</v>
      </c>
      <c r="I399" s="568">
        <v>47193</v>
      </c>
      <c r="J399" s="568" t="s">
        <v>717</v>
      </c>
      <c r="K399" s="568" t="s">
        <v>718</v>
      </c>
      <c r="L399" s="570">
        <v>341.27646367354066</v>
      </c>
      <c r="M399" s="570">
        <v>3</v>
      </c>
      <c r="N399" s="571">
        <v>1023.829391020622</v>
      </c>
    </row>
    <row r="400" spans="1:14" ht="14.4" customHeight="1" x14ac:dyDescent="0.3">
      <c r="A400" s="566" t="s">
        <v>537</v>
      </c>
      <c r="B400" s="567" t="s">
        <v>539</v>
      </c>
      <c r="C400" s="568" t="s">
        <v>553</v>
      </c>
      <c r="D400" s="569" t="s">
        <v>554</v>
      </c>
      <c r="E400" s="568" t="s">
        <v>540</v>
      </c>
      <c r="F400" s="569" t="s">
        <v>541</v>
      </c>
      <c r="G400" s="568" t="s">
        <v>586</v>
      </c>
      <c r="H400" s="568">
        <v>147195</v>
      </c>
      <c r="I400" s="568">
        <v>47195</v>
      </c>
      <c r="J400" s="568" t="s">
        <v>1174</v>
      </c>
      <c r="K400" s="568" t="s">
        <v>718</v>
      </c>
      <c r="L400" s="570">
        <v>340.288887526206</v>
      </c>
      <c r="M400" s="570">
        <v>1</v>
      </c>
      <c r="N400" s="571">
        <v>340.288887526206</v>
      </c>
    </row>
    <row r="401" spans="1:14" ht="14.4" customHeight="1" x14ac:dyDescent="0.3">
      <c r="A401" s="566" t="s">
        <v>537</v>
      </c>
      <c r="B401" s="567" t="s">
        <v>539</v>
      </c>
      <c r="C401" s="568" t="s">
        <v>553</v>
      </c>
      <c r="D401" s="569" t="s">
        <v>554</v>
      </c>
      <c r="E401" s="568" t="s">
        <v>540</v>
      </c>
      <c r="F401" s="569" t="s">
        <v>541</v>
      </c>
      <c r="G401" s="568" t="s">
        <v>586</v>
      </c>
      <c r="H401" s="568">
        <v>147515</v>
      </c>
      <c r="I401" s="568">
        <v>47515</v>
      </c>
      <c r="J401" s="568" t="s">
        <v>1175</v>
      </c>
      <c r="K401" s="568" t="s">
        <v>1176</v>
      </c>
      <c r="L401" s="570">
        <v>98.179113718599595</v>
      </c>
      <c r="M401" s="570">
        <v>1</v>
      </c>
      <c r="N401" s="571">
        <v>98.179113718599595</v>
      </c>
    </row>
    <row r="402" spans="1:14" ht="14.4" customHeight="1" x14ac:dyDescent="0.3">
      <c r="A402" s="566" t="s">
        <v>537</v>
      </c>
      <c r="B402" s="567" t="s">
        <v>539</v>
      </c>
      <c r="C402" s="568" t="s">
        <v>553</v>
      </c>
      <c r="D402" s="569" t="s">
        <v>554</v>
      </c>
      <c r="E402" s="568" t="s">
        <v>540</v>
      </c>
      <c r="F402" s="569" t="s">
        <v>541</v>
      </c>
      <c r="G402" s="568" t="s">
        <v>586</v>
      </c>
      <c r="H402" s="568">
        <v>148578</v>
      </c>
      <c r="I402" s="568">
        <v>48578</v>
      </c>
      <c r="J402" s="568" t="s">
        <v>719</v>
      </c>
      <c r="K402" s="568" t="s">
        <v>720</v>
      </c>
      <c r="L402" s="570">
        <v>76.92</v>
      </c>
      <c r="M402" s="570">
        <v>3</v>
      </c>
      <c r="N402" s="571">
        <v>230.76</v>
      </c>
    </row>
    <row r="403" spans="1:14" ht="14.4" customHeight="1" x14ac:dyDescent="0.3">
      <c r="A403" s="566" t="s">
        <v>537</v>
      </c>
      <c r="B403" s="567" t="s">
        <v>539</v>
      </c>
      <c r="C403" s="568" t="s">
        <v>553</v>
      </c>
      <c r="D403" s="569" t="s">
        <v>554</v>
      </c>
      <c r="E403" s="568" t="s">
        <v>540</v>
      </c>
      <c r="F403" s="569" t="s">
        <v>541</v>
      </c>
      <c r="G403" s="568" t="s">
        <v>586</v>
      </c>
      <c r="H403" s="568">
        <v>149317</v>
      </c>
      <c r="I403" s="568">
        <v>49317</v>
      </c>
      <c r="J403" s="568" t="s">
        <v>1177</v>
      </c>
      <c r="K403" s="568" t="s">
        <v>1178</v>
      </c>
      <c r="L403" s="570">
        <v>331.02747367999399</v>
      </c>
      <c r="M403" s="570">
        <v>1</v>
      </c>
      <c r="N403" s="571">
        <v>331.02747367999399</v>
      </c>
    </row>
    <row r="404" spans="1:14" ht="14.4" customHeight="1" x14ac:dyDescent="0.3">
      <c r="A404" s="566" t="s">
        <v>537</v>
      </c>
      <c r="B404" s="567" t="s">
        <v>539</v>
      </c>
      <c r="C404" s="568" t="s">
        <v>553</v>
      </c>
      <c r="D404" s="569" t="s">
        <v>554</v>
      </c>
      <c r="E404" s="568" t="s">
        <v>540</v>
      </c>
      <c r="F404" s="569" t="s">
        <v>541</v>
      </c>
      <c r="G404" s="568" t="s">
        <v>586</v>
      </c>
      <c r="H404" s="568">
        <v>150335</v>
      </c>
      <c r="I404" s="568">
        <v>50335</v>
      </c>
      <c r="J404" s="568" t="s">
        <v>723</v>
      </c>
      <c r="K404" s="568" t="s">
        <v>724</v>
      </c>
      <c r="L404" s="570">
        <v>46.096657584795871</v>
      </c>
      <c r="M404" s="570">
        <v>18</v>
      </c>
      <c r="N404" s="571">
        <v>829.91983652632553</v>
      </c>
    </row>
    <row r="405" spans="1:14" ht="14.4" customHeight="1" x14ac:dyDescent="0.3">
      <c r="A405" s="566" t="s">
        <v>537</v>
      </c>
      <c r="B405" s="567" t="s">
        <v>539</v>
      </c>
      <c r="C405" s="568" t="s">
        <v>553</v>
      </c>
      <c r="D405" s="569" t="s">
        <v>554</v>
      </c>
      <c r="E405" s="568" t="s">
        <v>540</v>
      </c>
      <c r="F405" s="569" t="s">
        <v>541</v>
      </c>
      <c r="G405" s="568" t="s">
        <v>586</v>
      </c>
      <c r="H405" s="568">
        <v>151365</v>
      </c>
      <c r="I405" s="568">
        <v>51365</v>
      </c>
      <c r="J405" s="568" t="s">
        <v>725</v>
      </c>
      <c r="K405" s="568" t="s">
        <v>726</v>
      </c>
      <c r="L405" s="570">
        <v>259.44</v>
      </c>
      <c r="M405" s="570">
        <v>10</v>
      </c>
      <c r="N405" s="571">
        <v>2594.4</v>
      </c>
    </row>
    <row r="406" spans="1:14" ht="14.4" customHeight="1" x14ac:dyDescent="0.3">
      <c r="A406" s="566" t="s">
        <v>537</v>
      </c>
      <c r="B406" s="567" t="s">
        <v>539</v>
      </c>
      <c r="C406" s="568" t="s">
        <v>553</v>
      </c>
      <c r="D406" s="569" t="s">
        <v>554</v>
      </c>
      <c r="E406" s="568" t="s">
        <v>540</v>
      </c>
      <c r="F406" s="569" t="s">
        <v>541</v>
      </c>
      <c r="G406" s="568" t="s">
        <v>586</v>
      </c>
      <c r="H406" s="568">
        <v>153940</v>
      </c>
      <c r="I406" s="568">
        <v>53940</v>
      </c>
      <c r="J406" s="568" t="s">
        <v>611</v>
      </c>
      <c r="K406" s="568" t="s">
        <v>1179</v>
      </c>
      <c r="L406" s="570">
        <v>68.529913851004352</v>
      </c>
      <c r="M406" s="570">
        <v>3</v>
      </c>
      <c r="N406" s="571">
        <v>205.58982770200871</v>
      </c>
    </row>
    <row r="407" spans="1:14" ht="14.4" customHeight="1" x14ac:dyDescent="0.3">
      <c r="A407" s="566" t="s">
        <v>537</v>
      </c>
      <c r="B407" s="567" t="s">
        <v>539</v>
      </c>
      <c r="C407" s="568" t="s">
        <v>553</v>
      </c>
      <c r="D407" s="569" t="s">
        <v>554</v>
      </c>
      <c r="E407" s="568" t="s">
        <v>540</v>
      </c>
      <c r="F407" s="569" t="s">
        <v>541</v>
      </c>
      <c r="G407" s="568" t="s">
        <v>586</v>
      </c>
      <c r="H407" s="568">
        <v>154534</v>
      </c>
      <c r="I407" s="568">
        <v>54534</v>
      </c>
      <c r="J407" s="568" t="s">
        <v>1180</v>
      </c>
      <c r="K407" s="568" t="s">
        <v>1181</v>
      </c>
      <c r="L407" s="570">
        <v>377.52</v>
      </c>
      <c r="M407" s="570">
        <v>1</v>
      </c>
      <c r="N407" s="571">
        <v>377.52</v>
      </c>
    </row>
    <row r="408" spans="1:14" ht="14.4" customHeight="1" x14ac:dyDescent="0.3">
      <c r="A408" s="566" t="s">
        <v>537</v>
      </c>
      <c r="B408" s="567" t="s">
        <v>539</v>
      </c>
      <c r="C408" s="568" t="s">
        <v>553</v>
      </c>
      <c r="D408" s="569" t="s">
        <v>554</v>
      </c>
      <c r="E408" s="568" t="s">
        <v>540</v>
      </c>
      <c r="F408" s="569" t="s">
        <v>541</v>
      </c>
      <c r="G408" s="568" t="s">
        <v>586</v>
      </c>
      <c r="H408" s="568">
        <v>154539</v>
      </c>
      <c r="I408" s="568">
        <v>54539</v>
      </c>
      <c r="J408" s="568" t="s">
        <v>729</v>
      </c>
      <c r="K408" s="568" t="s">
        <v>730</v>
      </c>
      <c r="L408" s="570">
        <v>63.252222222222223</v>
      </c>
      <c r="M408" s="570">
        <v>23</v>
      </c>
      <c r="N408" s="571">
        <v>1454.7500000000002</v>
      </c>
    </row>
    <row r="409" spans="1:14" ht="14.4" customHeight="1" x14ac:dyDescent="0.3">
      <c r="A409" s="566" t="s">
        <v>537</v>
      </c>
      <c r="B409" s="567" t="s">
        <v>539</v>
      </c>
      <c r="C409" s="568" t="s">
        <v>553</v>
      </c>
      <c r="D409" s="569" t="s">
        <v>554</v>
      </c>
      <c r="E409" s="568" t="s">
        <v>540</v>
      </c>
      <c r="F409" s="569" t="s">
        <v>541</v>
      </c>
      <c r="G409" s="568" t="s">
        <v>586</v>
      </c>
      <c r="H409" s="568">
        <v>154815</v>
      </c>
      <c r="I409" s="568">
        <v>154815</v>
      </c>
      <c r="J409" s="568" t="s">
        <v>1182</v>
      </c>
      <c r="K409" s="568" t="s">
        <v>1183</v>
      </c>
      <c r="L409" s="570">
        <v>115.39</v>
      </c>
      <c r="M409" s="570">
        <v>1</v>
      </c>
      <c r="N409" s="571">
        <v>115.39</v>
      </c>
    </row>
    <row r="410" spans="1:14" ht="14.4" customHeight="1" x14ac:dyDescent="0.3">
      <c r="A410" s="566" t="s">
        <v>537</v>
      </c>
      <c r="B410" s="567" t="s">
        <v>539</v>
      </c>
      <c r="C410" s="568" t="s">
        <v>553</v>
      </c>
      <c r="D410" s="569" t="s">
        <v>554</v>
      </c>
      <c r="E410" s="568" t="s">
        <v>540</v>
      </c>
      <c r="F410" s="569" t="s">
        <v>541</v>
      </c>
      <c r="G410" s="568" t="s">
        <v>586</v>
      </c>
      <c r="H410" s="568">
        <v>155823</v>
      </c>
      <c r="I410" s="568">
        <v>55823</v>
      </c>
      <c r="J410" s="568" t="s">
        <v>731</v>
      </c>
      <c r="K410" s="568" t="s">
        <v>732</v>
      </c>
      <c r="L410" s="570">
        <v>22.751159322774505</v>
      </c>
      <c r="M410" s="570">
        <v>129</v>
      </c>
      <c r="N410" s="571">
        <v>2934.3910595761818</v>
      </c>
    </row>
    <row r="411" spans="1:14" ht="14.4" customHeight="1" x14ac:dyDescent="0.3">
      <c r="A411" s="566" t="s">
        <v>537</v>
      </c>
      <c r="B411" s="567" t="s">
        <v>539</v>
      </c>
      <c r="C411" s="568" t="s">
        <v>553</v>
      </c>
      <c r="D411" s="569" t="s">
        <v>554</v>
      </c>
      <c r="E411" s="568" t="s">
        <v>540</v>
      </c>
      <c r="F411" s="569" t="s">
        <v>541</v>
      </c>
      <c r="G411" s="568" t="s">
        <v>586</v>
      </c>
      <c r="H411" s="568">
        <v>155824</v>
      </c>
      <c r="I411" s="568">
        <v>55824</v>
      </c>
      <c r="J411" s="568" t="s">
        <v>731</v>
      </c>
      <c r="K411" s="568" t="s">
        <v>733</v>
      </c>
      <c r="L411" s="570">
        <v>60.339345097250266</v>
      </c>
      <c r="M411" s="570">
        <v>230</v>
      </c>
      <c r="N411" s="571">
        <v>13877.369551920181</v>
      </c>
    </row>
    <row r="412" spans="1:14" ht="14.4" customHeight="1" x14ac:dyDescent="0.3">
      <c r="A412" s="566" t="s">
        <v>537</v>
      </c>
      <c r="B412" s="567" t="s">
        <v>539</v>
      </c>
      <c r="C412" s="568" t="s">
        <v>553</v>
      </c>
      <c r="D412" s="569" t="s">
        <v>554</v>
      </c>
      <c r="E412" s="568" t="s">
        <v>540</v>
      </c>
      <c r="F412" s="569" t="s">
        <v>541</v>
      </c>
      <c r="G412" s="568" t="s">
        <v>586</v>
      </c>
      <c r="H412" s="568">
        <v>155936</v>
      </c>
      <c r="I412" s="568">
        <v>155936</v>
      </c>
      <c r="J412" s="568" t="s">
        <v>1184</v>
      </c>
      <c r="K412" s="568" t="s">
        <v>1185</v>
      </c>
      <c r="L412" s="570">
        <v>262.95999999999998</v>
      </c>
      <c r="M412" s="570">
        <v>1</v>
      </c>
      <c r="N412" s="571">
        <v>262.95999999999998</v>
      </c>
    </row>
    <row r="413" spans="1:14" ht="14.4" customHeight="1" x14ac:dyDescent="0.3">
      <c r="A413" s="566" t="s">
        <v>537</v>
      </c>
      <c r="B413" s="567" t="s">
        <v>539</v>
      </c>
      <c r="C413" s="568" t="s">
        <v>553</v>
      </c>
      <c r="D413" s="569" t="s">
        <v>554</v>
      </c>
      <c r="E413" s="568" t="s">
        <v>540</v>
      </c>
      <c r="F413" s="569" t="s">
        <v>541</v>
      </c>
      <c r="G413" s="568" t="s">
        <v>586</v>
      </c>
      <c r="H413" s="568">
        <v>156804</v>
      </c>
      <c r="I413" s="568">
        <v>56804</v>
      </c>
      <c r="J413" s="568" t="s">
        <v>1186</v>
      </c>
      <c r="K413" s="568" t="s">
        <v>824</v>
      </c>
      <c r="L413" s="570">
        <v>36.31</v>
      </c>
      <c r="M413" s="570">
        <v>2</v>
      </c>
      <c r="N413" s="571">
        <v>72.62</v>
      </c>
    </row>
    <row r="414" spans="1:14" ht="14.4" customHeight="1" x14ac:dyDescent="0.3">
      <c r="A414" s="566" t="s">
        <v>537</v>
      </c>
      <c r="B414" s="567" t="s">
        <v>539</v>
      </c>
      <c r="C414" s="568" t="s">
        <v>553</v>
      </c>
      <c r="D414" s="569" t="s">
        <v>554</v>
      </c>
      <c r="E414" s="568" t="s">
        <v>540</v>
      </c>
      <c r="F414" s="569" t="s">
        <v>541</v>
      </c>
      <c r="G414" s="568" t="s">
        <v>586</v>
      </c>
      <c r="H414" s="568">
        <v>156992</v>
      </c>
      <c r="I414" s="568">
        <v>56992</v>
      </c>
      <c r="J414" s="568" t="s">
        <v>734</v>
      </c>
      <c r="K414" s="568" t="s">
        <v>735</v>
      </c>
      <c r="L414" s="570">
        <v>58.053333333333335</v>
      </c>
      <c r="M414" s="570">
        <v>8</v>
      </c>
      <c r="N414" s="571">
        <v>464.39000000000004</v>
      </c>
    </row>
    <row r="415" spans="1:14" ht="14.4" customHeight="1" x14ac:dyDescent="0.3">
      <c r="A415" s="566" t="s">
        <v>537</v>
      </c>
      <c r="B415" s="567" t="s">
        <v>539</v>
      </c>
      <c r="C415" s="568" t="s">
        <v>553</v>
      </c>
      <c r="D415" s="569" t="s">
        <v>554</v>
      </c>
      <c r="E415" s="568" t="s">
        <v>540</v>
      </c>
      <c r="F415" s="569" t="s">
        <v>541</v>
      </c>
      <c r="G415" s="568" t="s">
        <v>586</v>
      </c>
      <c r="H415" s="568">
        <v>157586</v>
      </c>
      <c r="I415" s="568">
        <v>57586</v>
      </c>
      <c r="J415" s="568" t="s">
        <v>1187</v>
      </c>
      <c r="K415" s="568" t="s">
        <v>1188</v>
      </c>
      <c r="L415" s="570">
        <v>67.98</v>
      </c>
      <c r="M415" s="570">
        <v>3</v>
      </c>
      <c r="N415" s="571">
        <v>203.83</v>
      </c>
    </row>
    <row r="416" spans="1:14" ht="14.4" customHeight="1" x14ac:dyDescent="0.3">
      <c r="A416" s="566" t="s">
        <v>537</v>
      </c>
      <c r="B416" s="567" t="s">
        <v>539</v>
      </c>
      <c r="C416" s="568" t="s">
        <v>553</v>
      </c>
      <c r="D416" s="569" t="s">
        <v>554</v>
      </c>
      <c r="E416" s="568" t="s">
        <v>540</v>
      </c>
      <c r="F416" s="569" t="s">
        <v>541</v>
      </c>
      <c r="G416" s="568" t="s">
        <v>586</v>
      </c>
      <c r="H416" s="568">
        <v>158249</v>
      </c>
      <c r="I416" s="568">
        <v>58249</v>
      </c>
      <c r="J416" s="568" t="s">
        <v>738</v>
      </c>
      <c r="K416" s="568"/>
      <c r="L416" s="570">
        <v>166.66450579260976</v>
      </c>
      <c r="M416" s="570">
        <v>4</v>
      </c>
      <c r="N416" s="571">
        <v>666.65802317043904</v>
      </c>
    </row>
    <row r="417" spans="1:14" ht="14.4" customHeight="1" x14ac:dyDescent="0.3">
      <c r="A417" s="566" t="s">
        <v>537</v>
      </c>
      <c r="B417" s="567" t="s">
        <v>539</v>
      </c>
      <c r="C417" s="568" t="s">
        <v>553</v>
      </c>
      <c r="D417" s="569" t="s">
        <v>554</v>
      </c>
      <c r="E417" s="568" t="s">
        <v>540</v>
      </c>
      <c r="F417" s="569" t="s">
        <v>541</v>
      </c>
      <c r="G417" s="568" t="s">
        <v>586</v>
      </c>
      <c r="H417" s="568">
        <v>158425</v>
      </c>
      <c r="I417" s="568">
        <v>58425</v>
      </c>
      <c r="J417" s="568" t="s">
        <v>1189</v>
      </c>
      <c r="K417" s="568" t="s">
        <v>1190</v>
      </c>
      <c r="L417" s="570">
        <v>83.860003993956994</v>
      </c>
      <c r="M417" s="570">
        <v>3</v>
      </c>
      <c r="N417" s="571">
        <v>251.580011981871</v>
      </c>
    </row>
    <row r="418" spans="1:14" ht="14.4" customHeight="1" x14ac:dyDescent="0.3">
      <c r="A418" s="566" t="s">
        <v>537</v>
      </c>
      <c r="B418" s="567" t="s">
        <v>539</v>
      </c>
      <c r="C418" s="568" t="s">
        <v>553</v>
      </c>
      <c r="D418" s="569" t="s">
        <v>554</v>
      </c>
      <c r="E418" s="568" t="s">
        <v>540</v>
      </c>
      <c r="F418" s="569" t="s">
        <v>541</v>
      </c>
      <c r="G418" s="568" t="s">
        <v>586</v>
      </c>
      <c r="H418" s="568">
        <v>158827</v>
      </c>
      <c r="I418" s="568">
        <v>58827</v>
      </c>
      <c r="J418" s="568" t="s">
        <v>739</v>
      </c>
      <c r="K418" s="568" t="s">
        <v>740</v>
      </c>
      <c r="L418" s="570">
        <v>174.25505072062671</v>
      </c>
      <c r="M418" s="570">
        <v>43</v>
      </c>
      <c r="N418" s="571">
        <v>7487.1850872190362</v>
      </c>
    </row>
    <row r="419" spans="1:14" ht="14.4" customHeight="1" x14ac:dyDescent="0.3">
      <c r="A419" s="566" t="s">
        <v>537</v>
      </c>
      <c r="B419" s="567" t="s">
        <v>539</v>
      </c>
      <c r="C419" s="568" t="s">
        <v>553</v>
      </c>
      <c r="D419" s="569" t="s">
        <v>554</v>
      </c>
      <c r="E419" s="568" t="s">
        <v>540</v>
      </c>
      <c r="F419" s="569" t="s">
        <v>541</v>
      </c>
      <c r="G419" s="568" t="s">
        <v>586</v>
      </c>
      <c r="H419" s="568">
        <v>159448</v>
      </c>
      <c r="I419" s="568">
        <v>59448</v>
      </c>
      <c r="J419" s="568" t="s">
        <v>741</v>
      </c>
      <c r="K419" s="568" t="s">
        <v>742</v>
      </c>
      <c r="L419" s="570">
        <v>701.63724047558185</v>
      </c>
      <c r="M419" s="570">
        <v>9</v>
      </c>
      <c r="N419" s="571">
        <v>6314.1379238046547</v>
      </c>
    </row>
    <row r="420" spans="1:14" ht="14.4" customHeight="1" x14ac:dyDescent="0.3">
      <c r="A420" s="566" t="s">
        <v>537</v>
      </c>
      <c r="B420" s="567" t="s">
        <v>539</v>
      </c>
      <c r="C420" s="568" t="s">
        <v>553</v>
      </c>
      <c r="D420" s="569" t="s">
        <v>554</v>
      </c>
      <c r="E420" s="568" t="s">
        <v>540</v>
      </c>
      <c r="F420" s="569" t="s">
        <v>541</v>
      </c>
      <c r="G420" s="568" t="s">
        <v>586</v>
      </c>
      <c r="H420" s="568">
        <v>159449</v>
      </c>
      <c r="I420" s="568">
        <v>59449</v>
      </c>
      <c r="J420" s="568" t="s">
        <v>1191</v>
      </c>
      <c r="K420" s="568" t="s">
        <v>1192</v>
      </c>
      <c r="L420" s="570">
        <v>1344.820410835785</v>
      </c>
      <c r="M420" s="570">
        <v>4</v>
      </c>
      <c r="N420" s="571">
        <v>5379.2816433431399</v>
      </c>
    </row>
    <row r="421" spans="1:14" ht="14.4" customHeight="1" x14ac:dyDescent="0.3">
      <c r="A421" s="566" t="s">
        <v>537</v>
      </c>
      <c r="B421" s="567" t="s">
        <v>539</v>
      </c>
      <c r="C421" s="568" t="s">
        <v>553</v>
      </c>
      <c r="D421" s="569" t="s">
        <v>554</v>
      </c>
      <c r="E421" s="568" t="s">
        <v>540</v>
      </c>
      <c r="F421" s="569" t="s">
        <v>541</v>
      </c>
      <c r="G421" s="568" t="s">
        <v>586</v>
      </c>
      <c r="H421" s="568">
        <v>160480</v>
      </c>
      <c r="I421" s="568">
        <v>160480</v>
      </c>
      <c r="J421" s="568" t="s">
        <v>1193</v>
      </c>
      <c r="K421" s="568" t="s">
        <v>583</v>
      </c>
      <c r="L421" s="570">
        <v>112.42</v>
      </c>
      <c r="M421" s="570">
        <v>1</v>
      </c>
      <c r="N421" s="571">
        <v>112.42</v>
      </c>
    </row>
    <row r="422" spans="1:14" ht="14.4" customHeight="1" x14ac:dyDescent="0.3">
      <c r="A422" s="566" t="s">
        <v>537</v>
      </c>
      <c r="B422" s="567" t="s">
        <v>539</v>
      </c>
      <c r="C422" s="568" t="s">
        <v>553</v>
      </c>
      <c r="D422" s="569" t="s">
        <v>554</v>
      </c>
      <c r="E422" s="568" t="s">
        <v>540</v>
      </c>
      <c r="F422" s="569" t="s">
        <v>541</v>
      </c>
      <c r="G422" s="568" t="s">
        <v>586</v>
      </c>
      <c r="H422" s="568">
        <v>162320</v>
      </c>
      <c r="I422" s="568">
        <v>62320</v>
      </c>
      <c r="J422" s="568" t="s">
        <v>745</v>
      </c>
      <c r="K422" s="568" t="s">
        <v>746</v>
      </c>
      <c r="L422" s="570">
        <v>75.959999999999994</v>
      </c>
      <c r="M422" s="570">
        <v>1</v>
      </c>
      <c r="N422" s="571">
        <v>75.959999999999994</v>
      </c>
    </row>
    <row r="423" spans="1:14" ht="14.4" customHeight="1" x14ac:dyDescent="0.3">
      <c r="A423" s="566" t="s">
        <v>537</v>
      </c>
      <c r="B423" s="567" t="s">
        <v>539</v>
      </c>
      <c r="C423" s="568" t="s">
        <v>553</v>
      </c>
      <c r="D423" s="569" t="s">
        <v>554</v>
      </c>
      <c r="E423" s="568" t="s">
        <v>540</v>
      </c>
      <c r="F423" s="569" t="s">
        <v>541</v>
      </c>
      <c r="G423" s="568" t="s">
        <v>586</v>
      </c>
      <c r="H423" s="568">
        <v>167408</v>
      </c>
      <c r="I423" s="568">
        <v>67408</v>
      </c>
      <c r="J423" s="568" t="s">
        <v>1194</v>
      </c>
      <c r="K423" s="568" t="s">
        <v>1195</v>
      </c>
      <c r="L423" s="570">
        <v>33.630000000000003</v>
      </c>
      <c r="M423" s="570">
        <v>1</v>
      </c>
      <c r="N423" s="571">
        <v>33.630000000000003</v>
      </c>
    </row>
    <row r="424" spans="1:14" ht="14.4" customHeight="1" x14ac:dyDescent="0.3">
      <c r="A424" s="566" t="s">
        <v>537</v>
      </c>
      <c r="B424" s="567" t="s">
        <v>539</v>
      </c>
      <c r="C424" s="568" t="s">
        <v>553</v>
      </c>
      <c r="D424" s="569" t="s">
        <v>554</v>
      </c>
      <c r="E424" s="568" t="s">
        <v>540</v>
      </c>
      <c r="F424" s="569" t="s">
        <v>541</v>
      </c>
      <c r="G424" s="568" t="s">
        <v>586</v>
      </c>
      <c r="H424" s="568">
        <v>167547</v>
      </c>
      <c r="I424" s="568">
        <v>67547</v>
      </c>
      <c r="J424" s="568" t="s">
        <v>751</v>
      </c>
      <c r="K424" s="568" t="s">
        <v>752</v>
      </c>
      <c r="L424" s="570">
        <v>49.700066640154127</v>
      </c>
      <c r="M424" s="570">
        <v>9</v>
      </c>
      <c r="N424" s="571">
        <v>447.3003998409248</v>
      </c>
    </row>
    <row r="425" spans="1:14" ht="14.4" customHeight="1" x14ac:dyDescent="0.3">
      <c r="A425" s="566" t="s">
        <v>537</v>
      </c>
      <c r="B425" s="567" t="s">
        <v>539</v>
      </c>
      <c r="C425" s="568" t="s">
        <v>553</v>
      </c>
      <c r="D425" s="569" t="s">
        <v>554</v>
      </c>
      <c r="E425" s="568" t="s">
        <v>540</v>
      </c>
      <c r="F425" s="569" t="s">
        <v>541</v>
      </c>
      <c r="G425" s="568" t="s">
        <v>586</v>
      </c>
      <c r="H425" s="568">
        <v>169189</v>
      </c>
      <c r="I425" s="568">
        <v>69189</v>
      </c>
      <c r="J425" s="568" t="s">
        <v>753</v>
      </c>
      <c r="K425" s="568" t="s">
        <v>754</v>
      </c>
      <c r="L425" s="570">
        <v>67.41</v>
      </c>
      <c r="M425" s="570">
        <v>1</v>
      </c>
      <c r="N425" s="571">
        <v>67.41</v>
      </c>
    </row>
    <row r="426" spans="1:14" ht="14.4" customHeight="1" x14ac:dyDescent="0.3">
      <c r="A426" s="566" t="s">
        <v>537</v>
      </c>
      <c r="B426" s="567" t="s">
        <v>539</v>
      </c>
      <c r="C426" s="568" t="s">
        <v>553</v>
      </c>
      <c r="D426" s="569" t="s">
        <v>554</v>
      </c>
      <c r="E426" s="568" t="s">
        <v>540</v>
      </c>
      <c r="F426" s="569" t="s">
        <v>541</v>
      </c>
      <c r="G426" s="568" t="s">
        <v>586</v>
      </c>
      <c r="H426" s="568">
        <v>169671</v>
      </c>
      <c r="I426" s="568">
        <v>69671</v>
      </c>
      <c r="J426" s="568" t="s">
        <v>757</v>
      </c>
      <c r="K426" s="568" t="s">
        <v>758</v>
      </c>
      <c r="L426" s="570">
        <v>112.81504849801372</v>
      </c>
      <c r="M426" s="570">
        <v>109</v>
      </c>
      <c r="N426" s="571">
        <v>12379.410850366126</v>
      </c>
    </row>
    <row r="427" spans="1:14" ht="14.4" customHeight="1" x14ac:dyDescent="0.3">
      <c r="A427" s="566" t="s">
        <v>537</v>
      </c>
      <c r="B427" s="567" t="s">
        <v>539</v>
      </c>
      <c r="C427" s="568" t="s">
        <v>553</v>
      </c>
      <c r="D427" s="569" t="s">
        <v>554</v>
      </c>
      <c r="E427" s="568" t="s">
        <v>540</v>
      </c>
      <c r="F427" s="569" t="s">
        <v>541</v>
      </c>
      <c r="G427" s="568" t="s">
        <v>586</v>
      </c>
      <c r="H427" s="568">
        <v>172564</v>
      </c>
      <c r="I427" s="568">
        <v>72564</v>
      </c>
      <c r="J427" s="568" t="s">
        <v>576</v>
      </c>
      <c r="K427" s="568" t="s">
        <v>1196</v>
      </c>
      <c r="L427" s="570">
        <v>343.14999999999992</v>
      </c>
      <c r="M427" s="570">
        <v>3</v>
      </c>
      <c r="N427" s="571">
        <v>1029.4499999999998</v>
      </c>
    </row>
    <row r="428" spans="1:14" ht="14.4" customHeight="1" x14ac:dyDescent="0.3">
      <c r="A428" s="566" t="s">
        <v>537</v>
      </c>
      <c r="B428" s="567" t="s">
        <v>539</v>
      </c>
      <c r="C428" s="568" t="s">
        <v>553</v>
      </c>
      <c r="D428" s="569" t="s">
        <v>554</v>
      </c>
      <c r="E428" s="568" t="s">
        <v>540</v>
      </c>
      <c r="F428" s="569" t="s">
        <v>541</v>
      </c>
      <c r="G428" s="568" t="s">
        <v>586</v>
      </c>
      <c r="H428" s="568">
        <v>176064</v>
      </c>
      <c r="I428" s="568">
        <v>76064</v>
      </c>
      <c r="J428" s="568" t="s">
        <v>765</v>
      </c>
      <c r="K428" s="568" t="s">
        <v>766</v>
      </c>
      <c r="L428" s="570">
        <v>69.360104297055045</v>
      </c>
      <c r="M428" s="570">
        <v>2</v>
      </c>
      <c r="N428" s="571">
        <v>138.72020859411009</v>
      </c>
    </row>
    <row r="429" spans="1:14" ht="14.4" customHeight="1" x14ac:dyDescent="0.3">
      <c r="A429" s="566" t="s">
        <v>537</v>
      </c>
      <c r="B429" s="567" t="s">
        <v>539</v>
      </c>
      <c r="C429" s="568" t="s">
        <v>553</v>
      </c>
      <c r="D429" s="569" t="s">
        <v>554</v>
      </c>
      <c r="E429" s="568" t="s">
        <v>540</v>
      </c>
      <c r="F429" s="569" t="s">
        <v>541</v>
      </c>
      <c r="G429" s="568" t="s">
        <v>586</v>
      </c>
      <c r="H429" s="568">
        <v>176205</v>
      </c>
      <c r="I429" s="568">
        <v>76205</v>
      </c>
      <c r="J429" s="568" t="s">
        <v>1197</v>
      </c>
      <c r="K429" s="568" t="s">
        <v>623</v>
      </c>
      <c r="L429" s="570">
        <v>110.270279530016</v>
      </c>
      <c r="M429" s="570">
        <v>1</v>
      </c>
      <c r="N429" s="571">
        <v>110.270279530016</v>
      </c>
    </row>
    <row r="430" spans="1:14" ht="14.4" customHeight="1" x14ac:dyDescent="0.3">
      <c r="A430" s="566" t="s">
        <v>537</v>
      </c>
      <c r="B430" s="567" t="s">
        <v>539</v>
      </c>
      <c r="C430" s="568" t="s">
        <v>553</v>
      </c>
      <c r="D430" s="569" t="s">
        <v>554</v>
      </c>
      <c r="E430" s="568" t="s">
        <v>540</v>
      </c>
      <c r="F430" s="569" t="s">
        <v>541</v>
      </c>
      <c r="G430" s="568" t="s">
        <v>586</v>
      </c>
      <c r="H430" s="568">
        <v>177279</v>
      </c>
      <c r="I430" s="568">
        <v>177279</v>
      </c>
      <c r="J430" s="568" t="s">
        <v>1198</v>
      </c>
      <c r="K430" s="568" t="s">
        <v>1199</v>
      </c>
      <c r="L430" s="570">
        <v>115.54</v>
      </c>
      <c r="M430" s="570">
        <v>1</v>
      </c>
      <c r="N430" s="571">
        <v>115.54</v>
      </c>
    </row>
    <row r="431" spans="1:14" ht="14.4" customHeight="1" x14ac:dyDescent="0.3">
      <c r="A431" s="566" t="s">
        <v>537</v>
      </c>
      <c r="B431" s="567" t="s">
        <v>539</v>
      </c>
      <c r="C431" s="568" t="s">
        <v>553</v>
      </c>
      <c r="D431" s="569" t="s">
        <v>554</v>
      </c>
      <c r="E431" s="568" t="s">
        <v>540</v>
      </c>
      <c r="F431" s="569" t="s">
        <v>541</v>
      </c>
      <c r="G431" s="568" t="s">
        <v>586</v>
      </c>
      <c r="H431" s="568">
        <v>178635</v>
      </c>
      <c r="I431" s="568">
        <v>178635</v>
      </c>
      <c r="J431" s="568" t="s">
        <v>1200</v>
      </c>
      <c r="K431" s="568" t="s">
        <v>1201</v>
      </c>
      <c r="L431" s="570">
        <v>350.0025833333325</v>
      </c>
      <c r="M431" s="570">
        <v>4</v>
      </c>
      <c r="N431" s="571">
        <v>1400.01033333333</v>
      </c>
    </row>
    <row r="432" spans="1:14" ht="14.4" customHeight="1" x14ac:dyDescent="0.3">
      <c r="A432" s="566" t="s">
        <v>537</v>
      </c>
      <c r="B432" s="567" t="s">
        <v>539</v>
      </c>
      <c r="C432" s="568" t="s">
        <v>553</v>
      </c>
      <c r="D432" s="569" t="s">
        <v>554</v>
      </c>
      <c r="E432" s="568" t="s">
        <v>540</v>
      </c>
      <c r="F432" s="569" t="s">
        <v>541</v>
      </c>
      <c r="G432" s="568" t="s">
        <v>586</v>
      </c>
      <c r="H432" s="568">
        <v>180058</v>
      </c>
      <c r="I432" s="568">
        <v>80058</v>
      </c>
      <c r="J432" s="568" t="s">
        <v>767</v>
      </c>
      <c r="K432" s="568" t="s">
        <v>768</v>
      </c>
      <c r="L432" s="570">
        <v>108.4</v>
      </c>
      <c r="M432" s="570">
        <v>1</v>
      </c>
      <c r="N432" s="571">
        <v>108.4</v>
      </c>
    </row>
    <row r="433" spans="1:14" ht="14.4" customHeight="1" x14ac:dyDescent="0.3">
      <c r="A433" s="566" t="s">
        <v>537</v>
      </c>
      <c r="B433" s="567" t="s">
        <v>539</v>
      </c>
      <c r="C433" s="568" t="s">
        <v>553</v>
      </c>
      <c r="D433" s="569" t="s">
        <v>554</v>
      </c>
      <c r="E433" s="568" t="s">
        <v>540</v>
      </c>
      <c r="F433" s="569" t="s">
        <v>541</v>
      </c>
      <c r="G433" s="568" t="s">
        <v>586</v>
      </c>
      <c r="H433" s="568">
        <v>183318</v>
      </c>
      <c r="I433" s="568">
        <v>83318</v>
      </c>
      <c r="J433" s="568" t="s">
        <v>1202</v>
      </c>
      <c r="K433" s="568" t="s">
        <v>1203</v>
      </c>
      <c r="L433" s="570">
        <v>22.250052989658599</v>
      </c>
      <c r="M433" s="570">
        <v>1</v>
      </c>
      <c r="N433" s="571">
        <v>22.250052989658599</v>
      </c>
    </row>
    <row r="434" spans="1:14" ht="14.4" customHeight="1" x14ac:dyDescent="0.3">
      <c r="A434" s="566" t="s">
        <v>537</v>
      </c>
      <c r="B434" s="567" t="s">
        <v>539</v>
      </c>
      <c r="C434" s="568" t="s">
        <v>553</v>
      </c>
      <c r="D434" s="569" t="s">
        <v>554</v>
      </c>
      <c r="E434" s="568" t="s">
        <v>540</v>
      </c>
      <c r="F434" s="569" t="s">
        <v>541</v>
      </c>
      <c r="G434" s="568" t="s">
        <v>586</v>
      </c>
      <c r="H434" s="568">
        <v>184090</v>
      </c>
      <c r="I434" s="568">
        <v>84090</v>
      </c>
      <c r="J434" s="568" t="s">
        <v>771</v>
      </c>
      <c r="K434" s="568" t="s">
        <v>772</v>
      </c>
      <c r="L434" s="570">
        <v>63.559999999999974</v>
      </c>
      <c r="M434" s="570">
        <v>10</v>
      </c>
      <c r="N434" s="571">
        <v>636.0599999999996</v>
      </c>
    </row>
    <row r="435" spans="1:14" ht="14.4" customHeight="1" x14ac:dyDescent="0.3">
      <c r="A435" s="566" t="s">
        <v>537</v>
      </c>
      <c r="B435" s="567" t="s">
        <v>539</v>
      </c>
      <c r="C435" s="568" t="s">
        <v>553</v>
      </c>
      <c r="D435" s="569" t="s">
        <v>554</v>
      </c>
      <c r="E435" s="568" t="s">
        <v>540</v>
      </c>
      <c r="F435" s="569" t="s">
        <v>541</v>
      </c>
      <c r="G435" s="568" t="s">
        <v>586</v>
      </c>
      <c r="H435" s="568">
        <v>184325</v>
      </c>
      <c r="I435" s="568">
        <v>84325</v>
      </c>
      <c r="J435" s="568" t="s">
        <v>1204</v>
      </c>
      <c r="K435" s="568" t="s">
        <v>1205</v>
      </c>
      <c r="L435" s="570">
        <v>72.02</v>
      </c>
      <c r="M435" s="570">
        <v>2</v>
      </c>
      <c r="N435" s="571">
        <v>144.04</v>
      </c>
    </row>
    <row r="436" spans="1:14" ht="14.4" customHeight="1" x14ac:dyDescent="0.3">
      <c r="A436" s="566" t="s">
        <v>537</v>
      </c>
      <c r="B436" s="567" t="s">
        <v>539</v>
      </c>
      <c r="C436" s="568" t="s">
        <v>553</v>
      </c>
      <c r="D436" s="569" t="s">
        <v>554</v>
      </c>
      <c r="E436" s="568" t="s">
        <v>540</v>
      </c>
      <c r="F436" s="569" t="s">
        <v>541</v>
      </c>
      <c r="G436" s="568" t="s">
        <v>586</v>
      </c>
      <c r="H436" s="568">
        <v>184360</v>
      </c>
      <c r="I436" s="568">
        <v>84360</v>
      </c>
      <c r="J436" s="568" t="s">
        <v>773</v>
      </c>
      <c r="K436" s="568" t="s">
        <v>774</v>
      </c>
      <c r="L436" s="570">
        <v>143.644948217848</v>
      </c>
      <c r="M436" s="570">
        <v>2</v>
      </c>
      <c r="N436" s="571">
        <v>287.28989643569599</v>
      </c>
    </row>
    <row r="437" spans="1:14" ht="14.4" customHeight="1" x14ac:dyDescent="0.3">
      <c r="A437" s="566" t="s">
        <v>537</v>
      </c>
      <c r="B437" s="567" t="s">
        <v>539</v>
      </c>
      <c r="C437" s="568" t="s">
        <v>553</v>
      </c>
      <c r="D437" s="569" t="s">
        <v>554</v>
      </c>
      <c r="E437" s="568" t="s">
        <v>540</v>
      </c>
      <c r="F437" s="569" t="s">
        <v>541</v>
      </c>
      <c r="G437" s="568" t="s">
        <v>586</v>
      </c>
      <c r="H437" s="568">
        <v>187149</v>
      </c>
      <c r="I437" s="568">
        <v>87149</v>
      </c>
      <c r="J437" s="568" t="s">
        <v>1206</v>
      </c>
      <c r="K437" s="568" t="s">
        <v>1207</v>
      </c>
      <c r="L437" s="570">
        <v>102.73</v>
      </c>
      <c r="M437" s="570">
        <v>1</v>
      </c>
      <c r="N437" s="571">
        <v>102.73</v>
      </c>
    </row>
    <row r="438" spans="1:14" ht="14.4" customHeight="1" x14ac:dyDescent="0.3">
      <c r="A438" s="566" t="s">
        <v>537</v>
      </c>
      <c r="B438" s="567" t="s">
        <v>539</v>
      </c>
      <c r="C438" s="568" t="s">
        <v>553</v>
      </c>
      <c r="D438" s="569" t="s">
        <v>554</v>
      </c>
      <c r="E438" s="568" t="s">
        <v>540</v>
      </c>
      <c r="F438" s="569" t="s">
        <v>541</v>
      </c>
      <c r="G438" s="568" t="s">
        <v>586</v>
      </c>
      <c r="H438" s="568">
        <v>187299</v>
      </c>
      <c r="I438" s="568">
        <v>87299</v>
      </c>
      <c r="J438" s="568" t="s">
        <v>1208</v>
      </c>
      <c r="K438" s="568" t="s">
        <v>1209</v>
      </c>
      <c r="L438" s="570">
        <v>1004.87</v>
      </c>
      <c r="M438" s="570">
        <v>2</v>
      </c>
      <c r="N438" s="571">
        <v>2009.74</v>
      </c>
    </row>
    <row r="439" spans="1:14" ht="14.4" customHeight="1" x14ac:dyDescent="0.3">
      <c r="A439" s="566" t="s">
        <v>537</v>
      </c>
      <c r="B439" s="567" t="s">
        <v>539</v>
      </c>
      <c r="C439" s="568" t="s">
        <v>553</v>
      </c>
      <c r="D439" s="569" t="s">
        <v>554</v>
      </c>
      <c r="E439" s="568" t="s">
        <v>540</v>
      </c>
      <c r="F439" s="569" t="s">
        <v>541</v>
      </c>
      <c r="G439" s="568" t="s">
        <v>586</v>
      </c>
      <c r="H439" s="568">
        <v>188217</v>
      </c>
      <c r="I439" s="568">
        <v>88217</v>
      </c>
      <c r="J439" s="568" t="s">
        <v>777</v>
      </c>
      <c r="K439" s="568" t="s">
        <v>778</v>
      </c>
      <c r="L439" s="570">
        <v>120.5136561214408</v>
      </c>
      <c r="M439" s="570">
        <v>17</v>
      </c>
      <c r="N439" s="571">
        <v>2049.870374721831</v>
      </c>
    </row>
    <row r="440" spans="1:14" ht="14.4" customHeight="1" x14ac:dyDescent="0.3">
      <c r="A440" s="566" t="s">
        <v>537</v>
      </c>
      <c r="B440" s="567" t="s">
        <v>539</v>
      </c>
      <c r="C440" s="568" t="s">
        <v>553</v>
      </c>
      <c r="D440" s="569" t="s">
        <v>554</v>
      </c>
      <c r="E440" s="568" t="s">
        <v>540</v>
      </c>
      <c r="F440" s="569" t="s">
        <v>541</v>
      </c>
      <c r="G440" s="568" t="s">
        <v>586</v>
      </c>
      <c r="H440" s="568">
        <v>191032</v>
      </c>
      <c r="I440" s="568">
        <v>91032</v>
      </c>
      <c r="J440" s="568" t="s">
        <v>1210</v>
      </c>
      <c r="K440" s="568" t="s">
        <v>1211</v>
      </c>
      <c r="L440" s="570">
        <v>25.010005461857851</v>
      </c>
      <c r="M440" s="570">
        <v>2</v>
      </c>
      <c r="N440" s="571">
        <v>50.020010923715702</v>
      </c>
    </row>
    <row r="441" spans="1:14" ht="14.4" customHeight="1" x14ac:dyDescent="0.3">
      <c r="A441" s="566" t="s">
        <v>537</v>
      </c>
      <c r="B441" s="567" t="s">
        <v>539</v>
      </c>
      <c r="C441" s="568" t="s">
        <v>553</v>
      </c>
      <c r="D441" s="569" t="s">
        <v>554</v>
      </c>
      <c r="E441" s="568" t="s">
        <v>540</v>
      </c>
      <c r="F441" s="569" t="s">
        <v>541</v>
      </c>
      <c r="G441" s="568" t="s">
        <v>586</v>
      </c>
      <c r="H441" s="568">
        <v>191836</v>
      </c>
      <c r="I441" s="568">
        <v>91836</v>
      </c>
      <c r="J441" s="568" t="s">
        <v>786</v>
      </c>
      <c r="K441" s="568" t="s">
        <v>787</v>
      </c>
      <c r="L441" s="570">
        <v>46.685987559003152</v>
      </c>
      <c r="M441" s="570">
        <v>28</v>
      </c>
      <c r="N441" s="571">
        <v>1306.5596267700946</v>
      </c>
    </row>
    <row r="442" spans="1:14" ht="14.4" customHeight="1" x14ac:dyDescent="0.3">
      <c r="A442" s="566" t="s">
        <v>537</v>
      </c>
      <c r="B442" s="567" t="s">
        <v>539</v>
      </c>
      <c r="C442" s="568" t="s">
        <v>553</v>
      </c>
      <c r="D442" s="569" t="s">
        <v>554</v>
      </c>
      <c r="E442" s="568" t="s">
        <v>540</v>
      </c>
      <c r="F442" s="569" t="s">
        <v>541</v>
      </c>
      <c r="G442" s="568" t="s">
        <v>586</v>
      </c>
      <c r="H442" s="568">
        <v>192255</v>
      </c>
      <c r="I442" s="568">
        <v>92255</v>
      </c>
      <c r="J442" s="568" t="s">
        <v>1212</v>
      </c>
      <c r="K442" s="568" t="s">
        <v>1213</v>
      </c>
      <c r="L442" s="570">
        <v>102.45</v>
      </c>
      <c r="M442" s="570">
        <v>1</v>
      </c>
      <c r="N442" s="571">
        <v>102.45</v>
      </c>
    </row>
    <row r="443" spans="1:14" ht="14.4" customHeight="1" x14ac:dyDescent="0.3">
      <c r="A443" s="566" t="s">
        <v>537</v>
      </c>
      <c r="B443" s="567" t="s">
        <v>539</v>
      </c>
      <c r="C443" s="568" t="s">
        <v>553</v>
      </c>
      <c r="D443" s="569" t="s">
        <v>554</v>
      </c>
      <c r="E443" s="568" t="s">
        <v>540</v>
      </c>
      <c r="F443" s="569" t="s">
        <v>541</v>
      </c>
      <c r="G443" s="568" t="s">
        <v>586</v>
      </c>
      <c r="H443" s="568">
        <v>192489</v>
      </c>
      <c r="I443" s="568">
        <v>92489</v>
      </c>
      <c r="J443" s="568" t="s">
        <v>790</v>
      </c>
      <c r="K443" s="568" t="s">
        <v>791</v>
      </c>
      <c r="L443" s="570">
        <v>722.93152108462937</v>
      </c>
      <c r="M443" s="570">
        <v>6</v>
      </c>
      <c r="N443" s="571">
        <v>4337.0721686770348</v>
      </c>
    </row>
    <row r="444" spans="1:14" ht="14.4" customHeight="1" x14ac:dyDescent="0.3">
      <c r="A444" s="566" t="s">
        <v>537</v>
      </c>
      <c r="B444" s="567" t="s">
        <v>539</v>
      </c>
      <c r="C444" s="568" t="s">
        <v>553</v>
      </c>
      <c r="D444" s="569" t="s">
        <v>554</v>
      </c>
      <c r="E444" s="568" t="s">
        <v>540</v>
      </c>
      <c r="F444" s="569" t="s">
        <v>541</v>
      </c>
      <c r="G444" s="568" t="s">
        <v>586</v>
      </c>
      <c r="H444" s="568">
        <v>192729</v>
      </c>
      <c r="I444" s="568">
        <v>92729</v>
      </c>
      <c r="J444" s="568" t="s">
        <v>1214</v>
      </c>
      <c r="K444" s="568" t="s">
        <v>1215</v>
      </c>
      <c r="L444" s="570">
        <v>47.104884737316794</v>
      </c>
      <c r="M444" s="570">
        <v>4</v>
      </c>
      <c r="N444" s="571">
        <v>188.41953894926718</v>
      </c>
    </row>
    <row r="445" spans="1:14" ht="14.4" customHeight="1" x14ac:dyDescent="0.3">
      <c r="A445" s="566" t="s">
        <v>537</v>
      </c>
      <c r="B445" s="567" t="s">
        <v>539</v>
      </c>
      <c r="C445" s="568" t="s">
        <v>553</v>
      </c>
      <c r="D445" s="569" t="s">
        <v>554</v>
      </c>
      <c r="E445" s="568" t="s">
        <v>540</v>
      </c>
      <c r="F445" s="569" t="s">
        <v>541</v>
      </c>
      <c r="G445" s="568" t="s">
        <v>586</v>
      </c>
      <c r="H445" s="568">
        <v>192853</v>
      </c>
      <c r="I445" s="568">
        <v>192853</v>
      </c>
      <c r="J445" s="568" t="s">
        <v>1134</v>
      </c>
      <c r="K445" s="568" t="s">
        <v>1216</v>
      </c>
      <c r="L445" s="570">
        <v>106.875887939159</v>
      </c>
      <c r="M445" s="570">
        <v>4</v>
      </c>
      <c r="N445" s="571">
        <v>427.62530726243801</v>
      </c>
    </row>
    <row r="446" spans="1:14" ht="14.4" customHeight="1" x14ac:dyDescent="0.3">
      <c r="A446" s="566" t="s">
        <v>537</v>
      </c>
      <c r="B446" s="567" t="s">
        <v>539</v>
      </c>
      <c r="C446" s="568" t="s">
        <v>553</v>
      </c>
      <c r="D446" s="569" t="s">
        <v>554</v>
      </c>
      <c r="E446" s="568" t="s">
        <v>540</v>
      </c>
      <c r="F446" s="569" t="s">
        <v>541</v>
      </c>
      <c r="G446" s="568" t="s">
        <v>586</v>
      </c>
      <c r="H446" s="568">
        <v>193104</v>
      </c>
      <c r="I446" s="568">
        <v>93104</v>
      </c>
      <c r="J446" s="568" t="s">
        <v>793</v>
      </c>
      <c r="K446" s="568" t="s">
        <v>794</v>
      </c>
      <c r="L446" s="570">
        <v>40.296660468574693</v>
      </c>
      <c r="M446" s="570">
        <v>46</v>
      </c>
      <c r="N446" s="571">
        <v>1863.529740490656</v>
      </c>
    </row>
    <row r="447" spans="1:14" ht="14.4" customHeight="1" x14ac:dyDescent="0.3">
      <c r="A447" s="566" t="s">
        <v>537</v>
      </c>
      <c r="B447" s="567" t="s">
        <v>539</v>
      </c>
      <c r="C447" s="568" t="s">
        <v>553</v>
      </c>
      <c r="D447" s="569" t="s">
        <v>554</v>
      </c>
      <c r="E447" s="568" t="s">
        <v>540</v>
      </c>
      <c r="F447" s="569" t="s">
        <v>541</v>
      </c>
      <c r="G447" s="568" t="s">
        <v>586</v>
      </c>
      <c r="H447" s="568">
        <v>193105</v>
      </c>
      <c r="I447" s="568">
        <v>93105</v>
      </c>
      <c r="J447" s="568" t="s">
        <v>793</v>
      </c>
      <c r="K447" s="568" t="s">
        <v>795</v>
      </c>
      <c r="L447" s="570">
        <v>292.31950572223752</v>
      </c>
      <c r="M447" s="570">
        <v>14</v>
      </c>
      <c r="N447" s="571">
        <v>4092.4730801113255</v>
      </c>
    </row>
    <row r="448" spans="1:14" ht="14.4" customHeight="1" x14ac:dyDescent="0.3">
      <c r="A448" s="566" t="s">
        <v>537</v>
      </c>
      <c r="B448" s="567" t="s">
        <v>539</v>
      </c>
      <c r="C448" s="568" t="s">
        <v>553</v>
      </c>
      <c r="D448" s="569" t="s">
        <v>554</v>
      </c>
      <c r="E448" s="568" t="s">
        <v>540</v>
      </c>
      <c r="F448" s="569" t="s">
        <v>541</v>
      </c>
      <c r="G448" s="568" t="s">
        <v>586</v>
      </c>
      <c r="H448" s="568">
        <v>193724</v>
      </c>
      <c r="I448" s="568">
        <v>93724</v>
      </c>
      <c r="J448" s="568" t="s">
        <v>1217</v>
      </c>
      <c r="K448" s="568" t="s">
        <v>1218</v>
      </c>
      <c r="L448" s="570">
        <v>72.029865560132038</v>
      </c>
      <c r="M448" s="570">
        <v>18</v>
      </c>
      <c r="N448" s="571">
        <v>1295.51656648527</v>
      </c>
    </row>
    <row r="449" spans="1:14" ht="14.4" customHeight="1" x14ac:dyDescent="0.3">
      <c r="A449" s="566" t="s">
        <v>537</v>
      </c>
      <c r="B449" s="567" t="s">
        <v>539</v>
      </c>
      <c r="C449" s="568" t="s">
        <v>553</v>
      </c>
      <c r="D449" s="569" t="s">
        <v>554</v>
      </c>
      <c r="E449" s="568" t="s">
        <v>540</v>
      </c>
      <c r="F449" s="569" t="s">
        <v>541</v>
      </c>
      <c r="G449" s="568" t="s">
        <v>586</v>
      </c>
      <c r="H449" s="568">
        <v>193746</v>
      </c>
      <c r="I449" s="568">
        <v>93746</v>
      </c>
      <c r="J449" s="568" t="s">
        <v>1219</v>
      </c>
      <c r="K449" s="568" t="s">
        <v>1220</v>
      </c>
      <c r="L449" s="570">
        <v>393.04791319208863</v>
      </c>
      <c r="M449" s="570">
        <v>10</v>
      </c>
      <c r="N449" s="571">
        <v>3930.4791319208862</v>
      </c>
    </row>
    <row r="450" spans="1:14" ht="14.4" customHeight="1" x14ac:dyDescent="0.3">
      <c r="A450" s="566" t="s">
        <v>537</v>
      </c>
      <c r="B450" s="567" t="s">
        <v>539</v>
      </c>
      <c r="C450" s="568" t="s">
        <v>553</v>
      </c>
      <c r="D450" s="569" t="s">
        <v>554</v>
      </c>
      <c r="E450" s="568" t="s">
        <v>540</v>
      </c>
      <c r="F450" s="569" t="s">
        <v>541</v>
      </c>
      <c r="G450" s="568" t="s">
        <v>586</v>
      </c>
      <c r="H450" s="568">
        <v>194234</v>
      </c>
      <c r="I450" s="568">
        <v>94234</v>
      </c>
      <c r="J450" s="568" t="s">
        <v>1221</v>
      </c>
      <c r="K450" s="568" t="s">
        <v>1222</v>
      </c>
      <c r="L450" s="570">
        <v>54.81505053921915</v>
      </c>
      <c r="M450" s="570">
        <v>2</v>
      </c>
      <c r="N450" s="571">
        <v>109.6301010784383</v>
      </c>
    </row>
    <row r="451" spans="1:14" ht="14.4" customHeight="1" x14ac:dyDescent="0.3">
      <c r="A451" s="566" t="s">
        <v>537</v>
      </c>
      <c r="B451" s="567" t="s">
        <v>539</v>
      </c>
      <c r="C451" s="568" t="s">
        <v>553</v>
      </c>
      <c r="D451" s="569" t="s">
        <v>554</v>
      </c>
      <c r="E451" s="568" t="s">
        <v>540</v>
      </c>
      <c r="F451" s="569" t="s">
        <v>541</v>
      </c>
      <c r="G451" s="568" t="s">
        <v>586</v>
      </c>
      <c r="H451" s="568">
        <v>194292</v>
      </c>
      <c r="I451" s="568">
        <v>94292</v>
      </c>
      <c r="J451" s="568" t="s">
        <v>798</v>
      </c>
      <c r="K451" s="568" t="s">
        <v>800</v>
      </c>
      <c r="L451" s="570">
        <v>92.066864688093034</v>
      </c>
      <c r="M451" s="570">
        <v>42</v>
      </c>
      <c r="N451" s="571">
        <v>3863.8895050284664</v>
      </c>
    </row>
    <row r="452" spans="1:14" ht="14.4" customHeight="1" x14ac:dyDescent="0.3">
      <c r="A452" s="566" t="s">
        <v>537</v>
      </c>
      <c r="B452" s="567" t="s">
        <v>539</v>
      </c>
      <c r="C452" s="568" t="s">
        <v>553</v>
      </c>
      <c r="D452" s="569" t="s">
        <v>554</v>
      </c>
      <c r="E452" s="568" t="s">
        <v>540</v>
      </c>
      <c r="F452" s="569" t="s">
        <v>541</v>
      </c>
      <c r="G452" s="568" t="s">
        <v>586</v>
      </c>
      <c r="H452" s="568">
        <v>194525</v>
      </c>
      <c r="I452" s="568">
        <v>94525</v>
      </c>
      <c r="J452" s="568" t="s">
        <v>1223</v>
      </c>
      <c r="K452" s="568" t="s">
        <v>1224</v>
      </c>
      <c r="L452" s="570">
        <v>39.67</v>
      </c>
      <c r="M452" s="570">
        <v>1</v>
      </c>
      <c r="N452" s="571">
        <v>39.67</v>
      </c>
    </row>
    <row r="453" spans="1:14" ht="14.4" customHeight="1" x14ac:dyDescent="0.3">
      <c r="A453" s="566" t="s">
        <v>537</v>
      </c>
      <c r="B453" s="567" t="s">
        <v>539</v>
      </c>
      <c r="C453" s="568" t="s">
        <v>553</v>
      </c>
      <c r="D453" s="569" t="s">
        <v>554</v>
      </c>
      <c r="E453" s="568" t="s">
        <v>540</v>
      </c>
      <c r="F453" s="569" t="s">
        <v>541</v>
      </c>
      <c r="G453" s="568" t="s">
        <v>586</v>
      </c>
      <c r="H453" s="568">
        <v>194810</v>
      </c>
      <c r="I453" s="568">
        <v>94810</v>
      </c>
      <c r="J453" s="568" t="s">
        <v>1225</v>
      </c>
      <c r="K453" s="568" t="s">
        <v>1226</v>
      </c>
      <c r="L453" s="570">
        <v>44.470717038326796</v>
      </c>
      <c r="M453" s="570">
        <v>1</v>
      </c>
      <c r="N453" s="571">
        <v>44.470717038326796</v>
      </c>
    </row>
    <row r="454" spans="1:14" ht="14.4" customHeight="1" x14ac:dyDescent="0.3">
      <c r="A454" s="566" t="s">
        <v>537</v>
      </c>
      <c r="B454" s="567" t="s">
        <v>539</v>
      </c>
      <c r="C454" s="568" t="s">
        <v>553</v>
      </c>
      <c r="D454" s="569" t="s">
        <v>554</v>
      </c>
      <c r="E454" s="568" t="s">
        <v>540</v>
      </c>
      <c r="F454" s="569" t="s">
        <v>541</v>
      </c>
      <c r="G454" s="568" t="s">
        <v>586</v>
      </c>
      <c r="H454" s="568">
        <v>194916</v>
      </c>
      <c r="I454" s="568">
        <v>94916</v>
      </c>
      <c r="J454" s="568" t="s">
        <v>803</v>
      </c>
      <c r="K454" s="568" t="s">
        <v>804</v>
      </c>
      <c r="L454" s="570">
        <v>90.326699188282987</v>
      </c>
      <c r="M454" s="570">
        <v>12</v>
      </c>
      <c r="N454" s="571">
        <v>1084.170284187278</v>
      </c>
    </row>
    <row r="455" spans="1:14" ht="14.4" customHeight="1" x14ac:dyDescent="0.3">
      <c r="A455" s="566" t="s">
        <v>537</v>
      </c>
      <c r="B455" s="567" t="s">
        <v>539</v>
      </c>
      <c r="C455" s="568" t="s">
        <v>553</v>
      </c>
      <c r="D455" s="569" t="s">
        <v>554</v>
      </c>
      <c r="E455" s="568" t="s">
        <v>540</v>
      </c>
      <c r="F455" s="569" t="s">
        <v>541</v>
      </c>
      <c r="G455" s="568" t="s">
        <v>586</v>
      </c>
      <c r="H455" s="568">
        <v>194918</v>
      </c>
      <c r="I455" s="568">
        <v>94918</v>
      </c>
      <c r="J455" s="568" t="s">
        <v>803</v>
      </c>
      <c r="K455" s="568" t="s">
        <v>805</v>
      </c>
      <c r="L455" s="570">
        <v>41.006636123883737</v>
      </c>
      <c r="M455" s="570">
        <v>16</v>
      </c>
      <c r="N455" s="571">
        <v>652.83926697320965</v>
      </c>
    </row>
    <row r="456" spans="1:14" ht="14.4" customHeight="1" x14ac:dyDescent="0.3">
      <c r="A456" s="566" t="s">
        <v>537</v>
      </c>
      <c r="B456" s="567" t="s">
        <v>539</v>
      </c>
      <c r="C456" s="568" t="s">
        <v>553</v>
      </c>
      <c r="D456" s="569" t="s">
        <v>554</v>
      </c>
      <c r="E456" s="568" t="s">
        <v>540</v>
      </c>
      <c r="F456" s="569" t="s">
        <v>541</v>
      </c>
      <c r="G456" s="568" t="s">
        <v>586</v>
      </c>
      <c r="H456" s="568">
        <v>196118</v>
      </c>
      <c r="I456" s="568">
        <v>96118</v>
      </c>
      <c r="J456" s="568" t="s">
        <v>810</v>
      </c>
      <c r="K456" s="568" t="s">
        <v>811</v>
      </c>
      <c r="L456" s="570">
        <v>541.48</v>
      </c>
      <c r="M456" s="570">
        <v>1</v>
      </c>
      <c r="N456" s="571">
        <v>541.48</v>
      </c>
    </row>
    <row r="457" spans="1:14" ht="14.4" customHeight="1" x14ac:dyDescent="0.3">
      <c r="A457" s="566" t="s">
        <v>537</v>
      </c>
      <c r="B457" s="567" t="s">
        <v>539</v>
      </c>
      <c r="C457" s="568" t="s">
        <v>553</v>
      </c>
      <c r="D457" s="569" t="s">
        <v>554</v>
      </c>
      <c r="E457" s="568" t="s">
        <v>540</v>
      </c>
      <c r="F457" s="569" t="s">
        <v>541</v>
      </c>
      <c r="G457" s="568" t="s">
        <v>586</v>
      </c>
      <c r="H457" s="568">
        <v>196190</v>
      </c>
      <c r="I457" s="568">
        <v>96190</v>
      </c>
      <c r="J457" s="568" t="s">
        <v>1227</v>
      </c>
      <c r="K457" s="568" t="s">
        <v>1073</v>
      </c>
      <c r="L457" s="570">
        <v>47.410271355337699</v>
      </c>
      <c r="M457" s="570">
        <v>1</v>
      </c>
      <c r="N457" s="571">
        <v>47.410271355337699</v>
      </c>
    </row>
    <row r="458" spans="1:14" ht="14.4" customHeight="1" x14ac:dyDescent="0.3">
      <c r="A458" s="566" t="s">
        <v>537</v>
      </c>
      <c r="B458" s="567" t="s">
        <v>539</v>
      </c>
      <c r="C458" s="568" t="s">
        <v>553</v>
      </c>
      <c r="D458" s="569" t="s">
        <v>554</v>
      </c>
      <c r="E458" s="568" t="s">
        <v>540</v>
      </c>
      <c r="F458" s="569" t="s">
        <v>541</v>
      </c>
      <c r="G458" s="568" t="s">
        <v>586</v>
      </c>
      <c r="H458" s="568">
        <v>196303</v>
      </c>
      <c r="I458" s="568">
        <v>96303</v>
      </c>
      <c r="J458" s="568" t="s">
        <v>812</v>
      </c>
      <c r="K458" s="568" t="s">
        <v>813</v>
      </c>
      <c r="L458" s="570">
        <v>38.030003317406297</v>
      </c>
      <c r="M458" s="570">
        <v>1</v>
      </c>
      <c r="N458" s="571">
        <v>38.030003317406297</v>
      </c>
    </row>
    <row r="459" spans="1:14" ht="14.4" customHeight="1" x14ac:dyDescent="0.3">
      <c r="A459" s="566" t="s">
        <v>537</v>
      </c>
      <c r="B459" s="567" t="s">
        <v>539</v>
      </c>
      <c r="C459" s="568" t="s">
        <v>553</v>
      </c>
      <c r="D459" s="569" t="s">
        <v>554</v>
      </c>
      <c r="E459" s="568" t="s">
        <v>540</v>
      </c>
      <c r="F459" s="569" t="s">
        <v>541</v>
      </c>
      <c r="G459" s="568" t="s">
        <v>586</v>
      </c>
      <c r="H459" s="568">
        <v>196610</v>
      </c>
      <c r="I459" s="568">
        <v>96610</v>
      </c>
      <c r="J459" s="568" t="s">
        <v>814</v>
      </c>
      <c r="K459" s="568" t="s">
        <v>815</v>
      </c>
      <c r="L459" s="570">
        <v>54.54</v>
      </c>
      <c r="M459" s="570">
        <v>2</v>
      </c>
      <c r="N459" s="571">
        <v>109.08</v>
      </c>
    </row>
    <row r="460" spans="1:14" ht="14.4" customHeight="1" x14ac:dyDescent="0.3">
      <c r="A460" s="566" t="s">
        <v>537</v>
      </c>
      <c r="B460" s="567" t="s">
        <v>539</v>
      </c>
      <c r="C460" s="568" t="s">
        <v>553</v>
      </c>
      <c r="D460" s="569" t="s">
        <v>554</v>
      </c>
      <c r="E460" s="568" t="s">
        <v>540</v>
      </c>
      <c r="F460" s="569" t="s">
        <v>541</v>
      </c>
      <c r="G460" s="568" t="s">
        <v>586</v>
      </c>
      <c r="H460" s="568">
        <v>196635</v>
      </c>
      <c r="I460" s="568">
        <v>96635</v>
      </c>
      <c r="J460" s="568" t="s">
        <v>1228</v>
      </c>
      <c r="K460" s="568" t="s">
        <v>1229</v>
      </c>
      <c r="L460" s="570">
        <v>105.35500909889282</v>
      </c>
      <c r="M460" s="570">
        <v>9</v>
      </c>
      <c r="N460" s="571">
        <v>943.91010918671395</v>
      </c>
    </row>
    <row r="461" spans="1:14" ht="14.4" customHeight="1" x14ac:dyDescent="0.3">
      <c r="A461" s="566" t="s">
        <v>537</v>
      </c>
      <c r="B461" s="567" t="s">
        <v>539</v>
      </c>
      <c r="C461" s="568" t="s">
        <v>553</v>
      </c>
      <c r="D461" s="569" t="s">
        <v>554</v>
      </c>
      <c r="E461" s="568" t="s">
        <v>540</v>
      </c>
      <c r="F461" s="569" t="s">
        <v>541</v>
      </c>
      <c r="G461" s="568" t="s">
        <v>586</v>
      </c>
      <c r="H461" s="568">
        <v>197026</v>
      </c>
      <c r="I461" s="568">
        <v>97026</v>
      </c>
      <c r="J461" s="568" t="s">
        <v>1230</v>
      </c>
      <c r="K461" s="568" t="s">
        <v>1231</v>
      </c>
      <c r="L461" s="570">
        <v>160.53</v>
      </c>
      <c r="M461" s="570">
        <v>1</v>
      </c>
      <c r="N461" s="571">
        <v>160.53</v>
      </c>
    </row>
    <row r="462" spans="1:14" ht="14.4" customHeight="1" x14ac:dyDescent="0.3">
      <c r="A462" s="566" t="s">
        <v>537</v>
      </c>
      <c r="B462" s="567" t="s">
        <v>539</v>
      </c>
      <c r="C462" s="568" t="s">
        <v>553</v>
      </c>
      <c r="D462" s="569" t="s">
        <v>554</v>
      </c>
      <c r="E462" s="568" t="s">
        <v>540</v>
      </c>
      <c r="F462" s="569" t="s">
        <v>541</v>
      </c>
      <c r="G462" s="568" t="s">
        <v>586</v>
      </c>
      <c r="H462" s="568">
        <v>197186</v>
      </c>
      <c r="I462" s="568">
        <v>97186</v>
      </c>
      <c r="J462" s="568" t="s">
        <v>818</v>
      </c>
      <c r="K462" s="568" t="s">
        <v>819</v>
      </c>
      <c r="L462" s="570">
        <v>94.69</v>
      </c>
      <c r="M462" s="570">
        <v>1</v>
      </c>
      <c r="N462" s="571">
        <v>94.69</v>
      </c>
    </row>
    <row r="463" spans="1:14" ht="14.4" customHeight="1" x14ac:dyDescent="0.3">
      <c r="A463" s="566" t="s">
        <v>537</v>
      </c>
      <c r="B463" s="567" t="s">
        <v>539</v>
      </c>
      <c r="C463" s="568" t="s">
        <v>553</v>
      </c>
      <c r="D463" s="569" t="s">
        <v>554</v>
      </c>
      <c r="E463" s="568" t="s">
        <v>540</v>
      </c>
      <c r="F463" s="569" t="s">
        <v>541</v>
      </c>
      <c r="G463" s="568" t="s">
        <v>586</v>
      </c>
      <c r="H463" s="568">
        <v>197402</v>
      </c>
      <c r="I463" s="568">
        <v>97402</v>
      </c>
      <c r="J463" s="568" t="s">
        <v>1232</v>
      </c>
      <c r="K463" s="568" t="s">
        <v>1233</v>
      </c>
      <c r="L463" s="570">
        <v>116.85973234915249</v>
      </c>
      <c r="M463" s="570">
        <v>2</v>
      </c>
      <c r="N463" s="571">
        <v>233.71946469830499</v>
      </c>
    </row>
    <row r="464" spans="1:14" ht="14.4" customHeight="1" x14ac:dyDescent="0.3">
      <c r="A464" s="566" t="s">
        <v>537</v>
      </c>
      <c r="B464" s="567" t="s">
        <v>539</v>
      </c>
      <c r="C464" s="568" t="s">
        <v>553</v>
      </c>
      <c r="D464" s="569" t="s">
        <v>554</v>
      </c>
      <c r="E464" s="568" t="s">
        <v>540</v>
      </c>
      <c r="F464" s="569" t="s">
        <v>541</v>
      </c>
      <c r="G464" s="568" t="s">
        <v>586</v>
      </c>
      <c r="H464" s="568">
        <v>197522</v>
      </c>
      <c r="I464" s="568">
        <v>97522</v>
      </c>
      <c r="J464" s="568" t="s">
        <v>652</v>
      </c>
      <c r="K464" s="568" t="s">
        <v>820</v>
      </c>
      <c r="L464" s="570">
        <v>166.83837618395597</v>
      </c>
      <c r="M464" s="570">
        <v>6</v>
      </c>
      <c r="N464" s="571">
        <v>1001.4237618395599</v>
      </c>
    </row>
    <row r="465" spans="1:14" ht="14.4" customHeight="1" x14ac:dyDescent="0.3">
      <c r="A465" s="566" t="s">
        <v>537</v>
      </c>
      <c r="B465" s="567" t="s">
        <v>539</v>
      </c>
      <c r="C465" s="568" t="s">
        <v>553</v>
      </c>
      <c r="D465" s="569" t="s">
        <v>554</v>
      </c>
      <c r="E465" s="568" t="s">
        <v>540</v>
      </c>
      <c r="F465" s="569" t="s">
        <v>541</v>
      </c>
      <c r="G465" s="568" t="s">
        <v>586</v>
      </c>
      <c r="H465" s="568">
        <v>197698</v>
      </c>
      <c r="I465" s="568">
        <v>97698</v>
      </c>
      <c r="J465" s="568" t="s">
        <v>1234</v>
      </c>
      <c r="K465" s="568" t="s">
        <v>1235</v>
      </c>
      <c r="L465" s="570">
        <v>27.28001762286965</v>
      </c>
      <c r="M465" s="570">
        <v>3</v>
      </c>
      <c r="N465" s="571">
        <v>81.960035245739306</v>
      </c>
    </row>
    <row r="466" spans="1:14" ht="14.4" customHeight="1" x14ac:dyDescent="0.3">
      <c r="A466" s="566" t="s">
        <v>537</v>
      </c>
      <c r="B466" s="567" t="s">
        <v>539</v>
      </c>
      <c r="C466" s="568" t="s">
        <v>553</v>
      </c>
      <c r="D466" s="569" t="s">
        <v>554</v>
      </c>
      <c r="E466" s="568" t="s">
        <v>540</v>
      </c>
      <c r="F466" s="569" t="s">
        <v>541</v>
      </c>
      <c r="G466" s="568" t="s">
        <v>586</v>
      </c>
      <c r="H466" s="568">
        <v>198169</v>
      </c>
      <c r="I466" s="568">
        <v>98169</v>
      </c>
      <c r="J466" s="568" t="s">
        <v>1236</v>
      </c>
      <c r="K466" s="568" t="s">
        <v>1237</v>
      </c>
      <c r="L466" s="570">
        <v>93.67</v>
      </c>
      <c r="M466" s="570">
        <v>1</v>
      </c>
      <c r="N466" s="571">
        <v>93.67</v>
      </c>
    </row>
    <row r="467" spans="1:14" ht="14.4" customHeight="1" x14ac:dyDescent="0.3">
      <c r="A467" s="566" t="s">
        <v>537</v>
      </c>
      <c r="B467" s="567" t="s">
        <v>539</v>
      </c>
      <c r="C467" s="568" t="s">
        <v>553</v>
      </c>
      <c r="D467" s="569" t="s">
        <v>554</v>
      </c>
      <c r="E467" s="568" t="s">
        <v>540</v>
      </c>
      <c r="F467" s="569" t="s">
        <v>541</v>
      </c>
      <c r="G467" s="568" t="s">
        <v>586</v>
      </c>
      <c r="H467" s="568">
        <v>198219</v>
      </c>
      <c r="I467" s="568">
        <v>98219</v>
      </c>
      <c r="J467" s="568" t="s">
        <v>823</v>
      </c>
      <c r="K467" s="568" t="s">
        <v>824</v>
      </c>
      <c r="L467" s="570">
        <v>47.345060144382103</v>
      </c>
      <c r="M467" s="570">
        <v>2</v>
      </c>
      <c r="N467" s="571">
        <v>94.690120288764206</v>
      </c>
    </row>
    <row r="468" spans="1:14" ht="14.4" customHeight="1" x14ac:dyDescent="0.3">
      <c r="A468" s="566" t="s">
        <v>537</v>
      </c>
      <c r="B468" s="567" t="s">
        <v>539</v>
      </c>
      <c r="C468" s="568" t="s">
        <v>553</v>
      </c>
      <c r="D468" s="569" t="s">
        <v>554</v>
      </c>
      <c r="E468" s="568" t="s">
        <v>540</v>
      </c>
      <c r="F468" s="569" t="s">
        <v>541</v>
      </c>
      <c r="G468" s="568" t="s">
        <v>586</v>
      </c>
      <c r="H468" s="568">
        <v>199295</v>
      </c>
      <c r="I468" s="568">
        <v>99295</v>
      </c>
      <c r="J468" s="568" t="s">
        <v>825</v>
      </c>
      <c r="K468" s="568" t="s">
        <v>826</v>
      </c>
      <c r="L468" s="570">
        <v>27.487475539237323</v>
      </c>
      <c r="M468" s="570">
        <v>15</v>
      </c>
      <c r="N468" s="571">
        <v>412.32960862779714</v>
      </c>
    </row>
    <row r="469" spans="1:14" ht="14.4" customHeight="1" x14ac:dyDescent="0.3">
      <c r="A469" s="566" t="s">
        <v>537</v>
      </c>
      <c r="B469" s="567" t="s">
        <v>539</v>
      </c>
      <c r="C469" s="568" t="s">
        <v>553</v>
      </c>
      <c r="D469" s="569" t="s">
        <v>554</v>
      </c>
      <c r="E469" s="568" t="s">
        <v>540</v>
      </c>
      <c r="F469" s="569" t="s">
        <v>541</v>
      </c>
      <c r="G469" s="568" t="s">
        <v>586</v>
      </c>
      <c r="H469" s="568">
        <v>380758</v>
      </c>
      <c r="I469" s="568">
        <v>80758</v>
      </c>
      <c r="J469" s="568" t="s">
        <v>1238</v>
      </c>
      <c r="K469" s="568" t="s">
        <v>1239</v>
      </c>
      <c r="L469" s="570">
        <v>94.2</v>
      </c>
      <c r="M469" s="570">
        <v>2</v>
      </c>
      <c r="N469" s="571">
        <v>188.4</v>
      </c>
    </row>
    <row r="470" spans="1:14" ht="14.4" customHeight="1" x14ac:dyDescent="0.3">
      <c r="A470" s="566" t="s">
        <v>537</v>
      </c>
      <c r="B470" s="567" t="s">
        <v>539</v>
      </c>
      <c r="C470" s="568" t="s">
        <v>553</v>
      </c>
      <c r="D470" s="569" t="s">
        <v>554</v>
      </c>
      <c r="E470" s="568" t="s">
        <v>540</v>
      </c>
      <c r="F470" s="569" t="s">
        <v>541</v>
      </c>
      <c r="G470" s="568" t="s">
        <v>586</v>
      </c>
      <c r="H470" s="568">
        <v>395294</v>
      </c>
      <c r="I470" s="568">
        <v>180306</v>
      </c>
      <c r="J470" s="568" t="s">
        <v>827</v>
      </c>
      <c r="K470" s="568" t="s">
        <v>828</v>
      </c>
      <c r="L470" s="570">
        <v>149.83000000000001</v>
      </c>
      <c r="M470" s="570">
        <v>2</v>
      </c>
      <c r="N470" s="571">
        <v>299.66000000000003</v>
      </c>
    </row>
    <row r="471" spans="1:14" ht="14.4" customHeight="1" x14ac:dyDescent="0.3">
      <c r="A471" s="566" t="s">
        <v>537</v>
      </c>
      <c r="B471" s="567" t="s">
        <v>539</v>
      </c>
      <c r="C471" s="568" t="s">
        <v>553</v>
      </c>
      <c r="D471" s="569" t="s">
        <v>554</v>
      </c>
      <c r="E471" s="568" t="s">
        <v>540</v>
      </c>
      <c r="F471" s="569" t="s">
        <v>541</v>
      </c>
      <c r="G471" s="568" t="s">
        <v>586</v>
      </c>
      <c r="H471" s="568">
        <v>702489</v>
      </c>
      <c r="I471" s="568">
        <v>0</v>
      </c>
      <c r="J471" s="568" t="s">
        <v>1240</v>
      </c>
      <c r="K471" s="568"/>
      <c r="L471" s="570">
        <v>55.824996797485099</v>
      </c>
      <c r="M471" s="570">
        <v>3</v>
      </c>
      <c r="N471" s="571">
        <v>170.12998718994041</v>
      </c>
    </row>
    <row r="472" spans="1:14" ht="14.4" customHeight="1" x14ac:dyDescent="0.3">
      <c r="A472" s="566" t="s">
        <v>537</v>
      </c>
      <c r="B472" s="567" t="s">
        <v>539</v>
      </c>
      <c r="C472" s="568" t="s">
        <v>553</v>
      </c>
      <c r="D472" s="569" t="s">
        <v>554</v>
      </c>
      <c r="E472" s="568" t="s">
        <v>540</v>
      </c>
      <c r="F472" s="569" t="s">
        <v>541</v>
      </c>
      <c r="G472" s="568" t="s">
        <v>586</v>
      </c>
      <c r="H472" s="568">
        <v>703722</v>
      </c>
      <c r="I472" s="568">
        <v>0</v>
      </c>
      <c r="J472" s="568" t="s">
        <v>1241</v>
      </c>
      <c r="K472" s="568"/>
      <c r="L472" s="570">
        <v>143.19001948531201</v>
      </c>
      <c r="M472" s="570">
        <v>1</v>
      </c>
      <c r="N472" s="571">
        <v>143.19001948531201</v>
      </c>
    </row>
    <row r="473" spans="1:14" ht="14.4" customHeight="1" x14ac:dyDescent="0.3">
      <c r="A473" s="566" t="s">
        <v>537</v>
      </c>
      <c r="B473" s="567" t="s">
        <v>539</v>
      </c>
      <c r="C473" s="568" t="s">
        <v>553</v>
      </c>
      <c r="D473" s="569" t="s">
        <v>554</v>
      </c>
      <c r="E473" s="568" t="s">
        <v>540</v>
      </c>
      <c r="F473" s="569" t="s">
        <v>541</v>
      </c>
      <c r="G473" s="568" t="s">
        <v>586</v>
      </c>
      <c r="H473" s="568">
        <v>788943</v>
      </c>
      <c r="I473" s="568">
        <v>0</v>
      </c>
      <c r="J473" s="568" t="s">
        <v>1242</v>
      </c>
      <c r="K473" s="568"/>
      <c r="L473" s="570">
        <v>88.940129180501003</v>
      </c>
      <c r="M473" s="570">
        <v>1</v>
      </c>
      <c r="N473" s="571">
        <v>88.940129180501003</v>
      </c>
    </row>
    <row r="474" spans="1:14" ht="14.4" customHeight="1" x14ac:dyDescent="0.3">
      <c r="A474" s="566" t="s">
        <v>537</v>
      </c>
      <c r="B474" s="567" t="s">
        <v>539</v>
      </c>
      <c r="C474" s="568" t="s">
        <v>553</v>
      </c>
      <c r="D474" s="569" t="s">
        <v>554</v>
      </c>
      <c r="E474" s="568" t="s">
        <v>540</v>
      </c>
      <c r="F474" s="569" t="s">
        <v>541</v>
      </c>
      <c r="G474" s="568" t="s">
        <v>586</v>
      </c>
      <c r="H474" s="568">
        <v>790011</v>
      </c>
      <c r="I474" s="568">
        <v>0</v>
      </c>
      <c r="J474" s="568" t="s">
        <v>1243</v>
      </c>
      <c r="K474" s="568"/>
      <c r="L474" s="570">
        <v>64.758574759093705</v>
      </c>
      <c r="M474" s="570">
        <v>1</v>
      </c>
      <c r="N474" s="571">
        <v>64.758574759093705</v>
      </c>
    </row>
    <row r="475" spans="1:14" ht="14.4" customHeight="1" x14ac:dyDescent="0.3">
      <c r="A475" s="566" t="s">
        <v>537</v>
      </c>
      <c r="B475" s="567" t="s">
        <v>539</v>
      </c>
      <c r="C475" s="568" t="s">
        <v>553</v>
      </c>
      <c r="D475" s="569" t="s">
        <v>554</v>
      </c>
      <c r="E475" s="568" t="s">
        <v>540</v>
      </c>
      <c r="F475" s="569" t="s">
        <v>541</v>
      </c>
      <c r="G475" s="568" t="s">
        <v>586</v>
      </c>
      <c r="H475" s="568">
        <v>798827</v>
      </c>
      <c r="I475" s="568">
        <v>0</v>
      </c>
      <c r="J475" s="568" t="s">
        <v>1244</v>
      </c>
      <c r="K475" s="568"/>
      <c r="L475" s="570">
        <v>56.74</v>
      </c>
      <c r="M475" s="570">
        <v>1</v>
      </c>
      <c r="N475" s="571">
        <v>56.74</v>
      </c>
    </row>
    <row r="476" spans="1:14" ht="14.4" customHeight="1" x14ac:dyDescent="0.3">
      <c r="A476" s="566" t="s">
        <v>537</v>
      </c>
      <c r="B476" s="567" t="s">
        <v>539</v>
      </c>
      <c r="C476" s="568" t="s">
        <v>553</v>
      </c>
      <c r="D476" s="569" t="s">
        <v>554</v>
      </c>
      <c r="E476" s="568" t="s">
        <v>540</v>
      </c>
      <c r="F476" s="569" t="s">
        <v>541</v>
      </c>
      <c r="G476" s="568" t="s">
        <v>586</v>
      </c>
      <c r="H476" s="568">
        <v>803169</v>
      </c>
      <c r="I476" s="568">
        <v>0</v>
      </c>
      <c r="J476" s="568" t="s">
        <v>1245</v>
      </c>
      <c r="K476" s="568"/>
      <c r="L476" s="570">
        <v>107.48972157795116</v>
      </c>
      <c r="M476" s="570">
        <v>6</v>
      </c>
      <c r="N476" s="571">
        <v>644.93832946770692</v>
      </c>
    </row>
    <row r="477" spans="1:14" ht="14.4" customHeight="1" x14ac:dyDescent="0.3">
      <c r="A477" s="566" t="s">
        <v>537</v>
      </c>
      <c r="B477" s="567" t="s">
        <v>539</v>
      </c>
      <c r="C477" s="568" t="s">
        <v>553</v>
      </c>
      <c r="D477" s="569" t="s">
        <v>554</v>
      </c>
      <c r="E477" s="568" t="s">
        <v>540</v>
      </c>
      <c r="F477" s="569" t="s">
        <v>541</v>
      </c>
      <c r="G477" s="568" t="s">
        <v>586</v>
      </c>
      <c r="H477" s="568">
        <v>840138</v>
      </c>
      <c r="I477" s="568">
        <v>58160</v>
      </c>
      <c r="J477" s="568" t="s">
        <v>1246</v>
      </c>
      <c r="K477" s="568" t="s">
        <v>1247</v>
      </c>
      <c r="L477" s="570">
        <v>56.329676321957102</v>
      </c>
      <c r="M477" s="570">
        <v>1</v>
      </c>
      <c r="N477" s="571">
        <v>56.329676321957102</v>
      </c>
    </row>
    <row r="478" spans="1:14" ht="14.4" customHeight="1" x14ac:dyDescent="0.3">
      <c r="A478" s="566" t="s">
        <v>537</v>
      </c>
      <c r="B478" s="567" t="s">
        <v>539</v>
      </c>
      <c r="C478" s="568" t="s">
        <v>553</v>
      </c>
      <c r="D478" s="569" t="s">
        <v>554</v>
      </c>
      <c r="E478" s="568" t="s">
        <v>540</v>
      </c>
      <c r="F478" s="569" t="s">
        <v>541</v>
      </c>
      <c r="G478" s="568" t="s">
        <v>586</v>
      </c>
      <c r="H478" s="568">
        <v>840220</v>
      </c>
      <c r="I478" s="568">
        <v>0</v>
      </c>
      <c r="J478" s="568" t="s">
        <v>1248</v>
      </c>
      <c r="K478" s="568"/>
      <c r="L478" s="570">
        <v>216.14</v>
      </c>
      <c r="M478" s="570">
        <v>1</v>
      </c>
      <c r="N478" s="571">
        <v>216.14</v>
      </c>
    </row>
    <row r="479" spans="1:14" ht="14.4" customHeight="1" x14ac:dyDescent="0.3">
      <c r="A479" s="566" t="s">
        <v>537</v>
      </c>
      <c r="B479" s="567" t="s">
        <v>539</v>
      </c>
      <c r="C479" s="568" t="s">
        <v>553</v>
      </c>
      <c r="D479" s="569" t="s">
        <v>554</v>
      </c>
      <c r="E479" s="568" t="s">
        <v>540</v>
      </c>
      <c r="F479" s="569" t="s">
        <v>541</v>
      </c>
      <c r="G479" s="568" t="s">
        <v>586</v>
      </c>
      <c r="H479" s="568">
        <v>841535</v>
      </c>
      <c r="I479" s="568">
        <v>0</v>
      </c>
      <c r="J479" s="568" t="s">
        <v>839</v>
      </c>
      <c r="K479" s="568"/>
      <c r="L479" s="570">
        <v>143.19</v>
      </c>
      <c r="M479" s="570">
        <v>1</v>
      </c>
      <c r="N479" s="571">
        <v>143.19</v>
      </c>
    </row>
    <row r="480" spans="1:14" ht="14.4" customHeight="1" x14ac:dyDescent="0.3">
      <c r="A480" s="566" t="s">
        <v>537</v>
      </c>
      <c r="B480" s="567" t="s">
        <v>539</v>
      </c>
      <c r="C480" s="568" t="s">
        <v>553</v>
      </c>
      <c r="D480" s="569" t="s">
        <v>554</v>
      </c>
      <c r="E480" s="568" t="s">
        <v>540</v>
      </c>
      <c r="F480" s="569" t="s">
        <v>541</v>
      </c>
      <c r="G480" s="568" t="s">
        <v>586</v>
      </c>
      <c r="H480" s="568">
        <v>841572</v>
      </c>
      <c r="I480" s="568">
        <v>0</v>
      </c>
      <c r="J480" s="568" t="s">
        <v>1249</v>
      </c>
      <c r="K480" s="568"/>
      <c r="L480" s="570">
        <v>98.15618489128363</v>
      </c>
      <c r="M480" s="570">
        <v>9</v>
      </c>
      <c r="N480" s="571">
        <v>872.31947913026909</v>
      </c>
    </row>
    <row r="481" spans="1:14" ht="14.4" customHeight="1" x14ac:dyDescent="0.3">
      <c r="A481" s="566" t="s">
        <v>537</v>
      </c>
      <c r="B481" s="567" t="s">
        <v>539</v>
      </c>
      <c r="C481" s="568" t="s">
        <v>553</v>
      </c>
      <c r="D481" s="569" t="s">
        <v>554</v>
      </c>
      <c r="E481" s="568" t="s">
        <v>540</v>
      </c>
      <c r="F481" s="569" t="s">
        <v>541</v>
      </c>
      <c r="G481" s="568" t="s">
        <v>586</v>
      </c>
      <c r="H481" s="568">
        <v>844145</v>
      </c>
      <c r="I481" s="568">
        <v>56350</v>
      </c>
      <c r="J481" s="568" t="s">
        <v>841</v>
      </c>
      <c r="K481" s="568" t="s">
        <v>842</v>
      </c>
      <c r="L481" s="570">
        <v>26.511945200553576</v>
      </c>
      <c r="M481" s="570">
        <v>8</v>
      </c>
      <c r="N481" s="571">
        <v>212.87945200553582</v>
      </c>
    </row>
    <row r="482" spans="1:14" ht="14.4" customHeight="1" x14ac:dyDescent="0.3">
      <c r="A482" s="566" t="s">
        <v>537</v>
      </c>
      <c r="B482" s="567" t="s">
        <v>539</v>
      </c>
      <c r="C482" s="568" t="s">
        <v>553</v>
      </c>
      <c r="D482" s="569" t="s">
        <v>554</v>
      </c>
      <c r="E482" s="568" t="s">
        <v>540</v>
      </c>
      <c r="F482" s="569" t="s">
        <v>541</v>
      </c>
      <c r="G482" s="568" t="s">
        <v>586</v>
      </c>
      <c r="H482" s="568">
        <v>844148</v>
      </c>
      <c r="I482" s="568">
        <v>104694</v>
      </c>
      <c r="J482" s="568" t="s">
        <v>843</v>
      </c>
      <c r="K482" s="568" t="s">
        <v>844</v>
      </c>
      <c r="L482" s="570">
        <v>86.15</v>
      </c>
      <c r="M482" s="570">
        <v>2</v>
      </c>
      <c r="N482" s="571">
        <v>172.3</v>
      </c>
    </row>
    <row r="483" spans="1:14" ht="14.4" customHeight="1" x14ac:dyDescent="0.3">
      <c r="A483" s="566" t="s">
        <v>537</v>
      </c>
      <c r="B483" s="567" t="s">
        <v>539</v>
      </c>
      <c r="C483" s="568" t="s">
        <v>553</v>
      </c>
      <c r="D483" s="569" t="s">
        <v>554</v>
      </c>
      <c r="E483" s="568" t="s">
        <v>540</v>
      </c>
      <c r="F483" s="569" t="s">
        <v>541</v>
      </c>
      <c r="G483" s="568" t="s">
        <v>586</v>
      </c>
      <c r="H483" s="568">
        <v>845008</v>
      </c>
      <c r="I483" s="568">
        <v>107806</v>
      </c>
      <c r="J483" s="568" t="s">
        <v>846</v>
      </c>
      <c r="K483" s="568" t="s">
        <v>847</v>
      </c>
      <c r="L483" s="570">
        <v>63.832702578507835</v>
      </c>
      <c r="M483" s="570">
        <v>15</v>
      </c>
      <c r="N483" s="571">
        <v>956.12486303931132</v>
      </c>
    </row>
    <row r="484" spans="1:14" ht="14.4" customHeight="1" x14ac:dyDescent="0.3">
      <c r="A484" s="566" t="s">
        <v>537</v>
      </c>
      <c r="B484" s="567" t="s">
        <v>539</v>
      </c>
      <c r="C484" s="568" t="s">
        <v>553</v>
      </c>
      <c r="D484" s="569" t="s">
        <v>554</v>
      </c>
      <c r="E484" s="568" t="s">
        <v>540</v>
      </c>
      <c r="F484" s="569" t="s">
        <v>541</v>
      </c>
      <c r="G484" s="568" t="s">
        <v>586</v>
      </c>
      <c r="H484" s="568">
        <v>845237</v>
      </c>
      <c r="I484" s="568">
        <v>125589</v>
      </c>
      <c r="J484" s="568" t="s">
        <v>1250</v>
      </c>
      <c r="K484" s="568" t="s">
        <v>1251</v>
      </c>
      <c r="L484" s="570">
        <v>75.579977188795198</v>
      </c>
      <c r="M484" s="570">
        <v>1</v>
      </c>
      <c r="N484" s="571">
        <v>75.579977188795198</v>
      </c>
    </row>
    <row r="485" spans="1:14" ht="14.4" customHeight="1" x14ac:dyDescent="0.3">
      <c r="A485" s="566" t="s">
        <v>537</v>
      </c>
      <c r="B485" s="567" t="s">
        <v>539</v>
      </c>
      <c r="C485" s="568" t="s">
        <v>553</v>
      </c>
      <c r="D485" s="569" t="s">
        <v>554</v>
      </c>
      <c r="E485" s="568" t="s">
        <v>540</v>
      </c>
      <c r="F485" s="569" t="s">
        <v>541</v>
      </c>
      <c r="G485" s="568" t="s">
        <v>586</v>
      </c>
      <c r="H485" s="568">
        <v>845329</v>
      </c>
      <c r="I485" s="568">
        <v>0</v>
      </c>
      <c r="J485" s="568" t="s">
        <v>850</v>
      </c>
      <c r="K485" s="568"/>
      <c r="L485" s="570">
        <v>99.670036198986793</v>
      </c>
      <c r="M485" s="570">
        <v>1</v>
      </c>
      <c r="N485" s="571">
        <v>99.670036198986793</v>
      </c>
    </row>
    <row r="486" spans="1:14" ht="14.4" customHeight="1" x14ac:dyDescent="0.3">
      <c r="A486" s="566" t="s">
        <v>537</v>
      </c>
      <c r="B486" s="567" t="s">
        <v>539</v>
      </c>
      <c r="C486" s="568" t="s">
        <v>553</v>
      </c>
      <c r="D486" s="569" t="s">
        <v>554</v>
      </c>
      <c r="E486" s="568" t="s">
        <v>540</v>
      </c>
      <c r="F486" s="569" t="s">
        <v>541</v>
      </c>
      <c r="G486" s="568" t="s">
        <v>586</v>
      </c>
      <c r="H486" s="568">
        <v>845369</v>
      </c>
      <c r="I486" s="568">
        <v>107987</v>
      </c>
      <c r="J486" s="568" t="s">
        <v>851</v>
      </c>
      <c r="K486" s="568" t="s">
        <v>852</v>
      </c>
      <c r="L486" s="570">
        <v>110.66799840056147</v>
      </c>
      <c r="M486" s="570">
        <v>27</v>
      </c>
      <c r="N486" s="571">
        <v>2988.0359568151589</v>
      </c>
    </row>
    <row r="487" spans="1:14" ht="14.4" customHeight="1" x14ac:dyDescent="0.3">
      <c r="A487" s="566" t="s">
        <v>537</v>
      </c>
      <c r="B487" s="567" t="s">
        <v>539</v>
      </c>
      <c r="C487" s="568" t="s">
        <v>553</v>
      </c>
      <c r="D487" s="569" t="s">
        <v>554</v>
      </c>
      <c r="E487" s="568" t="s">
        <v>540</v>
      </c>
      <c r="F487" s="569" t="s">
        <v>541</v>
      </c>
      <c r="G487" s="568" t="s">
        <v>586</v>
      </c>
      <c r="H487" s="568">
        <v>845697</v>
      </c>
      <c r="I487" s="568">
        <v>125599</v>
      </c>
      <c r="J487" s="568" t="s">
        <v>1252</v>
      </c>
      <c r="K487" s="568" t="s">
        <v>1253</v>
      </c>
      <c r="L487" s="570">
        <v>18.160053782756801</v>
      </c>
      <c r="M487" s="570">
        <v>1</v>
      </c>
      <c r="N487" s="571">
        <v>18.160053782756801</v>
      </c>
    </row>
    <row r="488" spans="1:14" ht="14.4" customHeight="1" x14ac:dyDescent="0.3">
      <c r="A488" s="566" t="s">
        <v>537</v>
      </c>
      <c r="B488" s="567" t="s">
        <v>539</v>
      </c>
      <c r="C488" s="568" t="s">
        <v>553</v>
      </c>
      <c r="D488" s="569" t="s">
        <v>554</v>
      </c>
      <c r="E488" s="568" t="s">
        <v>540</v>
      </c>
      <c r="F488" s="569" t="s">
        <v>541</v>
      </c>
      <c r="G488" s="568" t="s">
        <v>586</v>
      </c>
      <c r="H488" s="568">
        <v>845813</v>
      </c>
      <c r="I488" s="568">
        <v>0</v>
      </c>
      <c r="J488" s="568" t="s">
        <v>1254</v>
      </c>
      <c r="K488" s="568" t="s">
        <v>1255</v>
      </c>
      <c r="L488" s="570">
        <v>356.77500000000202</v>
      </c>
      <c r="M488" s="570">
        <v>1</v>
      </c>
      <c r="N488" s="571">
        <v>356.77500000000202</v>
      </c>
    </row>
    <row r="489" spans="1:14" ht="14.4" customHeight="1" x14ac:dyDescent="0.3">
      <c r="A489" s="566" t="s">
        <v>537</v>
      </c>
      <c r="B489" s="567" t="s">
        <v>539</v>
      </c>
      <c r="C489" s="568" t="s">
        <v>553</v>
      </c>
      <c r="D489" s="569" t="s">
        <v>554</v>
      </c>
      <c r="E489" s="568" t="s">
        <v>540</v>
      </c>
      <c r="F489" s="569" t="s">
        <v>541</v>
      </c>
      <c r="G489" s="568" t="s">
        <v>586</v>
      </c>
      <c r="H489" s="568">
        <v>846150</v>
      </c>
      <c r="I489" s="568">
        <v>137026</v>
      </c>
      <c r="J489" s="568" t="s">
        <v>1256</v>
      </c>
      <c r="K489" s="568" t="s">
        <v>1257</v>
      </c>
      <c r="L489" s="570">
        <v>75.501217368870499</v>
      </c>
      <c r="M489" s="570">
        <v>2</v>
      </c>
      <c r="N489" s="571">
        <v>151.002434737741</v>
      </c>
    </row>
    <row r="490" spans="1:14" ht="14.4" customHeight="1" x14ac:dyDescent="0.3">
      <c r="A490" s="566" t="s">
        <v>537</v>
      </c>
      <c r="B490" s="567" t="s">
        <v>539</v>
      </c>
      <c r="C490" s="568" t="s">
        <v>553</v>
      </c>
      <c r="D490" s="569" t="s">
        <v>554</v>
      </c>
      <c r="E490" s="568" t="s">
        <v>540</v>
      </c>
      <c r="F490" s="569" t="s">
        <v>541</v>
      </c>
      <c r="G490" s="568" t="s">
        <v>586</v>
      </c>
      <c r="H490" s="568">
        <v>846306</v>
      </c>
      <c r="I490" s="568">
        <v>100096</v>
      </c>
      <c r="J490" s="568" t="s">
        <v>1258</v>
      </c>
      <c r="K490" s="568" t="s">
        <v>1259</v>
      </c>
      <c r="L490" s="570">
        <v>76.489999999999995</v>
      </c>
      <c r="M490" s="570">
        <v>1</v>
      </c>
      <c r="N490" s="571">
        <v>76.489999999999995</v>
      </c>
    </row>
    <row r="491" spans="1:14" ht="14.4" customHeight="1" x14ac:dyDescent="0.3">
      <c r="A491" s="566" t="s">
        <v>537</v>
      </c>
      <c r="B491" s="567" t="s">
        <v>539</v>
      </c>
      <c r="C491" s="568" t="s">
        <v>553</v>
      </c>
      <c r="D491" s="569" t="s">
        <v>554</v>
      </c>
      <c r="E491" s="568" t="s">
        <v>540</v>
      </c>
      <c r="F491" s="569" t="s">
        <v>541</v>
      </c>
      <c r="G491" s="568" t="s">
        <v>586</v>
      </c>
      <c r="H491" s="568">
        <v>846413</v>
      </c>
      <c r="I491" s="568">
        <v>57585</v>
      </c>
      <c r="J491" s="568" t="s">
        <v>853</v>
      </c>
      <c r="K491" s="568" t="s">
        <v>854</v>
      </c>
      <c r="L491" s="570">
        <v>121.93007911474601</v>
      </c>
      <c r="M491" s="570">
        <v>2</v>
      </c>
      <c r="N491" s="571">
        <v>243.86015822949201</v>
      </c>
    </row>
    <row r="492" spans="1:14" ht="14.4" customHeight="1" x14ac:dyDescent="0.3">
      <c r="A492" s="566" t="s">
        <v>537</v>
      </c>
      <c r="B492" s="567" t="s">
        <v>539</v>
      </c>
      <c r="C492" s="568" t="s">
        <v>553</v>
      </c>
      <c r="D492" s="569" t="s">
        <v>554</v>
      </c>
      <c r="E492" s="568" t="s">
        <v>540</v>
      </c>
      <c r="F492" s="569" t="s">
        <v>541</v>
      </c>
      <c r="G492" s="568" t="s">
        <v>586</v>
      </c>
      <c r="H492" s="568">
        <v>846609</v>
      </c>
      <c r="I492" s="568">
        <v>112584</v>
      </c>
      <c r="J492" s="568" t="s">
        <v>1260</v>
      </c>
      <c r="K492" s="568" t="s">
        <v>1261</v>
      </c>
      <c r="L492" s="570">
        <v>45.2</v>
      </c>
      <c r="M492" s="570">
        <v>1</v>
      </c>
      <c r="N492" s="571">
        <v>45.2</v>
      </c>
    </row>
    <row r="493" spans="1:14" ht="14.4" customHeight="1" x14ac:dyDescent="0.3">
      <c r="A493" s="566" t="s">
        <v>537</v>
      </c>
      <c r="B493" s="567" t="s">
        <v>539</v>
      </c>
      <c r="C493" s="568" t="s">
        <v>553</v>
      </c>
      <c r="D493" s="569" t="s">
        <v>554</v>
      </c>
      <c r="E493" s="568" t="s">
        <v>540</v>
      </c>
      <c r="F493" s="569" t="s">
        <v>541</v>
      </c>
      <c r="G493" s="568" t="s">
        <v>586</v>
      </c>
      <c r="H493" s="568">
        <v>846629</v>
      </c>
      <c r="I493" s="568">
        <v>100013</v>
      </c>
      <c r="J493" s="568" t="s">
        <v>1262</v>
      </c>
      <c r="K493" s="568" t="s">
        <v>1263</v>
      </c>
      <c r="L493" s="570">
        <v>37.656823498783176</v>
      </c>
      <c r="M493" s="570">
        <v>37</v>
      </c>
      <c r="N493" s="571">
        <v>1393.4193235564351</v>
      </c>
    </row>
    <row r="494" spans="1:14" ht="14.4" customHeight="1" x14ac:dyDescent="0.3">
      <c r="A494" s="566" t="s">
        <v>537</v>
      </c>
      <c r="B494" s="567" t="s">
        <v>539</v>
      </c>
      <c r="C494" s="568" t="s">
        <v>553</v>
      </c>
      <c r="D494" s="569" t="s">
        <v>554</v>
      </c>
      <c r="E494" s="568" t="s">
        <v>540</v>
      </c>
      <c r="F494" s="569" t="s">
        <v>541</v>
      </c>
      <c r="G494" s="568" t="s">
        <v>586</v>
      </c>
      <c r="H494" s="568">
        <v>846873</v>
      </c>
      <c r="I494" s="568">
        <v>0</v>
      </c>
      <c r="J494" s="568" t="s">
        <v>1264</v>
      </c>
      <c r="K494" s="568"/>
      <c r="L494" s="570">
        <v>209.09299999999999</v>
      </c>
      <c r="M494" s="570">
        <v>1</v>
      </c>
      <c r="N494" s="571">
        <v>209.09299999999999</v>
      </c>
    </row>
    <row r="495" spans="1:14" ht="14.4" customHeight="1" x14ac:dyDescent="0.3">
      <c r="A495" s="566" t="s">
        <v>537</v>
      </c>
      <c r="B495" s="567" t="s">
        <v>539</v>
      </c>
      <c r="C495" s="568" t="s">
        <v>553</v>
      </c>
      <c r="D495" s="569" t="s">
        <v>554</v>
      </c>
      <c r="E495" s="568" t="s">
        <v>540</v>
      </c>
      <c r="F495" s="569" t="s">
        <v>541</v>
      </c>
      <c r="G495" s="568" t="s">
        <v>586</v>
      </c>
      <c r="H495" s="568">
        <v>847585</v>
      </c>
      <c r="I495" s="568">
        <v>119926</v>
      </c>
      <c r="J495" s="568" t="s">
        <v>1265</v>
      </c>
      <c r="K495" s="568" t="s">
        <v>1266</v>
      </c>
      <c r="L495" s="570">
        <v>1070.5250000000001</v>
      </c>
      <c r="M495" s="570">
        <v>3</v>
      </c>
      <c r="N495" s="571">
        <v>3189.99</v>
      </c>
    </row>
    <row r="496" spans="1:14" ht="14.4" customHeight="1" x14ac:dyDescent="0.3">
      <c r="A496" s="566" t="s">
        <v>537</v>
      </c>
      <c r="B496" s="567" t="s">
        <v>539</v>
      </c>
      <c r="C496" s="568" t="s">
        <v>553</v>
      </c>
      <c r="D496" s="569" t="s">
        <v>554</v>
      </c>
      <c r="E496" s="568" t="s">
        <v>540</v>
      </c>
      <c r="F496" s="569" t="s">
        <v>541</v>
      </c>
      <c r="G496" s="568" t="s">
        <v>586</v>
      </c>
      <c r="H496" s="568">
        <v>847767</v>
      </c>
      <c r="I496" s="568">
        <v>500140</v>
      </c>
      <c r="J496" s="568" t="s">
        <v>1267</v>
      </c>
      <c r="K496" s="568" t="s">
        <v>1268</v>
      </c>
      <c r="L496" s="570">
        <v>968.13</v>
      </c>
      <c r="M496" s="570">
        <v>1</v>
      </c>
      <c r="N496" s="571">
        <v>968.13</v>
      </c>
    </row>
    <row r="497" spans="1:14" ht="14.4" customHeight="1" x14ac:dyDescent="0.3">
      <c r="A497" s="566" t="s">
        <v>537</v>
      </c>
      <c r="B497" s="567" t="s">
        <v>539</v>
      </c>
      <c r="C497" s="568" t="s">
        <v>553</v>
      </c>
      <c r="D497" s="569" t="s">
        <v>554</v>
      </c>
      <c r="E497" s="568" t="s">
        <v>540</v>
      </c>
      <c r="F497" s="569" t="s">
        <v>541</v>
      </c>
      <c r="G497" s="568" t="s">
        <v>586</v>
      </c>
      <c r="H497" s="568">
        <v>847842</v>
      </c>
      <c r="I497" s="568">
        <v>119938</v>
      </c>
      <c r="J497" s="568" t="s">
        <v>860</v>
      </c>
      <c r="K497" s="568" t="s">
        <v>861</v>
      </c>
      <c r="L497" s="570">
        <v>166.19333333333333</v>
      </c>
      <c r="M497" s="570">
        <v>3</v>
      </c>
      <c r="N497" s="571">
        <v>498.58</v>
      </c>
    </row>
    <row r="498" spans="1:14" ht="14.4" customHeight="1" x14ac:dyDescent="0.3">
      <c r="A498" s="566" t="s">
        <v>537</v>
      </c>
      <c r="B498" s="567" t="s">
        <v>539</v>
      </c>
      <c r="C498" s="568" t="s">
        <v>553</v>
      </c>
      <c r="D498" s="569" t="s">
        <v>554</v>
      </c>
      <c r="E498" s="568" t="s">
        <v>540</v>
      </c>
      <c r="F498" s="569" t="s">
        <v>541</v>
      </c>
      <c r="G498" s="568" t="s">
        <v>586</v>
      </c>
      <c r="H498" s="568">
        <v>847962</v>
      </c>
      <c r="I498" s="568">
        <v>0</v>
      </c>
      <c r="J498" s="568" t="s">
        <v>1269</v>
      </c>
      <c r="K498" s="568"/>
      <c r="L498" s="570">
        <v>125.82</v>
      </c>
      <c r="M498" s="570">
        <v>3</v>
      </c>
      <c r="N498" s="571">
        <v>377.46</v>
      </c>
    </row>
    <row r="499" spans="1:14" ht="14.4" customHeight="1" x14ac:dyDescent="0.3">
      <c r="A499" s="566" t="s">
        <v>537</v>
      </c>
      <c r="B499" s="567" t="s">
        <v>539</v>
      </c>
      <c r="C499" s="568" t="s">
        <v>553</v>
      </c>
      <c r="D499" s="569" t="s">
        <v>554</v>
      </c>
      <c r="E499" s="568" t="s">
        <v>540</v>
      </c>
      <c r="F499" s="569" t="s">
        <v>541</v>
      </c>
      <c r="G499" s="568" t="s">
        <v>586</v>
      </c>
      <c r="H499" s="568">
        <v>847974</v>
      </c>
      <c r="I499" s="568">
        <v>125525</v>
      </c>
      <c r="J499" s="568" t="s">
        <v>858</v>
      </c>
      <c r="K499" s="568" t="s">
        <v>862</v>
      </c>
      <c r="L499" s="570">
        <v>30.44</v>
      </c>
      <c r="M499" s="570">
        <v>5</v>
      </c>
      <c r="N499" s="571">
        <v>152.20000000000002</v>
      </c>
    </row>
    <row r="500" spans="1:14" ht="14.4" customHeight="1" x14ac:dyDescent="0.3">
      <c r="A500" s="566" t="s">
        <v>537</v>
      </c>
      <c r="B500" s="567" t="s">
        <v>539</v>
      </c>
      <c r="C500" s="568" t="s">
        <v>553</v>
      </c>
      <c r="D500" s="569" t="s">
        <v>554</v>
      </c>
      <c r="E500" s="568" t="s">
        <v>540</v>
      </c>
      <c r="F500" s="569" t="s">
        <v>541</v>
      </c>
      <c r="G500" s="568" t="s">
        <v>586</v>
      </c>
      <c r="H500" s="568">
        <v>848560</v>
      </c>
      <c r="I500" s="568">
        <v>125752</v>
      </c>
      <c r="J500" s="568" t="s">
        <v>1270</v>
      </c>
      <c r="K500" s="568" t="s">
        <v>1141</v>
      </c>
      <c r="L500" s="570">
        <v>162.25012182483775</v>
      </c>
      <c r="M500" s="570">
        <v>5</v>
      </c>
      <c r="N500" s="571">
        <v>811.50048729935099</v>
      </c>
    </row>
    <row r="501" spans="1:14" ht="14.4" customHeight="1" x14ac:dyDescent="0.3">
      <c r="A501" s="566" t="s">
        <v>537</v>
      </c>
      <c r="B501" s="567" t="s">
        <v>539</v>
      </c>
      <c r="C501" s="568" t="s">
        <v>553</v>
      </c>
      <c r="D501" s="569" t="s">
        <v>554</v>
      </c>
      <c r="E501" s="568" t="s">
        <v>540</v>
      </c>
      <c r="F501" s="569" t="s">
        <v>541</v>
      </c>
      <c r="G501" s="568" t="s">
        <v>586</v>
      </c>
      <c r="H501" s="568">
        <v>848632</v>
      </c>
      <c r="I501" s="568">
        <v>125315</v>
      </c>
      <c r="J501" s="568" t="s">
        <v>719</v>
      </c>
      <c r="K501" s="568" t="s">
        <v>863</v>
      </c>
      <c r="L501" s="570">
        <v>61.379947769545353</v>
      </c>
      <c r="M501" s="570">
        <v>4</v>
      </c>
      <c r="N501" s="571">
        <v>245.51979107818141</v>
      </c>
    </row>
    <row r="502" spans="1:14" ht="14.4" customHeight="1" x14ac:dyDescent="0.3">
      <c r="A502" s="566" t="s">
        <v>537</v>
      </c>
      <c r="B502" s="567" t="s">
        <v>539</v>
      </c>
      <c r="C502" s="568" t="s">
        <v>553</v>
      </c>
      <c r="D502" s="569" t="s">
        <v>554</v>
      </c>
      <c r="E502" s="568" t="s">
        <v>540</v>
      </c>
      <c r="F502" s="569" t="s">
        <v>541</v>
      </c>
      <c r="G502" s="568" t="s">
        <v>586</v>
      </c>
      <c r="H502" s="568">
        <v>848725</v>
      </c>
      <c r="I502" s="568">
        <v>107677</v>
      </c>
      <c r="J502" s="568" t="s">
        <v>864</v>
      </c>
      <c r="K502" s="568" t="s">
        <v>865</v>
      </c>
      <c r="L502" s="570">
        <v>399.48</v>
      </c>
      <c r="M502" s="570">
        <v>2</v>
      </c>
      <c r="N502" s="571">
        <v>798.96</v>
      </c>
    </row>
    <row r="503" spans="1:14" ht="14.4" customHeight="1" x14ac:dyDescent="0.3">
      <c r="A503" s="566" t="s">
        <v>537</v>
      </c>
      <c r="B503" s="567" t="s">
        <v>539</v>
      </c>
      <c r="C503" s="568" t="s">
        <v>553</v>
      </c>
      <c r="D503" s="569" t="s">
        <v>554</v>
      </c>
      <c r="E503" s="568" t="s">
        <v>540</v>
      </c>
      <c r="F503" s="569" t="s">
        <v>541</v>
      </c>
      <c r="G503" s="568" t="s">
        <v>586</v>
      </c>
      <c r="H503" s="568">
        <v>848802</v>
      </c>
      <c r="I503" s="568">
        <v>163138</v>
      </c>
      <c r="J503" s="568" t="s">
        <v>870</v>
      </c>
      <c r="K503" s="568" t="s">
        <v>871</v>
      </c>
      <c r="L503" s="570">
        <v>178.04</v>
      </c>
      <c r="M503" s="570">
        <v>2</v>
      </c>
      <c r="N503" s="571">
        <v>356.08</v>
      </c>
    </row>
    <row r="504" spans="1:14" ht="14.4" customHeight="1" x14ac:dyDescent="0.3">
      <c r="A504" s="566" t="s">
        <v>537</v>
      </c>
      <c r="B504" s="567" t="s">
        <v>539</v>
      </c>
      <c r="C504" s="568" t="s">
        <v>553</v>
      </c>
      <c r="D504" s="569" t="s">
        <v>554</v>
      </c>
      <c r="E504" s="568" t="s">
        <v>540</v>
      </c>
      <c r="F504" s="569" t="s">
        <v>541</v>
      </c>
      <c r="G504" s="568" t="s">
        <v>586</v>
      </c>
      <c r="H504" s="568">
        <v>848856</v>
      </c>
      <c r="I504" s="568">
        <v>155873</v>
      </c>
      <c r="J504" s="568" t="s">
        <v>872</v>
      </c>
      <c r="K504" s="568" t="s">
        <v>873</v>
      </c>
      <c r="L504" s="570">
        <v>202.35</v>
      </c>
      <c r="M504" s="570">
        <v>1</v>
      </c>
      <c r="N504" s="571">
        <v>202.35</v>
      </c>
    </row>
    <row r="505" spans="1:14" ht="14.4" customHeight="1" x14ac:dyDescent="0.3">
      <c r="A505" s="566" t="s">
        <v>537</v>
      </c>
      <c r="B505" s="567" t="s">
        <v>539</v>
      </c>
      <c r="C505" s="568" t="s">
        <v>553</v>
      </c>
      <c r="D505" s="569" t="s">
        <v>554</v>
      </c>
      <c r="E505" s="568" t="s">
        <v>540</v>
      </c>
      <c r="F505" s="569" t="s">
        <v>541</v>
      </c>
      <c r="G505" s="568" t="s">
        <v>586</v>
      </c>
      <c r="H505" s="568">
        <v>848950</v>
      </c>
      <c r="I505" s="568">
        <v>155148</v>
      </c>
      <c r="J505" s="568" t="s">
        <v>874</v>
      </c>
      <c r="K505" s="568" t="s">
        <v>875</v>
      </c>
      <c r="L505" s="570">
        <v>18.971088847903289</v>
      </c>
      <c r="M505" s="570">
        <v>14</v>
      </c>
      <c r="N505" s="571">
        <v>265.89979963112955</v>
      </c>
    </row>
    <row r="506" spans="1:14" ht="14.4" customHeight="1" x14ac:dyDescent="0.3">
      <c r="A506" s="566" t="s">
        <v>537</v>
      </c>
      <c r="B506" s="567" t="s">
        <v>539</v>
      </c>
      <c r="C506" s="568" t="s">
        <v>553</v>
      </c>
      <c r="D506" s="569" t="s">
        <v>554</v>
      </c>
      <c r="E506" s="568" t="s">
        <v>540</v>
      </c>
      <c r="F506" s="569" t="s">
        <v>541</v>
      </c>
      <c r="G506" s="568" t="s">
        <v>586</v>
      </c>
      <c r="H506" s="568">
        <v>849034</v>
      </c>
      <c r="I506" s="568">
        <v>0</v>
      </c>
      <c r="J506" s="568" t="s">
        <v>1271</v>
      </c>
      <c r="K506" s="568"/>
      <c r="L506" s="570">
        <v>58.403333333333336</v>
      </c>
      <c r="M506" s="570">
        <v>4</v>
      </c>
      <c r="N506" s="571">
        <v>233.45000000000002</v>
      </c>
    </row>
    <row r="507" spans="1:14" ht="14.4" customHeight="1" x14ac:dyDescent="0.3">
      <c r="A507" s="566" t="s">
        <v>537</v>
      </c>
      <c r="B507" s="567" t="s">
        <v>539</v>
      </c>
      <c r="C507" s="568" t="s">
        <v>553</v>
      </c>
      <c r="D507" s="569" t="s">
        <v>554</v>
      </c>
      <c r="E507" s="568" t="s">
        <v>540</v>
      </c>
      <c r="F507" s="569" t="s">
        <v>541</v>
      </c>
      <c r="G507" s="568" t="s">
        <v>586</v>
      </c>
      <c r="H507" s="568">
        <v>849254</v>
      </c>
      <c r="I507" s="568">
        <v>155780</v>
      </c>
      <c r="J507" s="568" t="s">
        <v>1272</v>
      </c>
      <c r="K507" s="568" t="s">
        <v>1273</v>
      </c>
      <c r="L507" s="570">
        <v>27.594999999999999</v>
      </c>
      <c r="M507" s="570">
        <v>3</v>
      </c>
      <c r="N507" s="571">
        <v>82.91</v>
      </c>
    </row>
    <row r="508" spans="1:14" ht="14.4" customHeight="1" x14ac:dyDescent="0.3">
      <c r="A508" s="566" t="s">
        <v>537</v>
      </c>
      <c r="B508" s="567" t="s">
        <v>539</v>
      </c>
      <c r="C508" s="568" t="s">
        <v>553</v>
      </c>
      <c r="D508" s="569" t="s">
        <v>554</v>
      </c>
      <c r="E508" s="568" t="s">
        <v>540</v>
      </c>
      <c r="F508" s="569" t="s">
        <v>541</v>
      </c>
      <c r="G508" s="568" t="s">
        <v>586</v>
      </c>
      <c r="H508" s="568">
        <v>849276</v>
      </c>
      <c r="I508" s="568">
        <v>155875</v>
      </c>
      <c r="J508" s="568" t="s">
        <v>1274</v>
      </c>
      <c r="K508" s="568" t="s">
        <v>1275</v>
      </c>
      <c r="L508" s="570">
        <v>49.913000378800099</v>
      </c>
      <c r="M508" s="570">
        <v>31</v>
      </c>
      <c r="N508" s="571">
        <v>1549.9000113640029</v>
      </c>
    </row>
    <row r="509" spans="1:14" ht="14.4" customHeight="1" x14ac:dyDescent="0.3">
      <c r="A509" s="566" t="s">
        <v>537</v>
      </c>
      <c r="B509" s="567" t="s">
        <v>539</v>
      </c>
      <c r="C509" s="568" t="s">
        <v>553</v>
      </c>
      <c r="D509" s="569" t="s">
        <v>554</v>
      </c>
      <c r="E509" s="568" t="s">
        <v>540</v>
      </c>
      <c r="F509" s="569" t="s">
        <v>541</v>
      </c>
      <c r="G509" s="568" t="s">
        <v>586</v>
      </c>
      <c r="H509" s="568">
        <v>849941</v>
      </c>
      <c r="I509" s="568">
        <v>162142</v>
      </c>
      <c r="J509" s="568" t="s">
        <v>874</v>
      </c>
      <c r="K509" s="568" t="s">
        <v>876</v>
      </c>
      <c r="L509" s="570">
        <v>28.006719649951133</v>
      </c>
      <c r="M509" s="570">
        <v>14</v>
      </c>
      <c r="N509" s="571">
        <v>392.34105305687922</v>
      </c>
    </row>
    <row r="510" spans="1:14" ht="14.4" customHeight="1" x14ac:dyDescent="0.3">
      <c r="A510" s="566" t="s">
        <v>537</v>
      </c>
      <c r="B510" s="567" t="s">
        <v>539</v>
      </c>
      <c r="C510" s="568" t="s">
        <v>553</v>
      </c>
      <c r="D510" s="569" t="s">
        <v>554</v>
      </c>
      <c r="E510" s="568" t="s">
        <v>540</v>
      </c>
      <c r="F510" s="569" t="s">
        <v>541</v>
      </c>
      <c r="G510" s="568" t="s">
        <v>586</v>
      </c>
      <c r="H510" s="568">
        <v>850104</v>
      </c>
      <c r="I510" s="568">
        <v>164344</v>
      </c>
      <c r="J510" s="568" t="s">
        <v>877</v>
      </c>
      <c r="K510" s="568" t="s">
        <v>878</v>
      </c>
      <c r="L510" s="570">
        <v>163.68</v>
      </c>
      <c r="M510" s="570">
        <v>2</v>
      </c>
      <c r="N510" s="571">
        <v>327.36</v>
      </c>
    </row>
    <row r="511" spans="1:14" ht="14.4" customHeight="1" x14ac:dyDescent="0.3">
      <c r="A511" s="566" t="s">
        <v>537</v>
      </c>
      <c r="B511" s="567" t="s">
        <v>539</v>
      </c>
      <c r="C511" s="568" t="s">
        <v>553</v>
      </c>
      <c r="D511" s="569" t="s">
        <v>554</v>
      </c>
      <c r="E511" s="568" t="s">
        <v>540</v>
      </c>
      <c r="F511" s="569" t="s">
        <v>541</v>
      </c>
      <c r="G511" s="568" t="s">
        <v>586</v>
      </c>
      <c r="H511" s="568">
        <v>850642</v>
      </c>
      <c r="I511" s="568">
        <v>169673</v>
      </c>
      <c r="J511" s="568" t="s">
        <v>1276</v>
      </c>
      <c r="K511" s="568" t="s">
        <v>585</v>
      </c>
      <c r="L511" s="570">
        <v>119.23</v>
      </c>
      <c r="M511" s="570">
        <v>1</v>
      </c>
      <c r="N511" s="571">
        <v>119.23</v>
      </c>
    </row>
    <row r="512" spans="1:14" ht="14.4" customHeight="1" x14ac:dyDescent="0.3">
      <c r="A512" s="566" t="s">
        <v>537</v>
      </c>
      <c r="B512" s="567" t="s">
        <v>539</v>
      </c>
      <c r="C512" s="568" t="s">
        <v>553</v>
      </c>
      <c r="D512" s="569" t="s">
        <v>554</v>
      </c>
      <c r="E512" s="568" t="s">
        <v>540</v>
      </c>
      <c r="F512" s="569" t="s">
        <v>541</v>
      </c>
      <c r="G512" s="568" t="s">
        <v>586</v>
      </c>
      <c r="H512" s="568">
        <v>850675</v>
      </c>
      <c r="I512" s="568">
        <v>0</v>
      </c>
      <c r="J512" s="568" t="s">
        <v>1277</v>
      </c>
      <c r="K512" s="568"/>
      <c r="L512" s="570">
        <v>168.35</v>
      </c>
      <c r="M512" s="570">
        <v>1</v>
      </c>
      <c r="N512" s="571">
        <v>168.35</v>
      </c>
    </row>
    <row r="513" spans="1:14" ht="14.4" customHeight="1" x14ac:dyDescent="0.3">
      <c r="A513" s="566" t="s">
        <v>537</v>
      </c>
      <c r="B513" s="567" t="s">
        <v>539</v>
      </c>
      <c r="C513" s="568" t="s">
        <v>553</v>
      </c>
      <c r="D513" s="569" t="s">
        <v>554</v>
      </c>
      <c r="E513" s="568" t="s">
        <v>540</v>
      </c>
      <c r="F513" s="569" t="s">
        <v>541</v>
      </c>
      <c r="G513" s="568" t="s">
        <v>586</v>
      </c>
      <c r="H513" s="568">
        <v>850729</v>
      </c>
      <c r="I513" s="568">
        <v>157875</v>
      </c>
      <c r="J513" s="568" t="s">
        <v>883</v>
      </c>
      <c r="K513" s="568" t="s">
        <v>884</v>
      </c>
      <c r="L513" s="570">
        <v>388.00986793132159</v>
      </c>
      <c r="M513" s="570">
        <v>5</v>
      </c>
      <c r="N513" s="571">
        <v>1940.049339656608</v>
      </c>
    </row>
    <row r="514" spans="1:14" ht="14.4" customHeight="1" x14ac:dyDescent="0.3">
      <c r="A514" s="566" t="s">
        <v>537</v>
      </c>
      <c r="B514" s="567" t="s">
        <v>539</v>
      </c>
      <c r="C514" s="568" t="s">
        <v>553</v>
      </c>
      <c r="D514" s="569" t="s">
        <v>554</v>
      </c>
      <c r="E514" s="568" t="s">
        <v>540</v>
      </c>
      <c r="F514" s="569" t="s">
        <v>541</v>
      </c>
      <c r="G514" s="568" t="s">
        <v>586</v>
      </c>
      <c r="H514" s="568">
        <v>900071</v>
      </c>
      <c r="I514" s="568">
        <v>0</v>
      </c>
      <c r="J514" s="568" t="s">
        <v>885</v>
      </c>
      <c r="K514" s="568"/>
      <c r="L514" s="570">
        <v>205.2405249558623</v>
      </c>
      <c r="M514" s="570">
        <v>20</v>
      </c>
      <c r="N514" s="571">
        <v>4104.8104991172459</v>
      </c>
    </row>
    <row r="515" spans="1:14" ht="14.4" customHeight="1" x14ac:dyDescent="0.3">
      <c r="A515" s="566" t="s">
        <v>537</v>
      </c>
      <c r="B515" s="567" t="s">
        <v>539</v>
      </c>
      <c r="C515" s="568" t="s">
        <v>553</v>
      </c>
      <c r="D515" s="569" t="s">
        <v>554</v>
      </c>
      <c r="E515" s="568" t="s">
        <v>540</v>
      </c>
      <c r="F515" s="569" t="s">
        <v>541</v>
      </c>
      <c r="G515" s="568" t="s">
        <v>586</v>
      </c>
      <c r="H515" s="568">
        <v>900321</v>
      </c>
      <c r="I515" s="568">
        <v>0</v>
      </c>
      <c r="J515" s="568" t="s">
        <v>1278</v>
      </c>
      <c r="K515" s="568"/>
      <c r="L515" s="570">
        <v>49.93113855301673</v>
      </c>
      <c r="M515" s="570">
        <v>6</v>
      </c>
      <c r="N515" s="571">
        <v>244.27350418886562</v>
      </c>
    </row>
    <row r="516" spans="1:14" ht="14.4" customHeight="1" x14ac:dyDescent="0.3">
      <c r="A516" s="566" t="s">
        <v>537</v>
      </c>
      <c r="B516" s="567" t="s">
        <v>539</v>
      </c>
      <c r="C516" s="568" t="s">
        <v>553</v>
      </c>
      <c r="D516" s="569" t="s">
        <v>554</v>
      </c>
      <c r="E516" s="568" t="s">
        <v>540</v>
      </c>
      <c r="F516" s="569" t="s">
        <v>541</v>
      </c>
      <c r="G516" s="568" t="s">
        <v>586</v>
      </c>
      <c r="H516" s="568">
        <v>900511</v>
      </c>
      <c r="I516" s="568">
        <v>0</v>
      </c>
      <c r="J516" s="568" t="s">
        <v>1279</v>
      </c>
      <c r="K516" s="568"/>
      <c r="L516" s="570">
        <v>83.549868716249833</v>
      </c>
      <c r="M516" s="570">
        <v>12</v>
      </c>
      <c r="N516" s="571">
        <v>1002.5984245949981</v>
      </c>
    </row>
    <row r="517" spans="1:14" ht="14.4" customHeight="1" x14ac:dyDescent="0.3">
      <c r="A517" s="566" t="s">
        <v>537</v>
      </c>
      <c r="B517" s="567" t="s">
        <v>539</v>
      </c>
      <c r="C517" s="568" t="s">
        <v>553</v>
      </c>
      <c r="D517" s="569" t="s">
        <v>554</v>
      </c>
      <c r="E517" s="568" t="s">
        <v>540</v>
      </c>
      <c r="F517" s="569" t="s">
        <v>541</v>
      </c>
      <c r="G517" s="568" t="s">
        <v>586</v>
      </c>
      <c r="H517" s="568">
        <v>900520</v>
      </c>
      <c r="I517" s="568">
        <v>0</v>
      </c>
      <c r="J517" s="568" t="s">
        <v>1280</v>
      </c>
      <c r="K517" s="568" t="s">
        <v>1281</v>
      </c>
      <c r="L517" s="570">
        <v>44.509543342540397</v>
      </c>
      <c r="M517" s="570">
        <v>3</v>
      </c>
      <c r="N517" s="571">
        <v>133.5286300276212</v>
      </c>
    </row>
    <row r="518" spans="1:14" ht="14.4" customHeight="1" x14ac:dyDescent="0.3">
      <c r="A518" s="566" t="s">
        <v>537</v>
      </c>
      <c r="B518" s="567" t="s">
        <v>539</v>
      </c>
      <c r="C518" s="568" t="s">
        <v>553</v>
      </c>
      <c r="D518" s="569" t="s">
        <v>554</v>
      </c>
      <c r="E518" s="568" t="s">
        <v>540</v>
      </c>
      <c r="F518" s="569" t="s">
        <v>541</v>
      </c>
      <c r="G518" s="568" t="s">
        <v>586</v>
      </c>
      <c r="H518" s="568">
        <v>900552</v>
      </c>
      <c r="I518" s="568">
        <v>0</v>
      </c>
      <c r="J518" s="568" t="s">
        <v>1282</v>
      </c>
      <c r="K518" s="568"/>
      <c r="L518" s="570">
        <v>128.568518364466</v>
      </c>
      <c r="M518" s="570">
        <v>2</v>
      </c>
      <c r="N518" s="571">
        <v>257.137036728932</v>
      </c>
    </row>
    <row r="519" spans="1:14" ht="14.4" customHeight="1" x14ac:dyDescent="0.3">
      <c r="A519" s="566" t="s">
        <v>537</v>
      </c>
      <c r="B519" s="567" t="s">
        <v>539</v>
      </c>
      <c r="C519" s="568" t="s">
        <v>553</v>
      </c>
      <c r="D519" s="569" t="s">
        <v>554</v>
      </c>
      <c r="E519" s="568" t="s">
        <v>540</v>
      </c>
      <c r="F519" s="569" t="s">
        <v>541</v>
      </c>
      <c r="G519" s="568" t="s">
        <v>586</v>
      </c>
      <c r="H519" s="568">
        <v>900873</v>
      </c>
      <c r="I519" s="568">
        <v>0</v>
      </c>
      <c r="J519" s="568" t="s">
        <v>888</v>
      </c>
      <c r="K519" s="568"/>
      <c r="L519" s="570">
        <v>52.105874923564713</v>
      </c>
      <c r="M519" s="570">
        <v>5</v>
      </c>
      <c r="N519" s="571">
        <v>260.52937461782358</v>
      </c>
    </row>
    <row r="520" spans="1:14" ht="14.4" customHeight="1" x14ac:dyDescent="0.3">
      <c r="A520" s="566" t="s">
        <v>537</v>
      </c>
      <c r="B520" s="567" t="s">
        <v>539</v>
      </c>
      <c r="C520" s="568" t="s">
        <v>553</v>
      </c>
      <c r="D520" s="569" t="s">
        <v>554</v>
      </c>
      <c r="E520" s="568" t="s">
        <v>540</v>
      </c>
      <c r="F520" s="569" t="s">
        <v>541</v>
      </c>
      <c r="G520" s="568" t="s">
        <v>586</v>
      </c>
      <c r="H520" s="568">
        <v>905097</v>
      </c>
      <c r="I520" s="568">
        <v>23987</v>
      </c>
      <c r="J520" s="568" t="s">
        <v>890</v>
      </c>
      <c r="K520" s="568" t="s">
        <v>891</v>
      </c>
      <c r="L520" s="570">
        <v>215.10892857142849</v>
      </c>
      <c r="M520" s="570">
        <v>2</v>
      </c>
      <c r="N520" s="571">
        <v>430.21785714285699</v>
      </c>
    </row>
    <row r="521" spans="1:14" ht="14.4" customHeight="1" x14ac:dyDescent="0.3">
      <c r="A521" s="566" t="s">
        <v>537</v>
      </c>
      <c r="B521" s="567" t="s">
        <v>539</v>
      </c>
      <c r="C521" s="568" t="s">
        <v>553</v>
      </c>
      <c r="D521" s="569" t="s">
        <v>554</v>
      </c>
      <c r="E521" s="568" t="s">
        <v>540</v>
      </c>
      <c r="F521" s="569" t="s">
        <v>541</v>
      </c>
      <c r="G521" s="568" t="s">
        <v>586</v>
      </c>
      <c r="H521" s="568">
        <v>920060</v>
      </c>
      <c r="I521" s="568">
        <v>0</v>
      </c>
      <c r="J521" s="568" t="s">
        <v>1283</v>
      </c>
      <c r="K521" s="568"/>
      <c r="L521" s="570">
        <v>195.12419500186499</v>
      </c>
      <c r="M521" s="570">
        <v>1</v>
      </c>
      <c r="N521" s="571">
        <v>195.12419500186499</v>
      </c>
    </row>
    <row r="522" spans="1:14" ht="14.4" customHeight="1" x14ac:dyDescent="0.3">
      <c r="A522" s="566" t="s">
        <v>537</v>
      </c>
      <c r="B522" s="567" t="s">
        <v>539</v>
      </c>
      <c r="C522" s="568" t="s">
        <v>553</v>
      </c>
      <c r="D522" s="569" t="s">
        <v>554</v>
      </c>
      <c r="E522" s="568" t="s">
        <v>540</v>
      </c>
      <c r="F522" s="569" t="s">
        <v>541</v>
      </c>
      <c r="G522" s="568" t="s">
        <v>586</v>
      </c>
      <c r="H522" s="568">
        <v>920064</v>
      </c>
      <c r="I522" s="568">
        <v>0</v>
      </c>
      <c r="J522" s="568" t="s">
        <v>1284</v>
      </c>
      <c r="K522" s="568"/>
      <c r="L522" s="570">
        <v>55.773595001865303</v>
      </c>
      <c r="M522" s="570">
        <v>1</v>
      </c>
      <c r="N522" s="571">
        <v>55.773595001865303</v>
      </c>
    </row>
    <row r="523" spans="1:14" ht="14.4" customHeight="1" x14ac:dyDescent="0.3">
      <c r="A523" s="566" t="s">
        <v>537</v>
      </c>
      <c r="B523" s="567" t="s">
        <v>539</v>
      </c>
      <c r="C523" s="568" t="s">
        <v>553</v>
      </c>
      <c r="D523" s="569" t="s">
        <v>554</v>
      </c>
      <c r="E523" s="568" t="s">
        <v>540</v>
      </c>
      <c r="F523" s="569" t="s">
        <v>541</v>
      </c>
      <c r="G523" s="568" t="s">
        <v>586</v>
      </c>
      <c r="H523" s="568">
        <v>920154</v>
      </c>
      <c r="I523" s="568">
        <v>0</v>
      </c>
      <c r="J523" s="568" t="s">
        <v>1285</v>
      </c>
      <c r="K523" s="568"/>
      <c r="L523" s="570">
        <v>291.89</v>
      </c>
      <c r="M523" s="570">
        <v>1</v>
      </c>
      <c r="N523" s="571">
        <v>291.89</v>
      </c>
    </row>
    <row r="524" spans="1:14" ht="14.4" customHeight="1" x14ac:dyDescent="0.3">
      <c r="A524" s="566" t="s">
        <v>537</v>
      </c>
      <c r="B524" s="567" t="s">
        <v>539</v>
      </c>
      <c r="C524" s="568" t="s">
        <v>553</v>
      </c>
      <c r="D524" s="569" t="s">
        <v>554</v>
      </c>
      <c r="E524" s="568" t="s">
        <v>540</v>
      </c>
      <c r="F524" s="569" t="s">
        <v>541</v>
      </c>
      <c r="G524" s="568" t="s">
        <v>586</v>
      </c>
      <c r="H524" s="568">
        <v>920358</v>
      </c>
      <c r="I524" s="568">
        <v>0</v>
      </c>
      <c r="J524" s="568" t="s">
        <v>1286</v>
      </c>
      <c r="K524" s="568"/>
      <c r="L524" s="570">
        <v>123.11818812117301</v>
      </c>
      <c r="M524" s="570">
        <v>1</v>
      </c>
      <c r="N524" s="571">
        <v>123.11818812117301</v>
      </c>
    </row>
    <row r="525" spans="1:14" ht="14.4" customHeight="1" x14ac:dyDescent="0.3">
      <c r="A525" s="566" t="s">
        <v>537</v>
      </c>
      <c r="B525" s="567" t="s">
        <v>539</v>
      </c>
      <c r="C525" s="568" t="s">
        <v>553</v>
      </c>
      <c r="D525" s="569" t="s">
        <v>554</v>
      </c>
      <c r="E525" s="568" t="s">
        <v>540</v>
      </c>
      <c r="F525" s="569" t="s">
        <v>541</v>
      </c>
      <c r="G525" s="568" t="s">
        <v>586</v>
      </c>
      <c r="H525" s="568">
        <v>921048</v>
      </c>
      <c r="I525" s="568">
        <v>0</v>
      </c>
      <c r="J525" s="568" t="s">
        <v>1287</v>
      </c>
      <c r="K525" s="568"/>
      <c r="L525" s="570">
        <v>97.981429090473867</v>
      </c>
      <c r="M525" s="570">
        <v>19</v>
      </c>
      <c r="N525" s="571">
        <v>1865.6293261663561</v>
      </c>
    </row>
    <row r="526" spans="1:14" ht="14.4" customHeight="1" x14ac:dyDescent="0.3">
      <c r="A526" s="566" t="s">
        <v>537</v>
      </c>
      <c r="B526" s="567" t="s">
        <v>539</v>
      </c>
      <c r="C526" s="568" t="s">
        <v>553</v>
      </c>
      <c r="D526" s="569" t="s">
        <v>554</v>
      </c>
      <c r="E526" s="568" t="s">
        <v>540</v>
      </c>
      <c r="F526" s="569" t="s">
        <v>541</v>
      </c>
      <c r="G526" s="568" t="s">
        <v>586</v>
      </c>
      <c r="H526" s="568">
        <v>921281</v>
      </c>
      <c r="I526" s="568">
        <v>0</v>
      </c>
      <c r="J526" s="568" t="s">
        <v>1288</v>
      </c>
      <c r="K526" s="568"/>
      <c r="L526" s="570">
        <v>101.45538286398101</v>
      </c>
      <c r="M526" s="570">
        <v>6</v>
      </c>
      <c r="N526" s="571">
        <v>608.73229718388609</v>
      </c>
    </row>
    <row r="527" spans="1:14" ht="14.4" customHeight="1" x14ac:dyDescent="0.3">
      <c r="A527" s="566" t="s">
        <v>537</v>
      </c>
      <c r="B527" s="567" t="s">
        <v>539</v>
      </c>
      <c r="C527" s="568" t="s">
        <v>553</v>
      </c>
      <c r="D527" s="569" t="s">
        <v>554</v>
      </c>
      <c r="E527" s="568" t="s">
        <v>540</v>
      </c>
      <c r="F527" s="569" t="s">
        <v>541</v>
      </c>
      <c r="G527" s="568" t="s">
        <v>586</v>
      </c>
      <c r="H527" s="568">
        <v>921392</v>
      </c>
      <c r="I527" s="568">
        <v>0</v>
      </c>
      <c r="J527" s="568" t="s">
        <v>1289</v>
      </c>
      <c r="K527" s="568" t="s">
        <v>1290</v>
      </c>
      <c r="L527" s="570">
        <v>236.04706346022701</v>
      </c>
      <c r="M527" s="570">
        <v>1</v>
      </c>
      <c r="N527" s="571">
        <v>236.04706346022701</v>
      </c>
    </row>
    <row r="528" spans="1:14" ht="14.4" customHeight="1" x14ac:dyDescent="0.3">
      <c r="A528" s="566" t="s">
        <v>537</v>
      </c>
      <c r="B528" s="567" t="s">
        <v>539</v>
      </c>
      <c r="C528" s="568" t="s">
        <v>553</v>
      </c>
      <c r="D528" s="569" t="s">
        <v>554</v>
      </c>
      <c r="E528" s="568" t="s">
        <v>540</v>
      </c>
      <c r="F528" s="569" t="s">
        <v>541</v>
      </c>
      <c r="G528" s="568" t="s">
        <v>586</v>
      </c>
      <c r="H528" s="568">
        <v>930043</v>
      </c>
      <c r="I528" s="568">
        <v>0</v>
      </c>
      <c r="J528" s="568" t="s">
        <v>1291</v>
      </c>
      <c r="K528" s="568"/>
      <c r="L528" s="570">
        <v>30.2334799916853</v>
      </c>
      <c r="M528" s="570">
        <v>3</v>
      </c>
      <c r="N528" s="571">
        <v>90.575016925860808</v>
      </c>
    </row>
    <row r="529" spans="1:14" ht="14.4" customHeight="1" x14ac:dyDescent="0.3">
      <c r="A529" s="566" t="s">
        <v>537</v>
      </c>
      <c r="B529" s="567" t="s">
        <v>539</v>
      </c>
      <c r="C529" s="568" t="s">
        <v>553</v>
      </c>
      <c r="D529" s="569" t="s">
        <v>554</v>
      </c>
      <c r="E529" s="568" t="s">
        <v>540</v>
      </c>
      <c r="F529" s="569" t="s">
        <v>541</v>
      </c>
      <c r="G529" s="568" t="s">
        <v>586</v>
      </c>
      <c r="H529" s="568">
        <v>930065</v>
      </c>
      <c r="I529" s="568">
        <v>0</v>
      </c>
      <c r="J529" s="568" t="s">
        <v>900</v>
      </c>
      <c r="K529" s="568"/>
      <c r="L529" s="570">
        <v>187.7411864137828</v>
      </c>
      <c r="M529" s="570">
        <v>31</v>
      </c>
      <c r="N529" s="571">
        <v>5819.251054639105</v>
      </c>
    </row>
    <row r="530" spans="1:14" ht="14.4" customHeight="1" x14ac:dyDescent="0.3">
      <c r="A530" s="566" t="s">
        <v>537</v>
      </c>
      <c r="B530" s="567" t="s">
        <v>539</v>
      </c>
      <c r="C530" s="568" t="s">
        <v>553</v>
      </c>
      <c r="D530" s="569" t="s">
        <v>554</v>
      </c>
      <c r="E530" s="568" t="s">
        <v>540</v>
      </c>
      <c r="F530" s="569" t="s">
        <v>541</v>
      </c>
      <c r="G530" s="568" t="s">
        <v>586</v>
      </c>
      <c r="H530" s="568">
        <v>930661</v>
      </c>
      <c r="I530" s="568">
        <v>0</v>
      </c>
      <c r="J530" s="568" t="s">
        <v>902</v>
      </c>
      <c r="K530" s="568"/>
      <c r="L530" s="570">
        <v>262.04681855805467</v>
      </c>
      <c r="M530" s="570">
        <v>3</v>
      </c>
      <c r="N530" s="571">
        <v>786.14045567416406</v>
      </c>
    </row>
    <row r="531" spans="1:14" ht="14.4" customHeight="1" x14ac:dyDescent="0.3">
      <c r="A531" s="566" t="s">
        <v>537</v>
      </c>
      <c r="B531" s="567" t="s">
        <v>539</v>
      </c>
      <c r="C531" s="568" t="s">
        <v>553</v>
      </c>
      <c r="D531" s="569" t="s">
        <v>554</v>
      </c>
      <c r="E531" s="568" t="s">
        <v>540</v>
      </c>
      <c r="F531" s="569" t="s">
        <v>541</v>
      </c>
      <c r="G531" s="568" t="s">
        <v>586</v>
      </c>
      <c r="H531" s="568">
        <v>987464</v>
      </c>
      <c r="I531" s="568">
        <v>0</v>
      </c>
      <c r="J531" s="568" t="s">
        <v>903</v>
      </c>
      <c r="K531" s="568"/>
      <c r="L531" s="570">
        <v>168.35</v>
      </c>
      <c r="M531" s="570">
        <v>2</v>
      </c>
      <c r="N531" s="571">
        <v>336.7</v>
      </c>
    </row>
    <row r="532" spans="1:14" ht="14.4" customHeight="1" x14ac:dyDescent="0.3">
      <c r="A532" s="566" t="s">
        <v>537</v>
      </c>
      <c r="B532" s="567" t="s">
        <v>539</v>
      </c>
      <c r="C532" s="568" t="s">
        <v>553</v>
      </c>
      <c r="D532" s="569" t="s">
        <v>554</v>
      </c>
      <c r="E532" s="568" t="s">
        <v>540</v>
      </c>
      <c r="F532" s="569" t="s">
        <v>541</v>
      </c>
      <c r="G532" s="568" t="s">
        <v>586</v>
      </c>
      <c r="H532" s="568">
        <v>987465</v>
      </c>
      <c r="I532" s="568">
        <v>0</v>
      </c>
      <c r="J532" s="568" t="s">
        <v>904</v>
      </c>
      <c r="K532" s="568"/>
      <c r="L532" s="570">
        <v>96.91692545206871</v>
      </c>
      <c r="M532" s="570">
        <v>17</v>
      </c>
      <c r="N532" s="571">
        <v>1647.2237901740521</v>
      </c>
    </row>
    <row r="533" spans="1:14" ht="14.4" customHeight="1" x14ac:dyDescent="0.3">
      <c r="A533" s="566" t="s">
        <v>537</v>
      </c>
      <c r="B533" s="567" t="s">
        <v>539</v>
      </c>
      <c r="C533" s="568" t="s">
        <v>553</v>
      </c>
      <c r="D533" s="569" t="s">
        <v>554</v>
      </c>
      <c r="E533" s="568" t="s">
        <v>540</v>
      </c>
      <c r="F533" s="569" t="s">
        <v>541</v>
      </c>
      <c r="G533" s="568" t="s">
        <v>586</v>
      </c>
      <c r="H533" s="568">
        <v>987828</v>
      </c>
      <c r="I533" s="568">
        <v>187764</v>
      </c>
      <c r="J533" s="568" t="s">
        <v>860</v>
      </c>
      <c r="K533" s="568" t="s">
        <v>1292</v>
      </c>
      <c r="L533" s="570">
        <v>129.60496865348975</v>
      </c>
      <c r="M533" s="570">
        <v>4</v>
      </c>
      <c r="N533" s="571">
        <v>518.419874613959</v>
      </c>
    </row>
    <row r="534" spans="1:14" ht="14.4" customHeight="1" x14ac:dyDescent="0.3">
      <c r="A534" s="566" t="s">
        <v>537</v>
      </c>
      <c r="B534" s="567" t="s">
        <v>539</v>
      </c>
      <c r="C534" s="568" t="s">
        <v>553</v>
      </c>
      <c r="D534" s="569" t="s">
        <v>554</v>
      </c>
      <c r="E534" s="568" t="s">
        <v>540</v>
      </c>
      <c r="F534" s="569" t="s">
        <v>541</v>
      </c>
      <c r="G534" s="568" t="s">
        <v>586</v>
      </c>
      <c r="H534" s="568">
        <v>988221</v>
      </c>
      <c r="I534" s="568">
        <v>0</v>
      </c>
      <c r="J534" s="568" t="s">
        <v>1293</v>
      </c>
      <c r="K534" s="568"/>
      <c r="L534" s="570">
        <v>19.899999999999999</v>
      </c>
      <c r="M534" s="570">
        <v>2</v>
      </c>
      <c r="N534" s="571">
        <v>39.799999999999997</v>
      </c>
    </row>
    <row r="535" spans="1:14" ht="14.4" customHeight="1" x14ac:dyDescent="0.3">
      <c r="A535" s="566" t="s">
        <v>537</v>
      </c>
      <c r="B535" s="567" t="s">
        <v>539</v>
      </c>
      <c r="C535" s="568" t="s">
        <v>553</v>
      </c>
      <c r="D535" s="569" t="s">
        <v>554</v>
      </c>
      <c r="E535" s="568" t="s">
        <v>540</v>
      </c>
      <c r="F535" s="569" t="s">
        <v>541</v>
      </c>
      <c r="G535" s="568" t="s">
        <v>905</v>
      </c>
      <c r="H535" s="568">
        <v>56976</v>
      </c>
      <c r="I535" s="568">
        <v>56976</v>
      </c>
      <c r="J535" s="568" t="s">
        <v>906</v>
      </c>
      <c r="K535" s="568" t="s">
        <v>907</v>
      </c>
      <c r="L535" s="570">
        <v>83.339999999999961</v>
      </c>
      <c r="M535" s="570">
        <v>5</v>
      </c>
      <c r="N535" s="571">
        <v>416.57999999999976</v>
      </c>
    </row>
    <row r="536" spans="1:14" ht="14.4" customHeight="1" x14ac:dyDescent="0.3">
      <c r="A536" s="566" t="s">
        <v>537</v>
      </c>
      <c r="B536" s="567" t="s">
        <v>539</v>
      </c>
      <c r="C536" s="568" t="s">
        <v>553</v>
      </c>
      <c r="D536" s="569" t="s">
        <v>554</v>
      </c>
      <c r="E536" s="568" t="s">
        <v>540</v>
      </c>
      <c r="F536" s="569" t="s">
        <v>541</v>
      </c>
      <c r="G536" s="568" t="s">
        <v>905</v>
      </c>
      <c r="H536" s="568">
        <v>109709</v>
      </c>
      <c r="I536" s="568">
        <v>9709</v>
      </c>
      <c r="J536" s="568" t="s">
        <v>909</v>
      </c>
      <c r="K536" s="568" t="s">
        <v>910</v>
      </c>
      <c r="L536" s="570">
        <v>36.294948713839581</v>
      </c>
      <c r="M536" s="570">
        <v>40</v>
      </c>
      <c r="N536" s="571">
        <v>1452.9883124280768</v>
      </c>
    </row>
    <row r="537" spans="1:14" ht="14.4" customHeight="1" x14ac:dyDescent="0.3">
      <c r="A537" s="566" t="s">
        <v>537</v>
      </c>
      <c r="B537" s="567" t="s">
        <v>539</v>
      </c>
      <c r="C537" s="568" t="s">
        <v>553</v>
      </c>
      <c r="D537" s="569" t="s">
        <v>554</v>
      </c>
      <c r="E537" s="568" t="s">
        <v>540</v>
      </c>
      <c r="F537" s="569" t="s">
        <v>541</v>
      </c>
      <c r="G537" s="568" t="s">
        <v>905</v>
      </c>
      <c r="H537" s="568">
        <v>110252</v>
      </c>
      <c r="I537" s="568">
        <v>10252</v>
      </c>
      <c r="J537" s="568" t="s">
        <v>1294</v>
      </c>
      <c r="K537" s="568" t="s">
        <v>1295</v>
      </c>
      <c r="L537" s="570">
        <v>94.959999999999894</v>
      </c>
      <c r="M537" s="570">
        <v>1</v>
      </c>
      <c r="N537" s="571">
        <v>94.959999999999894</v>
      </c>
    </row>
    <row r="538" spans="1:14" ht="14.4" customHeight="1" x14ac:dyDescent="0.3">
      <c r="A538" s="566" t="s">
        <v>537</v>
      </c>
      <c r="B538" s="567" t="s">
        <v>539</v>
      </c>
      <c r="C538" s="568" t="s">
        <v>553</v>
      </c>
      <c r="D538" s="569" t="s">
        <v>554</v>
      </c>
      <c r="E538" s="568" t="s">
        <v>540</v>
      </c>
      <c r="F538" s="569" t="s">
        <v>541</v>
      </c>
      <c r="G538" s="568" t="s">
        <v>905</v>
      </c>
      <c r="H538" s="568">
        <v>110820</v>
      </c>
      <c r="I538" s="568">
        <v>10820</v>
      </c>
      <c r="J538" s="568" t="s">
        <v>1296</v>
      </c>
      <c r="K538" s="568" t="s">
        <v>1297</v>
      </c>
      <c r="L538" s="570">
        <v>381.26008797391125</v>
      </c>
      <c r="M538" s="570">
        <v>5</v>
      </c>
      <c r="N538" s="571">
        <v>1906.300351895645</v>
      </c>
    </row>
    <row r="539" spans="1:14" ht="14.4" customHeight="1" x14ac:dyDescent="0.3">
      <c r="A539" s="566" t="s">
        <v>537</v>
      </c>
      <c r="B539" s="567" t="s">
        <v>539</v>
      </c>
      <c r="C539" s="568" t="s">
        <v>553</v>
      </c>
      <c r="D539" s="569" t="s">
        <v>554</v>
      </c>
      <c r="E539" s="568" t="s">
        <v>540</v>
      </c>
      <c r="F539" s="569" t="s">
        <v>541</v>
      </c>
      <c r="G539" s="568" t="s">
        <v>905</v>
      </c>
      <c r="H539" s="568">
        <v>111758</v>
      </c>
      <c r="I539" s="568">
        <v>125094</v>
      </c>
      <c r="J539" s="568" t="s">
        <v>1298</v>
      </c>
      <c r="K539" s="568" t="s">
        <v>1299</v>
      </c>
      <c r="L539" s="570">
        <v>642</v>
      </c>
      <c r="M539" s="570">
        <v>1</v>
      </c>
      <c r="N539" s="571">
        <v>642</v>
      </c>
    </row>
    <row r="540" spans="1:14" ht="14.4" customHeight="1" x14ac:dyDescent="0.3">
      <c r="A540" s="566" t="s">
        <v>537</v>
      </c>
      <c r="B540" s="567" t="s">
        <v>539</v>
      </c>
      <c r="C540" s="568" t="s">
        <v>553</v>
      </c>
      <c r="D540" s="569" t="s">
        <v>554</v>
      </c>
      <c r="E540" s="568" t="s">
        <v>540</v>
      </c>
      <c r="F540" s="569" t="s">
        <v>541</v>
      </c>
      <c r="G540" s="568" t="s">
        <v>905</v>
      </c>
      <c r="H540" s="568">
        <v>112317</v>
      </c>
      <c r="I540" s="568">
        <v>12317</v>
      </c>
      <c r="J540" s="568" t="s">
        <v>1300</v>
      </c>
      <c r="K540" s="568" t="s">
        <v>1301</v>
      </c>
      <c r="L540" s="570">
        <v>306.31</v>
      </c>
      <c r="M540" s="570">
        <v>2</v>
      </c>
      <c r="N540" s="571">
        <v>612.62</v>
      </c>
    </row>
    <row r="541" spans="1:14" ht="14.4" customHeight="1" x14ac:dyDescent="0.3">
      <c r="A541" s="566" t="s">
        <v>537</v>
      </c>
      <c r="B541" s="567" t="s">
        <v>539</v>
      </c>
      <c r="C541" s="568" t="s">
        <v>553</v>
      </c>
      <c r="D541" s="569" t="s">
        <v>554</v>
      </c>
      <c r="E541" s="568" t="s">
        <v>540</v>
      </c>
      <c r="F541" s="569" t="s">
        <v>541</v>
      </c>
      <c r="G541" s="568" t="s">
        <v>905</v>
      </c>
      <c r="H541" s="568">
        <v>112319</v>
      </c>
      <c r="I541" s="568">
        <v>12319</v>
      </c>
      <c r="J541" s="568" t="s">
        <v>1302</v>
      </c>
      <c r="K541" s="568" t="s">
        <v>1303</v>
      </c>
      <c r="L541" s="570">
        <v>390.05</v>
      </c>
      <c r="M541" s="570">
        <v>2</v>
      </c>
      <c r="N541" s="571">
        <v>780.1</v>
      </c>
    </row>
    <row r="542" spans="1:14" ht="14.4" customHeight="1" x14ac:dyDescent="0.3">
      <c r="A542" s="566" t="s">
        <v>537</v>
      </c>
      <c r="B542" s="567" t="s">
        <v>539</v>
      </c>
      <c r="C542" s="568" t="s">
        <v>553</v>
      </c>
      <c r="D542" s="569" t="s">
        <v>554</v>
      </c>
      <c r="E542" s="568" t="s">
        <v>540</v>
      </c>
      <c r="F542" s="569" t="s">
        <v>541</v>
      </c>
      <c r="G542" s="568" t="s">
        <v>905</v>
      </c>
      <c r="H542" s="568">
        <v>114439</v>
      </c>
      <c r="I542" s="568">
        <v>14439</v>
      </c>
      <c r="J542" s="568" t="s">
        <v>916</v>
      </c>
      <c r="K542" s="568" t="s">
        <v>917</v>
      </c>
      <c r="L542" s="570">
        <v>208.47</v>
      </c>
      <c r="M542" s="570">
        <v>1</v>
      </c>
      <c r="N542" s="571">
        <v>208.47</v>
      </c>
    </row>
    <row r="543" spans="1:14" ht="14.4" customHeight="1" x14ac:dyDescent="0.3">
      <c r="A543" s="566" t="s">
        <v>537</v>
      </c>
      <c r="B543" s="567" t="s">
        <v>539</v>
      </c>
      <c r="C543" s="568" t="s">
        <v>553</v>
      </c>
      <c r="D543" s="569" t="s">
        <v>554</v>
      </c>
      <c r="E543" s="568" t="s">
        <v>540</v>
      </c>
      <c r="F543" s="569" t="s">
        <v>541</v>
      </c>
      <c r="G543" s="568" t="s">
        <v>905</v>
      </c>
      <c r="H543" s="568">
        <v>115245</v>
      </c>
      <c r="I543" s="568">
        <v>15245</v>
      </c>
      <c r="J543" s="568" t="s">
        <v>918</v>
      </c>
      <c r="K543" s="568" t="s">
        <v>919</v>
      </c>
      <c r="L543" s="570">
        <v>485.27962850049937</v>
      </c>
      <c r="M543" s="570">
        <v>16</v>
      </c>
      <c r="N543" s="571">
        <v>7954.9155401466332</v>
      </c>
    </row>
    <row r="544" spans="1:14" ht="14.4" customHeight="1" x14ac:dyDescent="0.3">
      <c r="A544" s="566" t="s">
        <v>537</v>
      </c>
      <c r="B544" s="567" t="s">
        <v>539</v>
      </c>
      <c r="C544" s="568" t="s">
        <v>553</v>
      </c>
      <c r="D544" s="569" t="s">
        <v>554</v>
      </c>
      <c r="E544" s="568" t="s">
        <v>540</v>
      </c>
      <c r="F544" s="569" t="s">
        <v>541</v>
      </c>
      <c r="G544" s="568" t="s">
        <v>905</v>
      </c>
      <c r="H544" s="568">
        <v>115864</v>
      </c>
      <c r="I544" s="568">
        <v>15864</v>
      </c>
      <c r="J544" s="568" t="s">
        <v>1304</v>
      </c>
      <c r="K544" s="568" t="s">
        <v>1295</v>
      </c>
      <c r="L544" s="570">
        <v>135.104597652335</v>
      </c>
      <c r="M544" s="570">
        <v>2</v>
      </c>
      <c r="N544" s="571">
        <v>270.20919530467</v>
      </c>
    </row>
    <row r="545" spans="1:14" ht="14.4" customHeight="1" x14ac:dyDescent="0.3">
      <c r="A545" s="566" t="s">
        <v>537</v>
      </c>
      <c r="B545" s="567" t="s">
        <v>539</v>
      </c>
      <c r="C545" s="568" t="s">
        <v>553</v>
      </c>
      <c r="D545" s="569" t="s">
        <v>554</v>
      </c>
      <c r="E545" s="568" t="s">
        <v>540</v>
      </c>
      <c r="F545" s="569" t="s">
        <v>541</v>
      </c>
      <c r="G545" s="568" t="s">
        <v>905</v>
      </c>
      <c r="H545" s="568">
        <v>116926</v>
      </c>
      <c r="I545" s="568">
        <v>16926</v>
      </c>
      <c r="J545" s="568" t="s">
        <v>1305</v>
      </c>
      <c r="K545" s="568" t="s">
        <v>1306</v>
      </c>
      <c r="L545" s="570">
        <v>331.05</v>
      </c>
      <c r="M545" s="570">
        <v>1</v>
      </c>
      <c r="N545" s="571">
        <v>331.05</v>
      </c>
    </row>
    <row r="546" spans="1:14" ht="14.4" customHeight="1" x14ac:dyDescent="0.3">
      <c r="A546" s="566" t="s">
        <v>537</v>
      </c>
      <c r="B546" s="567" t="s">
        <v>539</v>
      </c>
      <c r="C546" s="568" t="s">
        <v>553</v>
      </c>
      <c r="D546" s="569" t="s">
        <v>554</v>
      </c>
      <c r="E546" s="568" t="s">
        <v>540</v>
      </c>
      <c r="F546" s="569" t="s">
        <v>541</v>
      </c>
      <c r="G546" s="568" t="s">
        <v>905</v>
      </c>
      <c r="H546" s="568">
        <v>116932</v>
      </c>
      <c r="I546" s="568">
        <v>16932</v>
      </c>
      <c r="J546" s="568" t="s">
        <v>923</v>
      </c>
      <c r="K546" s="568" t="s">
        <v>924</v>
      </c>
      <c r="L546" s="570">
        <v>130.30021900760801</v>
      </c>
      <c r="M546" s="570">
        <v>1</v>
      </c>
      <c r="N546" s="571">
        <v>130.30021900760801</v>
      </c>
    </row>
    <row r="547" spans="1:14" ht="14.4" customHeight="1" x14ac:dyDescent="0.3">
      <c r="A547" s="566" t="s">
        <v>537</v>
      </c>
      <c r="B547" s="567" t="s">
        <v>539</v>
      </c>
      <c r="C547" s="568" t="s">
        <v>553</v>
      </c>
      <c r="D547" s="569" t="s">
        <v>554</v>
      </c>
      <c r="E547" s="568" t="s">
        <v>540</v>
      </c>
      <c r="F547" s="569" t="s">
        <v>541</v>
      </c>
      <c r="G547" s="568" t="s">
        <v>905</v>
      </c>
      <c r="H547" s="568">
        <v>126786</v>
      </c>
      <c r="I547" s="568">
        <v>26786</v>
      </c>
      <c r="J547" s="568" t="s">
        <v>929</v>
      </c>
      <c r="K547" s="568" t="s">
        <v>930</v>
      </c>
      <c r="L547" s="570">
        <v>473.96204439061302</v>
      </c>
      <c r="M547" s="570">
        <v>4</v>
      </c>
      <c r="N547" s="571">
        <v>1895.8481775624521</v>
      </c>
    </row>
    <row r="548" spans="1:14" ht="14.4" customHeight="1" x14ac:dyDescent="0.3">
      <c r="A548" s="566" t="s">
        <v>537</v>
      </c>
      <c r="B548" s="567" t="s">
        <v>539</v>
      </c>
      <c r="C548" s="568" t="s">
        <v>553</v>
      </c>
      <c r="D548" s="569" t="s">
        <v>554</v>
      </c>
      <c r="E548" s="568" t="s">
        <v>540</v>
      </c>
      <c r="F548" s="569" t="s">
        <v>541</v>
      </c>
      <c r="G548" s="568" t="s">
        <v>905</v>
      </c>
      <c r="H548" s="568">
        <v>129767</v>
      </c>
      <c r="I548" s="568">
        <v>129767</v>
      </c>
      <c r="J548" s="568" t="s">
        <v>931</v>
      </c>
      <c r="K548" s="568" t="s">
        <v>932</v>
      </c>
      <c r="L548" s="570">
        <v>2158.4116292148701</v>
      </c>
      <c r="M548" s="570">
        <v>3</v>
      </c>
      <c r="N548" s="571">
        <v>6475.2365168594797</v>
      </c>
    </row>
    <row r="549" spans="1:14" ht="14.4" customHeight="1" x14ac:dyDescent="0.3">
      <c r="A549" s="566" t="s">
        <v>537</v>
      </c>
      <c r="B549" s="567" t="s">
        <v>539</v>
      </c>
      <c r="C549" s="568" t="s">
        <v>553</v>
      </c>
      <c r="D549" s="569" t="s">
        <v>554</v>
      </c>
      <c r="E549" s="568" t="s">
        <v>540</v>
      </c>
      <c r="F549" s="569" t="s">
        <v>541</v>
      </c>
      <c r="G549" s="568" t="s">
        <v>905</v>
      </c>
      <c r="H549" s="568">
        <v>130021</v>
      </c>
      <c r="I549" s="568">
        <v>30021</v>
      </c>
      <c r="J549" s="568" t="s">
        <v>1307</v>
      </c>
      <c r="K549" s="568" t="s">
        <v>1308</v>
      </c>
      <c r="L549" s="570">
        <v>81.545000000000002</v>
      </c>
      <c r="M549" s="570">
        <v>2</v>
      </c>
      <c r="N549" s="571">
        <v>163.09</v>
      </c>
    </row>
    <row r="550" spans="1:14" ht="14.4" customHeight="1" x14ac:dyDescent="0.3">
      <c r="A550" s="566" t="s">
        <v>537</v>
      </c>
      <c r="B550" s="567" t="s">
        <v>539</v>
      </c>
      <c r="C550" s="568" t="s">
        <v>553</v>
      </c>
      <c r="D550" s="569" t="s">
        <v>554</v>
      </c>
      <c r="E550" s="568" t="s">
        <v>540</v>
      </c>
      <c r="F550" s="569" t="s">
        <v>541</v>
      </c>
      <c r="G550" s="568" t="s">
        <v>905</v>
      </c>
      <c r="H550" s="568">
        <v>132058</v>
      </c>
      <c r="I550" s="568">
        <v>32058</v>
      </c>
      <c r="J550" s="568" t="s">
        <v>934</v>
      </c>
      <c r="K550" s="568" t="s">
        <v>1309</v>
      </c>
      <c r="L550" s="570">
        <v>356.49964152934899</v>
      </c>
      <c r="M550" s="570">
        <v>33</v>
      </c>
      <c r="N550" s="571">
        <v>11764.494427054919</v>
      </c>
    </row>
    <row r="551" spans="1:14" ht="14.4" customHeight="1" x14ac:dyDescent="0.3">
      <c r="A551" s="566" t="s">
        <v>537</v>
      </c>
      <c r="B551" s="567" t="s">
        <v>539</v>
      </c>
      <c r="C551" s="568" t="s">
        <v>553</v>
      </c>
      <c r="D551" s="569" t="s">
        <v>554</v>
      </c>
      <c r="E551" s="568" t="s">
        <v>540</v>
      </c>
      <c r="F551" s="569" t="s">
        <v>541</v>
      </c>
      <c r="G551" s="568" t="s">
        <v>905</v>
      </c>
      <c r="H551" s="568">
        <v>132059</v>
      </c>
      <c r="I551" s="568">
        <v>32059</v>
      </c>
      <c r="J551" s="568" t="s">
        <v>934</v>
      </c>
      <c r="K551" s="568" t="s">
        <v>935</v>
      </c>
      <c r="L551" s="570">
        <v>413.92919487371302</v>
      </c>
      <c r="M551" s="570">
        <v>190</v>
      </c>
      <c r="N551" s="571">
        <v>78638.366750828805</v>
      </c>
    </row>
    <row r="552" spans="1:14" ht="14.4" customHeight="1" x14ac:dyDescent="0.3">
      <c r="A552" s="566" t="s">
        <v>537</v>
      </c>
      <c r="B552" s="567" t="s">
        <v>539</v>
      </c>
      <c r="C552" s="568" t="s">
        <v>553</v>
      </c>
      <c r="D552" s="569" t="s">
        <v>554</v>
      </c>
      <c r="E552" s="568" t="s">
        <v>540</v>
      </c>
      <c r="F552" s="569" t="s">
        <v>541</v>
      </c>
      <c r="G552" s="568" t="s">
        <v>905</v>
      </c>
      <c r="H552" s="568">
        <v>132061</v>
      </c>
      <c r="I552" s="568">
        <v>32061</v>
      </c>
      <c r="J552" s="568" t="s">
        <v>934</v>
      </c>
      <c r="K552" s="568" t="s">
        <v>936</v>
      </c>
      <c r="L552" s="570">
        <v>491.58860214001749</v>
      </c>
      <c r="M552" s="570">
        <v>13</v>
      </c>
      <c r="N552" s="571">
        <v>6390.0404299602451</v>
      </c>
    </row>
    <row r="553" spans="1:14" ht="14.4" customHeight="1" x14ac:dyDescent="0.3">
      <c r="A553" s="566" t="s">
        <v>537</v>
      </c>
      <c r="B553" s="567" t="s">
        <v>539</v>
      </c>
      <c r="C553" s="568" t="s">
        <v>553</v>
      </c>
      <c r="D553" s="569" t="s">
        <v>554</v>
      </c>
      <c r="E553" s="568" t="s">
        <v>540</v>
      </c>
      <c r="F553" s="569" t="s">
        <v>541</v>
      </c>
      <c r="G553" s="568" t="s">
        <v>905</v>
      </c>
      <c r="H553" s="568">
        <v>132063</v>
      </c>
      <c r="I553" s="568">
        <v>32063</v>
      </c>
      <c r="J553" s="568" t="s">
        <v>934</v>
      </c>
      <c r="K553" s="568" t="s">
        <v>1310</v>
      </c>
      <c r="L553" s="570">
        <v>943.00139639701592</v>
      </c>
      <c r="M553" s="570">
        <v>2</v>
      </c>
      <c r="N553" s="571">
        <v>1886.0027927940318</v>
      </c>
    </row>
    <row r="554" spans="1:14" ht="14.4" customHeight="1" x14ac:dyDescent="0.3">
      <c r="A554" s="566" t="s">
        <v>537</v>
      </c>
      <c r="B554" s="567" t="s">
        <v>539</v>
      </c>
      <c r="C554" s="568" t="s">
        <v>553</v>
      </c>
      <c r="D554" s="569" t="s">
        <v>554</v>
      </c>
      <c r="E554" s="568" t="s">
        <v>540</v>
      </c>
      <c r="F554" s="569" t="s">
        <v>541</v>
      </c>
      <c r="G554" s="568" t="s">
        <v>905</v>
      </c>
      <c r="H554" s="568">
        <v>132083</v>
      </c>
      <c r="I554" s="568">
        <v>32083</v>
      </c>
      <c r="J554" s="568" t="s">
        <v>1311</v>
      </c>
      <c r="K554" s="568" t="s">
        <v>1312</v>
      </c>
      <c r="L554" s="570">
        <v>29.33</v>
      </c>
      <c r="M554" s="570">
        <v>2</v>
      </c>
      <c r="N554" s="571">
        <v>58.66</v>
      </c>
    </row>
    <row r="555" spans="1:14" ht="14.4" customHeight="1" x14ac:dyDescent="0.3">
      <c r="A555" s="566" t="s">
        <v>537</v>
      </c>
      <c r="B555" s="567" t="s">
        <v>539</v>
      </c>
      <c r="C555" s="568" t="s">
        <v>553</v>
      </c>
      <c r="D555" s="569" t="s">
        <v>554</v>
      </c>
      <c r="E555" s="568" t="s">
        <v>540</v>
      </c>
      <c r="F555" s="569" t="s">
        <v>541</v>
      </c>
      <c r="G555" s="568" t="s">
        <v>905</v>
      </c>
      <c r="H555" s="568">
        <v>132087</v>
      </c>
      <c r="I555" s="568">
        <v>32087</v>
      </c>
      <c r="J555" s="568" t="s">
        <v>1313</v>
      </c>
      <c r="K555" s="568" t="s">
        <v>1314</v>
      </c>
      <c r="L555" s="570">
        <v>61.224999999999994</v>
      </c>
      <c r="M555" s="570">
        <v>4</v>
      </c>
      <c r="N555" s="571">
        <v>244.89999999999998</v>
      </c>
    </row>
    <row r="556" spans="1:14" ht="14.4" customHeight="1" x14ac:dyDescent="0.3">
      <c r="A556" s="566" t="s">
        <v>537</v>
      </c>
      <c r="B556" s="567" t="s">
        <v>539</v>
      </c>
      <c r="C556" s="568" t="s">
        <v>553</v>
      </c>
      <c r="D556" s="569" t="s">
        <v>554</v>
      </c>
      <c r="E556" s="568" t="s">
        <v>540</v>
      </c>
      <c r="F556" s="569" t="s">
        <v>541</v>
      </c>
      <c r="G556" s="568" t="s">
        <v>905</v>
      </c>
      <c r="H556" s="568">
        <v>142546</v>
      </c>
      <c r="I556" s="568">
        <v>42546</v>
      </c>
      <c r="J556" s="568" t="s">
        <v>937</v>
      </c>
      <c r="K556" s="568" t="s">
        <v>938</v>
      </c>
      <c r="L556" s="570">
        <v>76.905735828432924</v>
      </c>
      <c r="M556" s="570">
        <v>31</v>
      </c>
      <c r="N556" s="571">
        <v>2397.797855535599</v>
      </c>
    </row>
    <row r="557" spans="1:14" ht="14.4" customHeight="1" x14ac:dyDescent="0.3">
      <c r="A557" s="566" t="s">
        <v>537</v>
      </c>
      <c r="B557" s="567" t="s">
        <v>539</v>
      </c>
      <c r="C557" s="568" t="s">
        <v>553</v>
      </c>
      <c r="D557" s="569" t="s">
        <v>554</v>
      </c>
      <c r="E557" s="568" t="s">
        <v>540</v>
      </c>
      <c r="F557" s="569" t="s">
        <v>541</v>
      </c>
      <c r="G557" s="568" t="s">
        <v>905</v>
      </c>
      <c r="H557" s="568">
        <v>147133</v>
      </c>
      <c r="I557" s="568">
        <v>47133</v>
      </c>
      <c r="J557" s="568" t="s">
        <v>1315</v>
      </c>
      <c r="K557" s="568" t="s">
        <v>1316</v>
      </c>
      <c r="L557" s="570">
        <v>97.684139503773636</v>
      </c>
      <c r="M557" s="570">
        <v>5</v>
      </c>
      <c r="N557" s="571">
        <v>488.42069751886817</v>
      </c>
    </row>
    <row r="558" spans="1:14" ht="14.4" customHeight="1" x14ac:dyDescent="0.3">
      <c r="A558" s="566" t="s">
        <v>537</v>
      </c>
      <c r="B558" s="567" t="s">
        <v>539</v>
      </c>
      <c r="C558" s="568" t="s">
        <v>553</v>
      </c>
      <c r="D558" s="569" t="s">
        <v>554</v>
      </c>
      <c r="E558" s="568" t="s">
        <v>540</v>
      </c>
      <c r="F558" s="569" t="s">
        <v>541</v>
      </c>
      <c r="G558" s="568" t="s">
        <v>905</v>
      </c>
      <c r="H558" s="568">
        <v>147141</v>
      </c>
      <c r="I558" s="568">
        <v>47141</v>
      </c>
      <c r="J558" s="568" t="s">
        <v>1317</v>
      </c>
      <c r="K558" s="568" t="s">
        <v>754</v>
      </c>
      <c r="L558" s="570">
        <v>49.889912160736301</v>
      </c>
      <c r="M558" s="570">
        <v>1</v>
      </c>
      <c r="N558" s="571">
        <v>49.889912160736301</v>
      </c>
    </row>
    <row r="559" spans="1:14" ht="14.4" customHeight="1" x14ac:dyDescent="0.3">
      <c r="A559" s="566" t="s">
        <v>537</v>
      </c>
      <c r="B559" s="567" t="s">
        <v>539</v>
      </c>
      <c r="C559" s="568" t="s">
        <v>553</v>
      </c>
      <c r="D559" s="569" t="s">
        <v>554</v>
      </c>
      <c r="E559" s="568" t="s">
        <v>540</v>
      </c>
      <c r="F559" s="569" t="s">
        <v>541</v>
      </c>
      <c r="G559" s="568" t="s">
        <v>905</v>
      </c>
      <c r="H559" s="568">
        <v>147740</v>
      </c>
      <c r="I559" s="568">
        <v>47740</v>
      </c>
      <c r="J559" s="568" t="s">
        <v>942</v>
      </c>
      <c r="K559" s="568" t="s">
        <v>686</v>
      </c>
      <c r="L559" s="570">
        <v>43.38</v>
      </c>
      <c r="M559" s="570">
        <v>1</v>
      </c>
      <c r="N559" s="571">
        <v>43.38</v>
      </c>
    </row>
    <row r="560" spans="1:14" ht="14.4" customHeight="1" x14ac:dyDescent="0.3">
      <c r="A560" s="566" t="s">
        <v>537</v>
      </c>
      <c r="B560" s="567" t="s">
        <v>539</v>
      </c>
      <c r="C560" s="568" t="s">
        <v>553</v>
      </c>
      <c r="D560" s="569" t="s">
        <v>554</v>
      </c>
      <c r="E560" s="568" t="s">
        <v>540</v>
      </c>
      <c r="F560" s="569" t="s">
        <v>541</v>
      </c>
      <c r="G560" s="568" t="s">
        <v>905</v>
      </c>
      <c r="H560" s="568">
        <v>149531</v>
      </c>
      <c r="I560" s="568">
        <v>49531</v>
      </c>
      <c r="J560" s="568" t="s">
        <v>945</v>
      </c>
      <c r="K560" s="568" t="s">
        <v>946</v>
      </c>
      <c r="L560" s="570">
        <v>71.05</v>
      </c>
      <c r="M560" s="570">
        <v>10</v>
      </c>
      <c r="N560" s="571">
        <v>710.5</v>
      </c>
    </row>
    <row r="561" spans="1:14" ht="14.4" customHeight="1" x14ac:dyDescent="0.3">
      <c r="A561" s="566" t="s">
        <v>537</v>
      </c>
      <c r="B561" s="567" t="s">
        <v>539</v>
      </c>
      <c r="C561" s="568" t="s">
        <v>553</v>
      </c>
      <c r="D561" s="569" t="s">
        <v>554</v>
      </c>
      <c r="E561" s="568" t="s">
        <v>540</v>
      </c>
      <c r="F561" s="569" t="s">
        <v>541</v>
      </c>
      <c r="G561" s="568" t="s">
        <v>905</v>
      </c>
      <c r="H561" s="568">
        <v>149909</v>
      </c>
      <c r="I561" s="568">
        <v>49909</v>
      </c>
      <c r="J561" s="568" t="s">
        <v>947</v>
      </c>
      <c r="K561" s="568" t="s">
        <v>948</v>
      </c>
      <c r="L561" s="570">
        <v>79.829993069201279</v>
      </c>
      <c r="M561" s="570">
        <v>8</v>
      </c>
      <c r="N561" s="571">
        <v>638.63995148440904</v>
      </c>
    </row>
    <row r="562" spans="1:14" ht="14.4" customHeight="1" x14ac:dyDescent="0.3">
      <c r="A562" s="566" t="s">
        <v>537</v>
      </c>
      <c r="B562" s="567" t="s">
        <v>539</v>
      </c>
      <c r="C562" s="568" t="s">
        <v>553</v>
      </c>
      <c r="D562" s="569" t="s">
        <v>554</v>
      </c>
      <c r="E562" s="568" t="s">
        <v>540</v>
      </c>
      <c r="F562" s="569" t="s">
        <v>541</v>
      </c>
      <c r="G562" s="568" t="s">
        <v>905</v>
      </c>
      <c r="H562" s="568">
        <v>154316</v>
      </c>
      <c r="I562" s="568">
        <v>54316</v>
      </c>
      <c r="J562" s="568" t="s">
        <v>949</v>
      </c>
      <c r="K562" s="568" t="s">
        <v>950</v>
      </c>
      <c r="L562" s="570">
        <v>3449.9994891170345</v>
      </c>
      <c r="M562" s="570">
        <v>9</v>
      </c>
      <c r="N562" s="571">
        <v>31049.995402053311</v>
      </c>
    </row>
    <row r="563" spans="1:14" ht="14.4" customHeight="1" x14ac:dyDescent="0.3">
      <c r="A563" s="566" t="s">
        <v>537</v>
      </c>
      <c r="B563" s="567" t="s">
        <v>539</v>
      </c>
      <c r="C563" s="568" t="s">
        <v>553</v>
      </c>
      <c r="D563" s="569" t="s">
        <v>554</v>
      </c>
      <c r="E563" s="568" t="s">
        <v>540</v>
      </c>
      <c r="F563" s="569" t="s">
        <v>541</v>
      </c>
      <c r="G563" s="568" t="s">
        <v>905</v>
      </c>
      <c r="H563" s="568">
        <v>156102</v>
      </c>
      <c r="I563" s="568">
        <v>56102</v>
      </c>
      <c r="J563" s="568" t="s">
        <v>925</v>
      </c>
      <c r="K563" s="568" t="s">
        <v>1318</v>
      </c>
      <c r="L563" s="570">
        <v>71.390685256287398</v>
      </c>
      <c r="M563" s="570">
        <v>1</v>
      </c>
      <c r="N563" s="571">
        <v>71.390685256287398</v>
      </c>
    </row>
    <row r="564" spans="1:14" ht="14.4" customHeight="1" x14ac:dyDescent="0.3">
      <c r="A564" s="566" t="s">
        <v>537</v>
      </c>
      <c r="B564" s="567" t="s">
        <v>539</v>
      </c>
      <c r="C564" s="568" t="s">
        <v>553</v>
      </c>
      <c r="D564" s="569" t="s">
        <v>554</v>
      </c>
      <c r="E564" s="568" t="s">
        <v>540</v>
      </c>
      <c r="F564" s="569" t="s">
        <v>541</v>
      </c>
      <c r="G564" s="568" t="s">
        <v>905</v>
      </c>
      <c r="H564" s="568">
        <v>159671</v>
      </c>
      <c r="I564" s="568">
        <v>59671</v>
      </c>
      <c r="J564" s="568" t="s">
        <v>953</v>
      </c>
      <c r="K564" s="568" t="s">
        <v>1319</v>
      </c>
      <c r="L564" s="570">
        <v>34.399832661359298</v>
      </c>
      <c r="M564" s="570">
        <v>4</v>
      </c>
      <c r="N564" s="571">
        <v>137.59933064543719</v>
      </c>
    </row>
    <row r="565" spans="1:14" ht="14.4" customHeight="1" x14ac:dyDescent="0.3">
      <c r="A565" s="566" t="s">
        <v>537</v>
      </c>
      <c r="B565" s="567" t="s">
        <v>539</v>
      </c>
      <c r="C565" s="568" t="s">
        <v>553</v>
      </c>
      <c r="D565" s="569" t="s">
        <v>554</v>
      </c>
      <c r="E565" s="568" t="s">
        <v>540</v>
      </c>
      <c r="F565" s="569" t="s">
        <v>541</v>
      </c>
      <c r="G565" s="568" t="s">
        <v>905</v>
      </c>
      <c r="H565" s="568">
        <v>159672</v>
      </c>
      <c r="I565" s="568">
        <v>59672</v>
      </c>
      <c r="J565" s="568" t="s">
        <v>953</v>
      </c>
      <c r="K565" s="568" t="s">
        <v>954</v>
      </c>
      <c r="L565" s="570">
        <v>99.408665957567294</v>
      </c>
      <c r="M565" s="570">
        <v>2</v>
      </c>
      <c r="N565" s="571">
        <v>198.81733191513459</v>
      </c>
    </row>
    <row r="566" spans="1:14" ht="14.4" customHeight="1" x14ac:dyDescent="0.3">
      <c r="A566" s="566" t="s">
        <v>537</v>
      </c>
      <c r="B566" s="567" t="s">
        <v>539</v>
      </c>
      <c r="C566" s="568" t="s">
        <v>553</v>
      </c>
      <c r="D566" s="569" t="s">
        <v>554</v>
      </c>
      <c r="E566" s="568" t="s">
        <v>540</v>
      </c>
      <c r="F566" s="569" t="s">
        <v>541</v>
      </c>
      <c r="G566" s="568" t="s">
        <v>905</v>
      </c>
      <c r="H566" s="568">
        <v>159808</v>
      </c>
      <c r="I566" s="568">
        <v>59808</v>
      </c>
      <c r="J566" s="568" t="s">
        <v>955</v>
      </c>
      <c r="K566" s="568" t="s">
        <v>1320</v>
      </c>
      <c r="L566" s="570">
        <v>1963.9985390178899</v>
      </c>
      <c r="M566" s="570">
        <v>1</v>
      </c>
      <c r="N566" s="571">
        <v>1963.9985390178899</v>
      </c>
    </row>
    <row r="567" spans="1:14" ht="14.4" customHeight="1" x14ac:dyDescent="0.3">
      <c r="A567" s="566" t="s">
        <v>537</v>
      </c>
      <c r="B567" s="567" t="s">
        <v>539</v>
      </c>
      <c r="C567" s="568" t="s">
        <v>553</v>
      </c>
      <c r="D567" s="569" t="s">
        <v>554</v>
      </c>
      <c r="E567" s="568" t="s">
        <v>540</v>
      </c>
      <c r="F567" s="569" t="s">
        <v>541</v>
      </c>
      <c r="G567" s="568" t="s">
        <v>905</v>
      </c>
      <c r="H567" s="568">
        <v>159810</v>
      </c>
      <c r="I567" s="568">
        <v>59810</v>
      </c>
      <c r="J567" s="568" t="s">
        <v>955</v>
      </c>
      <c r="K567" s="568" t="s">
        <v>1321</v>
      </c>
      <c r="L567" s="570">
        <v>2480.7800000000002</v>
      </c>
      <c r="M567" s="570">
        <v>0.7</v>
      </c>
      <c r="N567" s="571">
        <v>1736.546</v>
      </c>
    </row>
    <row r="568" spans="1:14" ht="14.4" customHeight="1" x14ac:dyDescent="0.3">
      <c r="A568" s="566" t="s">
        <v>537</v>
      </c>
      <c r="B568" s="567" t="s">
        <v>539</v>
      </c>
      <c r="C568" s="568" t="s">
        <v>553</v>
      </c>
      <c r="D568" s="569" t="s">
        <v>554</v>
      </c>
      <c r="E568" s="568" t="s">
        <v>540</v>
      </c>
      <c r="F568" s="569" t="s">
        <v>541</v>
      </c>
      <c r="G568" s="568" t="s">
        <v>905</v>
      </c>
      <c r="H568" s="568">
        <v>166030</v>
      </c>
      <c r="I568" s="568">
        <v>66030</v>
      </c>
      <c r="J568" s="568" t="s">
        <v>957</v>
      </c>
      <c r="K568" s="568" t="s">
        <v>958</v>
      </c>
      <c r="L568" s="570">
        <v>108.98677554183666</v>
      </c>
      <c r="M568" s="570">
        <v>4</v>
      </c>
      <c r="N568" s="571">
        <v>435.88065325102002</v>
      </c>
    </row>
    <row r="569" spans="1:14" ht="14.4" customHeight="1" x14ac:dyDescent="0.3">
      <c r="A569" s="566" t="s">
        <v>537</v>
      </c>
      <c r="B569" s="567" t="s">
        <v>539</v>
      </c>
      <c r="C569" s="568" t="s">
        <v>553</v>
      </c>
      <c r="D569" s="569" t="s">
        <v>554</v>
      </c>
      <c r="E569" s="568" t="s">
        <v>540</v>
      </c>
      <c r="F569" s="569" t="s">
        <v>541</v>
      </c>
      <c r="G569" s="568" t="s">
        <v>905</v>
      </c>
      <c r="H569" s="568">
        <v>166759</v>
      </c>
      <c r="I569" s="568">
        <v>166759</v>
      </c>
      <c r="J569" s="568" t="s">
        <v>959</v>
      </c>
      <c r="K569" s="568" t="s">
        <v>1322</v>
      </c>
      <c r="L569" s="570">
        <v>63.201931844572506</v>
      </c>
      <c r="M569" s="570">
        <v>9</v>
      </c>
      <c r="N569" s="571">
        <v>566.78931844572503</v>
      </c>
    </row>
    <row r="570" spans="1:14" ht="14.4" customHeight="1" x14ac:dyDescent="0.3">
      <c r="A570" s="566" t="s">
        <v>537</v>
      </c>
      <c r="B570" s="567" t="s">
        <v>539</v>
      </c>
      <c r="C570" s="568" t="s">
        <v>553</v>
      </c>
      <c r="D570" s="569" t="s">
        <v>554</v>
      </c>
      <c r="E570" s="568" t="s">
        <v>540</v>
      </c>
      <c r="F570" s="569" t="s">
        <v>541</v>
      </c>
      <c r="G570" s="568" t="s">
        <v>905</v>
      </c>
      <c r="H570" s="568">
        <v>182952</v>
      </c>
      <c r="I570" s="568">
        <v>82952</v>
      </c>
      <c r="J570" s="568" t="s">
        <v>1323</v>
      </c>
      <c r="K570" s="568" t="s">
        <v>1324</v>
      </c>
      <c r="L570" s="570">
        <v>168.03755034297001</v>
      </c>
      <c r="M570" s="570">
        <v>2</v>
      </c>
      <c r="N570" s="571">
        <v>336.07510068594001</v>
      </c>
    </row>
    <row r="571" spans="1:14" ht="14.4" customHeight="1" x14ac:dyDescent="0.3">
      <c r="A571" s="566" t="s">
        <v>537</v>
      </c>
      <c r="B571" s="567" t="s">
        <v>539</v>
      </c>
      <c r="C571" s="568" t="s">
        <v>553</v>
      </c>
      <c r="D571" s="569" t="s">
        <v>554</v>
      </c>
      <c r="E571" s="568" t="s">
        <v>540</v>
      </c>
      <c r="F571" s="569" t="s">
        <v>541</v>
      </c>
      <c r="G571" s="568" t="s">
        <v>905</v>
      </c>
      <c r="H571" s="568">
        <v>183730</v>
      </c>
      <c r="I571" s="568">
        <v>83730</v>
      </c>
      <c r="J571" s="568" t="s">
        <v>961</v>
      </c>
      <c r="K571" s="568" t="s">
        <v>962</v>
      </c>
      <c r="L571" s="570">
        <v>119.07995570933051</v>
      </c>
      <c r="M571" s="570">
        <v>2</v>
      </c>
      <c r="N571" s="571">
        <v>238.15991141866101</v>
      </c>
    </row>
    <row r="572" spans="1:14" ht="14.4" customHeight="1" x14ac:dyDescent="0.3">
      <c r="A572" s="566" t="s">
        <v>537</v>
      </c>
      <c r="B572" s="567" t="s">
        <v>539</v>
      </c>
      <c r="C572" s="568" t="s">
        <v>553</v>
      </c>
      <c r="D572" s="569" t="s">
        <v>554</v>
      </c>
      <c r="E572" s="568" t="s">
        <v>540</v>
      </c>
      <c r="F572" s="569" t="s">
        <v>541</v>
      </c>
      <c r="G572" s="568" t="s">
        <v>905</v>
      </c>
      <c r="H572" s="568">
        <v>187788</v>
      </c>
      <c r="I572" s="568">
        <v>187788</v>
      </c>
      <c r="J572" s="568" t="s">
        <v>963</v>
      </c>
      <c r="K572" s="568" t="s">
        <v>583</v>
      </c>
      <c r="L572" s="570">
        <v>152.01</v>
      </c>
      <c r="M572" s="570">
        <v>1</v>
      </c>
      <c r="N572" s="571">
        <v>152.01</v>
      </c>
    </row>
    <row r="573" spans="1:14" ht="14.4" customHeight="1" x14ac:dyDescent="0.3">
      <c r="A573" s="566" t="s">
        <v>537</v>
      </c>
      <c r="B573" s="567" t="s">
        <v>539</v>
      </c>
      <c r="C573" s="568" t="s">
        <v>553</v>
      </c>
      <c r="D573" s="569" t="s">
        <v>554</v>
      </c>
      <c r="E573" s="568" t="s">
        <v>540</v>
      </c>
      <c r="F573" s="569" t="s">
        <v>541</v>
      </c>
      <c r="G573" s="568" t="s">
        <v>905</v>
      </c>
      <c r="H573" s="568">
        <v>190957</v>
      </c>
      <c r="I573" s="568">
        <v>90957</v>
      </c>
      <c r="J573" s="568" t="s">
        <v>964</v>
      </c>
      <c r="K573" s="568" t="s">
        <v>965</v>
      </c>
      <c r="L573" s="570">
        <v>43.059802754655401</v>
      </c>
      <c r="M573" s="570">
        <v>1</v>
      </c>
      <c r="N573" s="571">
        <v>43.059802754655401</v>
      </c>
    </row>
    <row r="574" spans="1:14" ht="14.4" customHeight="1" x14ac:dyDescent="0.3">
      <c r="A574" s="566" t="s">
        <v>537</v>
      </c>
      <c r="B574" s="567" t="s">
        <v>539</v>
      </c>
      <c r="C574" s="568" t="s">
        <v>553</v>
      </c>
      <c r="D574" s="569" t="s">
        <v>554</v>
      </c>
      <c r="E574" s="568" t="s">
        <v>540</v>
      </c>
      <c r="F574" s="569" t="s">
        <v>541</v>
      </c>
      <c r="G574" s="568" t="s">
        <v>905</v>
      </c>
      <c r="H574" s="568">
        <v>192034</v>
      </c>
      <c r="I574" s="568">
        <v>92034</v>
      </c>
      <c r="J574" s="568" t="s">
        <v>1325</v>
      </c>
      <c r="K574" s="568" t="s">
        <v>1326</v>
      </c>
      <c r="L574" s="570">
        <v>232.1</v>
      </c>
      <c r="M574" s="570">
        <v>1</v>
      </c>
      <c r="N574" s="571">
        <v>232.1</v>
      </c>
    </row>
    <row r="575" spans="1:14" ht="14.4" customHeight="1" x14ac:dyDescent="0.3">
      <c r="A575" s="566" t="s">
        <v>537</v>
      </c>
      <c r="B575" s="567" t="s">
        <v>539</v>
      </c>
      <c r="C575" s="568" t="s">
        <v>553</v>
      </c>
      <c r="D575" s="569" t="s">
        <v>554</v>
      </c>
      <c r="E575" s="568" t="s">
        <v>540</v>
      </c>
      <c r="F575" s="569" t="s">
        <v>541</v>
      </c>
      <c r="G575" s="568" t="s">
        <v>905</v>
      </c>
      <c r="H575" s="568">
        <v>192340</v>
      </c>
      <c r="I575" s="568">
        <v>192340</v>
      </c>
      <c r="J575" s="568" t="s">
        <v>1327</v>
      </c>
      <c r="K575" s="568" t="s">
        <v>1328</v>
      </c>
      <c r="L575" s="570">
        <v>99.83</v>
      </c>
      <c r="M575" s="570">
        <v>1</v>
      </c>
      <c r="N575" s="571">
        <v>99.83</v>
      </c>
    </row>
    <row r="576" spans="1:14" ht="14.4" customHeight="1" x14ac:dyDescent="0.3">
      <c r="A576" s="566" t="s">
        <v>537</v>
      </c>
      <c r="B576" s="567" t="s">
        <v>539</v>
      </c>
      <c r="C576" s="568" t="s">
        <v>553</v>
      </c>
      <c r="D576" s="569" t="s">
        <v>554</v>
      </c>
      <c r="E576" s="568" t="s">
        <v>540</v>
      </c>
      <c r="F576" s="569" t="s">
        <v>541</v>
      </c>
      <c r="G576" s="568" t="s">
        <v>905</v>
      </c>
      <c r="H576" s="568">
        <v>193013</v>
      </c>
      <c r="I576" s="568">
        <v>93013</v>
      </c>
      <c r="J576" s="568" t="s">
        <v>1329</v>
      </c>
      <c r="K576" s="568" t="s">
        <v>958</v>
      </c>
      <c r="L576" s="570">
        <v>137.875</v>
      </c>
      <c r="M576" s="570">
        <v>7</v>
      </c>
      <c r="N576" s="571">
        <v>916.77</v>
      </c>
    </row>
    <row r="577" spans="1:14" ht="14.4" customHeight="1" x14ac:dyDescent="0.3">
      <c r="A577" s="566" t="s">
        <v>537</v>
      </c>
      <c r="B577" s="567" t="s">
        <v>539</v>
      </c>
      <c r="C577" s="568" t="s">
        <v>553</v>
      </c>
      <c r="D577" s="569" t="s">
        <v>554</v>
      </c>
      <c r="E577" s="568" t="s">
        <v>540</v>
      </c>
      <c r="F577" s="569" t="s">
        <v>541</v>
      </c>
      <c r="G577" s="568" t="s">
        <v>905</v>
      </c>
      <c r="H577" s="568">
        <v>193016</v>
      </c>
      <c r="I577" s="568">
        <v>93016</v>
      </c>
      <c r="J577" s="568" t="s">
        <v>969</v>
      </c>
      <c r="K577" s="568" t="s">
        <v>970</v>
      </c>
      <c r="L577" s="570">
        <v>196.097845737272</v>
      </c>
      <c r="M577" s="570">
        <v>1</v>
      </c>
      <c r="N577" s="571">
        <v>196.097845737272</v>
      </c>
    </row>
    <row r="578" spans="1:14" ht="14.4" customHeight="1" x14ac:dyDescent="0.3">
      <c r="A578" s="566" t="s">
        <v>537</v>
      </c>
      <c r="B578" s="567" t="s">
        <v>539</v>
      </c>
      <c r="C578" s="568" t="s">
        <v>553</v>
      </c>
      <c r="D578" s="569" t="s">
        <v>554</v>
      </c>
      <c r="E578" s="568" t="s">
        <v>540</v>
      </c>
      <c r="F578" s="569" t="s">
        <v>541</v>
      </c>
      <c r="G578" s="568" t="s">
        <v>905</v>
      </c>
      <c r="H578" s="568">
        <v>193019</v>
      </c>
      <c r="I578" s="568">
        <v>93019</v>
      </c>
      <c r="J578" s="568" t="s">
        <v>1330</v>
      </c>
      <c r="K578" s="568" t="s">
        <v>1331</v>
      </c>
      <c r="L578" s="570">
        <v>266.97000000000003</v>
      </c>
      <c r="M578" s="570">
        <v>1</v>
      </c>
      <c r="N578" s="571">
        <v>266.97000000000003</v>
      </c>
    </row>
    <row r="579" spans="1:14" ht="14.4" customHeight="1" x14ac:dyDescent="0.3">
      <c r="A579" s="566" t="s">
        <v>537</v>
      </c>
      <c r="B579" s="567" t="s">
        <v>539</v>
      </c>
      <c r="C579" s="568" t="s">
        <v>553</v>
      </c>
      <c r="D579" s="569" t="s">
        <v>554</v>
      </c>
      <c r="E579" s="568" t="s">
        <v>540</v>
      </c>
      <c r="F579" s="569" t="s">
        <v>541</v>
      </c>
      <c r="G579" s="568" t="s">
        <v>905</v>
      </c>
      <c r="H579" s="568">
        <v>193969</v>
      </c>
      <c r="I579" s="568">
        <v>93969</v>
      </c>
      <c r="J579" s="568" t="s">
        <v>973</v>
      </c>
      <c r="K579" s="568" t="s">
        <v>974</v>
      </c>
      <c r="L579" s="570">
        <v>78.409648192587738</v>
      </c>
      <c r="M579" s="570">
        <v>9</v>
      </c>
      <c r="N579" s="571">
        <v>705.68683373328963</v>
      </c>
    </row>
    <row r="580" spans="1:14" ht="14.4" customHeight="1" x14ac:dyDescent="0.3">
      <c r="A580" s="566" t="s">
        <v>537</v>
      </c>
      <c r="B580" s="567" t="s">
        <v>539</v>
      </c>
      <c r="C580" s="568" t="s">
        <v>553</v>
      </c>
      <c r="D580" s="569" t="s">
        <v>554</v>
      </c>
      <c r="E580" s="568" t="s">
        <v>540</v>
      </c>
      <c r="F580" s="569" t="s">
        <v>541</v>
      </c>
      <c r="G580" s="568" t="s">
        <v>905</v>
      </c>
      <c r="H580" s="568">
        <v>844554</v>
      </c>
      <c r="I580" s="568">
        <v>114065</v>
      </c>
      <c r="J580" s="568" t="s">
        <v>978</v>
      </c>
      <c r="K580" s="568" t="s">
        <v>979</v>
      </c>
      <c r="L580" s="570">
        <v>102.55001267286201</v>
      </c>
      <c r="M580" s="570">
        <v>5</v>
      </c>
      <c r="N580" s="571">
        <v>512.750050691448</v>
      </c>
    </row>
    <row r="581" spans="1:14" ht="14.4" customHeight="1" x14ac:dyDescent="0.3">
      <c r="A581" s="566" t="s">
        <v>537</v>
      </c>
      <c r="B581" s="567" t="s">
        <v>539</v>
      </c>
      <c r="C581" s="568" t="s">
        <v>553</v>
      </c>
      <c r="D581" s="569" t="s">
        <v>554</v>
      </c>
      <c r="E581" s="568" t="s">
        <v>540</v>
      </c>
      <c r="F581" s="569" t="s">
        <v>541</v>
      </c>
      <c r="G581" s="568" t="s">
        <v>905</v>
      </c>
      <c r="H581" s="568">
        <v>845796</v>
      </c>
      <c r="I581" s="568">
        <v>126031</v>
      </c>
      <c r="J581" s="568" t="s">
        <v>1332</v>
      </c>
      <c r="K581" s="568" t="s">
        <v>583</v>
      </c>
      <c r="L581" s="570">
        <v>84.210000000000008</v>
      </c>
      <c r="M581" s="570">
        <v>2</v>
      </c>
      <c r="N581" s="571">
        <v>168.42000000000002</v>
      </c>
    </row>
    <row r="582" spans="1:14" ht="14.4" customHeight="1" x14ac:dyDescent="0.3">
      <c r="A582" s="566" t="s">
        <v>537</v>
      </c>
      <c r="B582" s="567" t="s">
        <v>539</v>
      </c>
      <c r="C582" s="568" t="s">
        <v>553</v>
      </c>
      <c r="D582" s="569" t="s">
        <v>554</v>
      </c>
      <c r="E582" s="568" t="s">
        <v>540</v>
      </c>
      <c r="F582" s="569" t="s">
        <v>541</v>
      </c>
      <c r="G582" s="568" t="s">
        <v>905</v>
      </c>
      <c r="H582" s="568">
        <v>846446</v>
      </c>
      <c r="I582" s="568">
        <v>124343</v>
      </c>
      <c r="J582" s="568" t="s">
        <v>980</v>
      </c>
      <c r="K582" s="568" t="s">
        <v>686</v>
      </c>
      <c r="L582" s="570">
        <v>103.26</v>
      </c>
      <c r="M582" s="570">
        <v>1</v>
      </c>
      <c r="N582" s="571">
        <v>103.26</v>
      </c>
    </row>
    <row r="583" spans="1:14" ht="14.4" customHeight="1" x14ac:dyDescent="0.3">
      <c r="A583" s="566" t="s">
        <v>537</v>
      </c>
      <c r="B583" s="567" t="s">
        <v>539</v>
      </c>
      <c r="C583" s="568" t="s">
        <v>553</v>
      </c>
      <c r="D583" s="569" t="s">
        <v>554</v>
      </c>
      <c r="E583" s="568" t="s">
        <v>540</v>
      </c>
      <c r="F583" s="569" t="s">
        <v>541</v>
      </c>
      <c r="G583" s="568" t="s">
        <v>905</v>
      </c>
      <c r="H583" s="568">
        <v>848545</v>
      </c>
      <c r="I583" s="568">
        <v>127546</v>
      </c>
      <c r="J583" s="568" t="s">
        <v>1333</v>
      </c>
      <c r="K583" s="568" t="s">
        <v>583</v>
      </c>
      <c r="L583" s="570">
        <v>82.100246198626195</v>
      </c>
      <c r="M583" s="570">
        <v>1</v>
      </c>
      <c r="N583" s="571">
        <v>82.100246198626195</v>
      </c>
    </row>
    <row r="584" spans="1:14" ht="14.4" customHeight="1" x14ac:dyDescent="0.3">
      <c r="A584" s="566" t="s">
        <v>537</v>
      </c>
      <c r="B584" s="567" t="s">
        <v>539</v>
      </c>
      <c r="C584" s="568" t="s">
        <v>553</v>
      </c>
      <c r="D584" s="569" t="s">
        <v>554</v>
      </c>
      <c r="E584" s="568" t="s">
        <v>540</v>
      </c>
      <c r="F584" s="569" t="s">
        <v>541</v>
      </c>
      <c r="G584" s="568" t="s">
        <v>905</v>
      </c>
      <c r="H584" s="568">
        <v>848895</v>
      </c>
      <c r="I584" s="568">
        <v>151056</v>
      </c>
      <c r="J584" s="568" t="s">
        <v>1334</v>
      </c>
      <c r="K584" s="568" t="s">
        <v>1335</v>
      </c>
      <c r="L584" s="570">
        <v>182.21</v>
      </c>
      <c r="M584" s="570">
        <v>1</v>
      </c>
      <c r="N584" s="571">
        <v>182.21</v>
      </c>
    </row>
    <row r="585" spans="1:14" ht="14.4" customHeight="1" x14ac:dyDescent="0.3">
      <c r="A585" s="566" t="s">
        <v>537</v>
      </c>
      <c r="B585" s="567" t="s">
        <v>539</v>
      </c>
      <c r="C585" s="568" t="s">
        <v>553</v>
      </c>
      <c r="D585" s="569" t="s">
        <v>554</v>
      </c>
      <c r="E585" s="568" t="s">
        <v>540</v>
      </c>
      <c r="F585" s="569" t="s">
        <v>541</v>
      </c>
      <c r="G585" s="568" t="s">
        <v>905</v>
      </c>
      <c r="H585" s="568">
        <v>849059</v>
      </c>
      <c r="I585" s="568">
        <v>107885</v>
      </c>
      <c r="J585" s="568" t="s">
        <v>1336</v>
      </c>
      <c r="K585" s="568" t="s">
        <v>1337</v>
      </c>
      <c r="L585" s="570">
        <v>257.049159653858</v>
      </c>
      <c r="M585" s="570">
        <v>1</v>
      </c>
      <c r="N585" s="571">
        <v>257.049159653858</v>
      </c>
    </row>
    <row r="586" spans="1:14" ht="14.4" customHeight="1" x14ac:dyDescent="0.3">
      <c r="A586" s="566" t="s">
        <v>537</v>
      </c>
      <c r="B586" s="567" t="s">
        <v>539</v>
      </c>
      <c r="C586" s="568" t="s">
        <v>553</v>
      </c>
      <c r="D586" s="569" t="s">
        <v>554</v>
      </c>
      <c r="E586" s="568" t="s">
        <v>540</v>
      </c>
      <c r="F586" s="569" t="s">
        <v>541</v>
      </c>
      <c r="G586" s="568" t="s">
        <v>905</v>
      </c>
      <c r="H586" s="568">
        <v>849453</v>
      </c>
      <c r="I586" s="568">
        <v>163077</v>
      </c>
      <c r="J586" s="568" t="s">
        <v>1338</v>
      </c>
      <c r="K586" s="568" t="s">
        <v>1339</v>
      </c>
      <c r="L586" s="570">
        <v>63.799824214714</v>
      </c>
      <c r="M586" s="570">
        <v>1</v>
      </c>
      <c r="N586" s="571">
        <v>63.799824214714</v>
      </c>
    </row>
    <row r="587" spans="1:14" ht="14.4" customHeight="1" x14ac:dyDescent="0.3">
      <c r="A587" s="566" t="s">
        <v>537</v>
      </c>
      <c r="B587" s="567" t="s">
        <v>539</v>
      </c>
      <c r="C587" s="568" t="s">
        <v>553</v>
      </c>
      <c r="D587" s="569" t="s">
        <v>554</v>
      </c>
      <c r="E587" s="568" t="s">
        <v>540</v>
      </c>
      <c r="F587" s="569" t="s">
        <v>541</v>
      </c>
      <c r="G587" s="568" t="s">
        <v>905</v>
      </c>
      <c r="H587" s="568">
        <v>849559</v>
      </c>
      <c r="I587" s="568">
        <v>125066</v>
      </c>
      <c r="J587" s="568" t="s">
        <v>1340</v>
      </c>
      <c r="K587" s="568" t="s">
        <v>1341</v>
      </c>
      <c r="L587" s="570">
        <v>152.22999999999999</v>
      </c>
      <c r="M587" s="570">
        <v>1</v>
      </c>
      <c r="N587" s="571">
        <v>152.22999999999999</v>
      </c>
    </row>
    <row r="588" spans="1:14" ht="14.4" customHeight="1" x14ac:dyDescent="0.3">
      <c r="A588" s="566" t="s">
        <v>537</v>
      </c>
      <c r="B588" s="567" t="s">
        <v>539</v>
      </c>
      <c r="C588" s="568" t="s">
        <v>553</v>
      </c>
      <c r="D588" s="569" t="s">
        <v>554</v>
      </c>
      <c r="E588" s="568" t="s">
        <v>540</v>
      </c>
      <c r="F588" s="569" t="s">
        <v>541</v>
      </c>
      <c r="G588" s="568" t="s">
        <v>905</v>
      </c>
      <c r="H588" s="568">
        <v>849561</v>
      </c>
      <c r="I588" s="568">
        <v>125060</v>
      </c>
      <c r="J588" s="568" t="s">
        <v>1340</v>
      </c>
      <c r="K588" s="568" t="s">
        <v>1071</v>
      </c>
      <c r="L588" s="570">
        <v>48.960064379945152</v>
      </c>
      <c r="M588" s="570">
        <v>5</v>
      </c>
      <c r="N588" s="571">
        <v>244.80034086116561</v>
      </c>
    </row>
    <row r="589" spans="1:14" ht="14.4" customHeight="1" x14ac:dyDescent="0.3">
      <c r="A589" s="566" t="s">
        <v>537</v>
      </c>
      <c r="B589" s="567" t="s">
        <v>539</v>
      </c>
      <c r="C589" s="568" t="s">
        <v>553</v>
      </c>
      <c r="D589" s="569" t="s">
        <v>554</v>
      </c>
      <c r="E589" s="568" t="s">
        <v>540</v>
      </c>
      <c r="F589" s="569" t="s">
        <v>541</v>
      </c>
      <c r="G589" s="568" t="s">
        <v>905</v>
      </c>
      <c r="H589" s="568">
        <v>849990</v>
      </c>
      <c r="I589" s="568">
        <v>102596</v>
      </c>
      <c r="J589" s="568" t="s">
        <v>985</v>
      </c>
      <c r="K589" s="568" t="s">
        <v>986</v>
      </c>
      <c r="L589" s="570">
        <v>26.0600005074992</v>
      </c>
      <c r="M589" s="570">
        <v>3</v>
      </c>
      <c r="N589" s="571">
        <v>78.180001522497605</v>
      </c>
    </row>
    <row r="590" spans="1:14" ht="14.4" customHeight="1" x14ac:dyDescent="0.3">
      <c r="A590" s="566" t="s">
        <v>537</v>
      </c>
      <c r="B590" s="567" t="s">
        <v>539</v>
      </c>
      <c r="C590" s="568" t="s">
        <v>553</v>
      </c>
      <c r="D590" s="569" t="s">
        <v>554</v>
      </c>
      <c r="E590" s="568" t="s">
        <v>540</v>
      </c>
      <c r="F590" s="569" t="s">
        <v>541</v>
      </c>
      <c r="G590" s="568" t="s">
        <v>905</v>
      </c>
      <c r="H590" s="568">
        <v>850087</v>
      </c>
      <c r="I590" s="568">
        <v>120791</v>
      </c>
      <c r="J590" s="568" t="s">
        <v>1342</v>
      </c>
      <c r="K590" s="568" t="s">
        <v>1343</v>
      </c>
      <c r="L590" s="570">
        <v>80.085246848588099</v>
      </c>
      <c r="M590" s="570">
        <v>2</v>
      </c>
      <c r="N590" s="571">
        <v>160.1704936971762</v>
      </c>
    </row>
    <row r="591" spans="1:14" ht="14.4" customHeight="1" x14ac:dyDescent="0.3">
      <c r="A591" s="566" t="s">
        <v>537</v>
      </c>
      <c r="B591" s="567" t="s">
        <v>539</v>
      </c>
      <c r="C591" s="568" t="s">
        <v>553</v>
      </c>
      <c r="D591" s="569" t="s">
        <v>554</v>
      </c>
      <c r="E591" s="568" t="s">
        <v>540</v>
      </c>
      <c r="F591" s="569" t="s">
        <v>541</v>
      </c>
      <c r="G591" s="568" t="s">
        <v>905</v>
      </c>
      <c r="H591" s="568">
        <v>850106</v>
      </c>
      <c r="I591" s="568">
        <v>111898</v>
      </c>
      <c r="J591" s="568" t="s">
        <v>1344</v>
      </c>
      <c r="K591" s="568" t="s">
        <v>1295</v>
      </c>
      <c r="L591" s="570">
        <v>40.6</v>
      </c>
      <c r="M591" s="570">
        <v>1</v>
      </c>
      <c r="N591" s="571">
        <v>40.6</v>
      </c>
    </row>
    <row r="592" spans="1:14" ht="14.4" customHeight="1" x14ac:dyDescent="0.3">
      <c r="A592" s="566" t="s">
        <v>537</v>
      </c>
      <c r="B592" s="567" t="s">
        <v>539</v>
      </c>
      <c r="C592" s="568" t="s">
        <v>553</v>
      </c>
      <c r="D592" s="569" t="s">
        <v>554</v>
      </c>
      <c r="E592" s="568" t="s">
        <v>542</v>
      </c>
      <c r="F592" s="569" t="s">
        <v>543</v>
      </c>
      <c r="G592" s="568" t="s">
        <v>586</v>
      </c>
      <c r="H592" s="568">
        <v>103414</v>
      </c>
      <c r="I592" s="568">
        <v>3414</v>
      </c>
      <c r="J592" s="568" t="s">
        <v>992</v>
      </c>
      <c r="K592" s="568" t="s">
        <v>993</v>
      </c>
      <c r="L592" s="570">
        <v>2332.2945041066728</v>
      </c>
      <c r="M592" s="570">
        <v>21</v>
      </c>
      <c r="N592" s="571">
        <v>48978.177830080116</v>
      </c>
    </row>
    <row r="593" spans="1:14" ht="14.4" customHeight="1" x14ac:dyDescent="0.3">
      <c r="A593" s="566" t="s">
        <v>537</v>
      </c>
      <c r="B593" s="567" t="s">
        <v>539</v>
      </c>
      <c r="C593" s="568" t="s">
        <v>553</v>
      </c>
      <c r="D593" s="569" t="s">
        <v>554</v>
      </c>
      <c r="E593" s="568" t="s">
        <v>542</v>
      </c>
      <c r="F593" s="569" t="s">
        <v>543</v>
      </c>
      <c r="G593" s="568" t="s">
        <v>586</v>
      </c>
      <c r="H593" s="568">
        <v>103513</v>
      </c>
      <c r="I593" s="568">
        <v>3513</v>
      </c>
      <c r="J593" s="568" t="s">
        <v>994</v>
      </c>
      <c r="K593" s="568" t="s">
        <v>993</v>
      </c>
      <c r="L593" s="570">
        <v>2223.3399939564802</v>
      </c>
      <c r="M593" s="570">
        <v>11</v>
      </c>
      <c r="N593" s="571">
        <v>24456.739927477764</v>
      </c>
    </row>
    <row r="594" spans="1:14" ht="14.4" customHeight="1" x14ac:dyDescent="0.3">
      <c r="A594" s="566" t="s">
        <v>537</v>
      </c>
      <c r="B594" s="567" t="s">
        <v>539</v>
      </c>
      <c r="C594" s="568" t="s">
        <v>553</v>
      </c>
      <c r="D594" s="569" t="s">
        <v>554</v>
      </c>
      <c r="E594" s="568" t="s">
        <v>542</v>
      </c>
      <c r="F594" s="569" t="s">
        <v>543</v>
      </c>
      <c r="G594" s="568" t="s">
        <v>586</v>
      </c>
      <c r="H594" s="568">
        <v>116337</v>
      </c>
      <c r="I594" s="568">
        <v>16337</v>
      </c>
      <c r="J594" s="568" t="s">
        <v>996</v>
      </c>
      <c r="K594" s="568" t="s">
        <v>997</v>
      </c>
      <c r="L594" s="570">
        <v>2156.25</v>
      </c>
      <c r="M594" s="570">
        <v>1</v>
      </c>
      <c r="N594" s="571">
        <v>2156.25</v>
      </c>
    </row>
    <row r="595" spans="1:14" ht="14.4" customHeight="1" x14ac:dyDescent="0.3">
      <c r="A595" s="566" t="s">
        <v>537</v>
      </c>
      <c r="B595" s="567" t="s">
        <v>539</v>
      </c>
      <c r="C595" s="568" t="s">
        <v>553</v>
      </c>
      <c r="D595" s="569" t="s">
        <v>554</v>
      </c>
      <c r="E595" s="568" t="s">
        <v>542</v>
      </c>
      <c r="F595" s="569" t="s">
        <v>543</v>
      </c>
      <c r="G595" s="568" t="s">
        <v>586</v>
      </c>
      <c r="H595" s="568">
        <v>149409</v>
      </c>
      <c r="I595" s="568">
        <v>49409</v>
      </c>
      <c r="J595" s="568" t="s">
        <v>1345</v>
      </c>
      <c r="K595" s="568" t="s">
        <v>1346</v>
      </c>
      <c r="L595" s="570">
        <v>1389.8645089894001</v>
      </c>
      <c r="M595" s="570">
        <v>1</v>
      </c>
      <c r="N595" s="571">
        <v>1389.8645089894001</v>
      </c>
    </row>
    <row r="596" spans="1:14" ht="14.4" customHeight="1" x14ac:dyDescent="0.3">
      <c r="A596" s="566" t="s">
        <v>537</v>
      </c>
      <c r="B596" s="567" t="s">
        <v>539</v>
      </c>
      <c r="C596" s="568" t="s">
        <v>553</v>
      </c>
      <c r="D596" s="569" t="s">
        <v>554</v>
      </c>
      <c r="E596" s="568" t="s">
        <v>542</v>
      </c>
      <c r="F596" s="569" t="s">
        <v>543</v>
      </c>
      <c r="G596" s="568" t="s">
        <v>586</v>
      </c>
      <c r="H596" s="568">
        <v>149415</v>
      </c>
      <c r="I596" s="568">
        <v>49415</v>
      </c>
      <c r="J596" s="568" t="s">
        <v>1347</v>
      </c>
      <c r="K596" s="568" t="s">
        <v>1346</v>
      </c>
      <c r="L596" s="570">
        <v>1735.66</v>
      </c>
      <c r="M596" s="570">
        <v>1</v>
      </c>
      <c r="N596" s="571">
        <v>1735.66</v>
      </c>
    </row>
    <row r="597" spans="1:14" ht="14.4" customHeight="1" x14ac:dyDescent="0.3">
      <c r="A597" s="566" t="s">
        <v>537</v>
      </c>
      <c r="B597" s="567" t="s">
        <v>539</v>
      </c>
      <c r="C597" s="568" t="s">
        <v>553</v>
      </c>
      <c r="D597" s="569" t="s">
        <v>554</v>
      </c>
      <c r="E597" s="568" t="s">
        <v>542</v>
      </c>
      <c r="F597" s="569" t="s">
        <v>543</v>
      </c>
      <c r="G597" s="568" t="s">
        <v>905</v>
      </c>
      <c r="H597" s="568">
        <v>33526</v>
      </c>
      <c r="I597" s="568">
        <v>33526</v>
      </c>
      <c r="J597" s="568" t="s">
        <v>1000</v>
      </c>
      <c r="K597" s="568" t="s">
        <v>1001</v>
      </c>
      <c r="L597" s="570">
        <v>183.36929668444401</v>
      </c>
      <c r="M597" s="570">
        <v>8</v>
      </c>
      <c r="N597" s="571">
        <v>1466.9543734755521</v>
      </c>
    </row>
    <row r="598" spans="1:14" ht="14.4" customHeight="1" x14ac:dyDescent="0.3">
      <c r="A598" s="566" t="s">
        <v>537</v>
      </c>
      <c r="B598" s="567" t="s">
        <v>539</v>
      </c>
      <c r="C598" s="568" t="s">
        <v>553</v>
      </c>
      <c r="D598" s="569" t="s">
        <v>554</v>
      </c>
      <c r="E598" s="568" t="s">
        <v>542</v>
      </c>
      <c r="F598" s="569" t="s">
        <v>543</v>
      </c>
      <c r="G598" s="568" t="s">
        <v>905</v>
      </c>
      <c r="H598" s="568">
        <v>33527</v>
      </c>
      <c r="I598" s="568">
        <v>33527</v>
      </c>
      <c r="J598" s="568" t="s">
        <v>1000</v>
      </c>
      <c r="K598" s="568" t="s">
        <v>1002</v>
      </c>
      <c r="L598" s="570">
        <v>71.319999999999993</v>
      </c>
      <c r="M598" s="570">
        <v>12</v>
      </c>
      <c r="N598" s="571">
        <v>855.83999999999992</v>
      </c>
    </row>
    <row r="599" spans="1:14" ht="14.4" customHeight="1" x14ac:dyDescent="0.3">
      <c r="A599" s="566" t="s">
        <v>537</v>
      </c>
      <c r="B599" s="567" t="s">
        <v>539</v>
      </c>
      <c r="C599" s="568" t="s">
        <v>553</v>
      </c>
      <c r="D599" s="569" t="s">
        <v>554</v>
      </c>
      <c r="E599" s="568" t="s">
        <v>542</v>
      </c>
      <c r="F599" s="569" t="s">
        <v>543</v>
      </c>
      <c r="G599" s="568" t="s">
        <v>905</v>
      </c>
      <c r="H599" s="568">
        <v>133322</v>
      </c>
      <c r="I599" s="568">
        <v>33322</v>
      </c>
      <c r="J599" s="568" t="s">
        <v>1348</v>
      </c>
      <c r="K599" s="568" t="s">
        <v>1006</v>
      </c>
      <c r="L599" s="570">
        <v>40.569919885131497</v>
      </c>
      <c r="M599" s="570">
        <v>4</v>
      </c>
      <c r="N599" s="571">
        <v>162.27967954052599</v>
      </c>
    </row>
    <row r="600" spans="1:14" ht="14.4" customHeight="1" x14ac:dyDescent="0.3">
      <c r="A600" s="566" t="s">
        <v>537</v>
      </c>
      <c r="B600" s="567" t="s">
        <v>539</v>
      </c>
      <c r="C600" s="568" t="s">
        <v>553</v>
      </c>
      <c r="D600" s="569" t="s">
        <v>554</v>
      </c>
      <c r="E600" s="568" t="s">
        <v>542</v>
      </c>
      <c r="F600" s="569" t="s">
        <v>543</v>
      </c>
      <c r="G600" s="568" t="s">
        <v>905</v>
      </c>
      <c r="H600" s="568">
        <v>133323</v>
      </c>
      <c r="I600" s="568">
        <v>33323</v>
      </c>
      <c r="J600" s="568" t="s">
        <v>1349</v>
      </c>
      <c r="K600" s="568" t="s">
        <v>1006</v>
      </c>
      <c r="L600" s="570">
        <v>40.570027626068594</v>
      </c>
      <c r="M600" s="570">
        <v>9</v>
      </c>
      <c r="N600" s="571">
        <v>365.13043833102273</v>
      </c>
    </row>
    <row r="601" spans="1:14" ht="14.4" customHeight="1" x14ac:dyDescent="0.3">
      <c r="A601" s="566" t="s">
        <v>537</v>
      </c>
      <c r="B601" s="567" t="s">
        <v>539</v>
      </c>
      <c r="C601" s="568" t="s">
        <v>553</v>
      </c>
      <c r="D601" s="569" t="s">
        <v>554</v>
      </c>
      <c r="E601" s="568" t="s">
        <v>542</v>
      </c>
      <c r="F601" s="569" t="s">
        <v>543</v>
      </c>
      <c r="G601" s="568" t="s">
        <v>905</v>
      </c>
      <c r="H601" s="568">
        <v>133327</v>
      </c>
      <c r="I601" s="568">
        <v>33327</v>
      </c>
      <c r="J601" s="568" t="s">
        <v>1005</v>
      </c>
      <c r="K601" s="568" t="s">
        <v>1006</v>
      </c>
      <c r="L601" s="570">
        <v>40.729993144187198</v>
      </c>
      <c r="M601" s="570">
        <v>6</v>
      </c>
      <c r="N601" s="571">
        <v>244.37995886512317</v>
      </c>
    </row>
    <row r="602" spans="1:14" ht="14.4" customHeight="1" x14ac:dyDescent="0.3">
      <c r="A602" s="566" t="s">
        <v>537</v>
      </c>
      <c r="B602" s="567" t="s">
        <v>539</v>
      </c>
      <c r="C602" s="568" t="s">
        <v>553</v>
      </c>
      <c r="D602" s="569" t="s">
        <v>554</v>
      </c>
      <c r="E602" s="568" t="s">
        <v>542</v>
      </c>
      <c r="F602" s="569" t="s">
        <v>543</v>
      </c>
      <c r="G602" s="568" t="s">
        <v>905</v>
      </c>
      <c r="H602" s="568">
        <v>133330</v>
      </c>
      <c r="I602" s="568">
        <v>33330</v>
      </c>
      <c r="J602" s="568" t="s">
        <v>1350</v>
      </c>
      <c r="K602" s="568" t="s">
        <v>1006</v>
      </c>
      <c r="L602" s="570">
        <v>42.6</v>
      </c>
      <c r="M602" s="570">
        <v>3</v>
      </c>
      <c r="N602" s="571">
        <v>127.80000000000001</v>
      </c>
    </row>
    <row r="603" spans="1:14" ht="14.4" customHeight="1" x14ac:dyDescent="0.3">
      <c r="A603" s="566" t="s">
        <v>537</v>
      </c>
      <c r="B603" s="567" t="s">
        <v>539</v>
      </c>
      <c r="C603" s="568" t="s">
        <v>553</v>
      </c>
      <c r="D603" s="569" t="s">
        <v>554</v>
      </c>
      <c r="E603" s="568" t="s">
        <v>542</v>
      </c>
      <c r="F603" s="569" t="s">
        <v>543</v>
      </c>
      <c r="G603" s="568" t="s">
        <v>905</v>
      </c>
      <c r="H603" s="568">
        <v>133339</v>
      </c>
      <c r="I603" s="568">
        <v>33339</v>
      </c>
      <c r="J603" s="568" t="s">
        <v>1351</v>
      </c>
      <c r="K603" s="568" t="s">
        <v>1006</v>
      </c>
      <c r="L603" s="570">
        <v>53.931873769095262</v>
      </c>
      <c r="M603" s="570">
        <v>9</v>
      </c>
      <c r="N603" s="571">
        <v>485.66907373413233</v>
      </c>
    </row>
    <row r="604" spans="1:14" ht="14.4" customHeight="1" x14ac:dyDescent="0.3">
      <c r="A604" s="566" t="s">
        <v>537</v>
      </c>
      <c r="B604" s="567" t="s">
        <v>539</v>
      </c>
      <c r="C604" s="568" t="s">
        <v>553</v>
      </c>
      <c r="D604" s="569" t="s">
        <v>554</v>
      </c>
      <c r="E604" s="568" t="s">
        <v>542</v>
      </c>
      <c r="F604" s="569" t="s">
        <v>543</v>
      </c>
      <c r="G604" s="568" t="s">
        <v>905</v>
      </c>
      <c r="H604" s="568">
        <v>133340</v>
      </c>
      <c r="I604" s="568">
        <v>33340</v>
      </c>
      <c r="J604" s="568" t="s">
        <v>1352</v>
      </c>
      <c r="K604" s="568" t="s">
        <v>1006</v>
      </c>
      <c r="L604" s="570">
        <v>54.002483210154324</v>
      </c>
      <c r="M604" s="570">
        <v>9</v>
      </c>
      <c r="N604" s="571">
        <v>485.66979852185193</v>
      </c>
    </row>
    <row r="605" spans="1:14" ht="14.4" customHeight="1" x14ac:dyDescent="0.3">
      <c r="A605" s="566" t="s">
        <v>537</v>
      </c>
      <c r="B605" s="567" t="s">
        <v>539</v>
      </c>
      <c r="C605" s="568" t="s">
        <v>553</v>
      </c>
      <c r="D605" s="569" t="s">
        <v>554</v>
      </c>
      <c r="E605" s="568" t="s">
        <v>542</v>
      </c>
      <c r="F605" s="569" t="s">
        <v>543</v>
      </c>
      <c r="G605" s="568" t="s">
        <v>905</v>
      </c>
      <c r="H605" s="568">
        <v>847098</v>
      </c>
      <c r="I605" s="568">
        <v>33705</v>
      </c>
      <c r="J605" s="568" t="s">
        <v>1011</v>
      </c>
      <c r="K605" s="568"/>
      <c r="L605" s="570">
        <v>40.569919885131497</v>
      </c>
      <c r="M605" s="570">
        <v>6</v>
      </c>
      <c r="N605" s="571">
        <v>243.41951931078898</v>
      </c>
    </row>
    <row r="606" spans="1:14" ht="14.4" customHeight="1" x14ac:dyDescent="0.3">
      <c r="A606" s="566" t="s">
        <v>537</v>
      </c>
      <c r="B606" s="567" t="s">
        <v>539</v>
      </c>
      <c r="C606" s="568" t="s">
        <v>553</v>
      </c>
      <c r="D606" s="569" t="s">
        <v>554</v>
      </c>
      <c r="E606" s="568" t="s">
        <v>544</v>
      </c>
      <c r="F606" s="569" t="s">
        <v>545</v>
      </c>
      <c r="G606" s="568"/>
      <c r="H606" s="568">
        <v>83050</v>
      </c>
      <c r="I606" s="568">
        <v>198192</v>
      </c>
      <c r="J606" s="568" t="s">
        <v>1012</v>
      </c>
      <c r="K606" s="568" t="s">
        <v>1013</v>
      </c>
      <c r="L606" s="570">
        <v>32.419872616240902</v>
      </c>
      <c r="M606" s="570">
        <v>20</v>
      </c>
      <c r="N606" s="571">
        <v>648.397452324818</v>
      </c>
    </row>
    <row r="607" spans="1:14" ht="14.4" customHeight="1" x14ac:dyDescent="0.3">
      <c r="A607" s="566" t="s">
        <v>537</v>
      </c>
      <c r="B607" s="567" t="s">
        <v>539</v>
      </c>
      <c r="C607" s="568" t="s">
        <v>553</v>
      </c>
      <c r="D607" s="569" t="s">
        <v>554</v>
      </c>
      <c r="E607" s="568" t="s">
        <v>544</v>
      </c>
      <c r="F607" s="569" t="s">
        <v>545</v>
      </c>
      <c r="G607" s="568"/>
      <c r="H607" s="568">
        <v>102205</v>
      </c>
      <c r="I607" s="568">
        <v>2205</v>
      </c>
      <c r="J607" s="568" t="s">
        <v>1014</v>
      </c>
      <c r="K607" s="568" t="s">
        <v>1015</v>
      </c>
      <c r="L607" s="570">
        <v>733.31006370626801</v>
      </c>
      <c r="M607" s="570">
        <v>1.9200000000000008</v>
      </c>
      <c r="N607" s="571">
        <v>1408.5180433202629</v>
      </c>
    </row>
    <row r="608" spans="1:14" ht="14.4" customHeight="1" x14ac:dyDescent="0.3">
      <c r="A608" s="566" t="s">
        <v>537</v>
      </c>
      <c r="B608" s="567" t="s">
        <v>539</v>
      </c>
      <c r="C608" s="568" t="s">
        <v>553</v>
      </c>
      <c r="D608" s="569" t="s">
        <v>554</v>
      </c>
      <c r="E608" s="568" t="s">
        <v>544</v>
      </c>
      <c r="F608" s="569" t="s">
        <v>545</v>
      </c>
      <c r="G608" s="568"/>
      <c r="H608" s="568">
        <v>194453</v>
      </c>
      <c r="I608" s="568">
        <v>94453</v>
      </c>
      <c r="J608" s="568" t="s">
        <v>1353</v>
      </c>
      <c r="K608" s="568" t="s">
        <v>1354</v>
      </c>
      <c r="L608" s="570">
        <v>64.150000000000006</v>
      </c>
      <c r="M608" s="570">
        <v>2</v>
      </c>
      <c r="N608" s="571">
        <v>128.30000000000001</v>
      </c>
    </row>
    <row r="609" spans="1:14" ht="14.4" customHeight="1" x14ac:dyDescent="0.3">
      <c r="A609" s="566" t="s">
        <v>537</v>
      </c>
      <c r="B609" s="567" t="s">
        <v>539</v>
      </c>
      <c r="C609" s="568" t="s">
        <v>553</v>
      </c>
      <c r="D609" s="569" t="s">
        <v>554</v>
      </c>
      <c r="E609" s="568" t="s">
        <v>544</v>
      </c>
      <c r="F609" s="569" t="s">
        <v>545</v>
      </c>
      <c r="G609" s="568" t="s">
        <v>586</v>
      </c>
      <c r="H609" s="568">
        <v>101066</v>
      </c>
      <c r="I609" s="568">
        <v>1066</v>
      </c>
      <c r="J609" s="568" t="s">
        <v>1016</v>
      </c>
      <c r="K609" s="568" t="s">
        <v>1017</v>
      </c>
      <c r="L609" s="570">
        <v>37.737476582116933</v>
      </c>
      <c r="M609" s="570">
        <v>26</v>
      </c>
      <c r="N609" s="571">
        <v>981.15927317422393</v>
      </c>
    </row>
    <row r="610" spans="1:14" ht="14.4" customHeight="1" x14ac:dyDescent="0.3">
      <c r="A610" s="566" t="s">
        <v>537</v>
      </c>
      <c r="B610" s="567" t="s">
        <v>539</v>
      </c>
      <c r="C610" s="568" t="s">
        <v>553</v>
      </c>
      <c r="D610" s="569" t="s">
        <v>554</v>
      </c>
      <c r="E610" s="568" t="s">
        <v>544</v>
      </c>
      <c r="F610" s="569" t="s">
        <v>545</v>
      </c>
      <c r="G610" s="568" t="s">
        <v>586</v>
      </c>
      <c r="H610" s="568">
        <v>101076</v>
      </c>
      <c r="I610" s="568">
        <v>1076</v>
      </c>
      <c r="J610" s="568" t="s">
        <v>1355</v>
      </c>
      <c r="K610" s="568" t="s">
        <v>1109</v>
      </c>
      <c r="L610" s="570">
        <v>63.243337508156479</v>
      </c>
      <c r="M610" s="570">
        <v>45</v>
      </c>
      <c r="N610" s="571">
        <v>2866.9905370987294</v>
      </c>
    </row>
    <row r="611" spans="1:14" ht="14.4" customHeight="1" x14ac:dyDescent="0.3">
      <c r="A611" s="566" t="s">
        <v>537</v>
      </c>
      <c r="B611" s="567" t="s">
        <v>539</v>
      </c>
      <c r="C611" s="568" t="s">
        <v>553</v>
      </c>
      <c r="D611" s="569" t="s">
        <v>554</v>
      </c>
      <c r="E611" s="568" t="s">
        <v>544</v>
      </c>
      <c r="F611" s="569" t="s">
        <v>545</v>
      </c>
      <c r="G611" s="568" t="s">
        <v>586</v>
      </c>
      <c r="H611" s="568">
        <v>102427</v>
      </c>
      <c r="I611" s="568">
        <v>2427</v>
      </c>
      <c r="J611" s="568" t="s">
        <v>1018</v>
      </c>
      <c r="K611" s="568" t="s">
        <v>1019</v>
      </c>
      <c r="L611" s="570">
        <v>26.799915665351602</v>
      </c>
      <c r="M611" s="570">
        <v>2</v>
      </c>
      <c r="N611" s="571">
        <v>53.599831330703203</v>
      </c>
    </row>
    <row r="612" spans="1:14" ht="14.4" customHeight="1" x14ac:dyDescent="0.3">
      <c r="A612" s="566" t="s">
        <v>537</v>
      </c>
      <c r="B612" s="567" t="s">
        <v>539</v>
      </c>
      <c r="C612" s="568" t="s">
        <v>553</v>
      </c>
      <c r="D612" s="569" t="s">
        <v>554</v>
      </c>
      <c r="E612" s="568" t="s">
        <v>544</v>
      </c>
      <c r="F612" s="569" t="s">
        <v>545</v>
      </c>
      <c r="G612" s="568" t="s">
        <v>586</v>
      </c>
      <c r="H612" s="568">
        <v>103952</v>
      </c>
      <c r="I612" s="568">
        <v>3952</v>
      </c>
      <c r="J612" s="568" t="s">
        <v>1020</v>
      </c>
      <c r="K612" s="568" t="s">
        <v>1021</v>
      </c>
      <c r="L612" s="570">
        <v>82.830014456585801</v>
      </c>
      <c r="M612" s="570">
        <v>13</v>
      </c>
      <c r="N612" s="571">
        <v>1076.7896106792939</v>
      </c>
    </row>
    <row r="613" spans="1:14" ht="14.4" customHeight="1" x14ac:dyDescent="0.3">
      <c r="A613" s="566" t="s">
        <v>537</v>
      </c>
      <c r="B613" s="567" t="s">
        <v>539</v>
      </c>
      <c r="C613" s="568" t="s">
        <v>553</v>
      </c>
      <c r="D613" s="569" t="s">
        <v>554</v>
      </c>
      <c r="E613" s="568" t="s">
        <v>544</v>
      </c>
      <c r="F613" s="569" t="s">
        <v>545</v>
      </c>
      <c r="G613" s="568" t="s">
        <v>586</v>
      </c>
      <c r="H613" s="568">
        <v>106264</v>
      </c>
      <c r="I613" s="568">
        <v>6264</v>
      </c>
      <c r="J613" s="568" t="s">
        <v>1022</v>
      </c>
      <c r="K613" s="568" t="s">
        <v>1023</v>
      </c>
      <c r="L613" s="570">
        <v>33.298425461967774</v>
      </c>
      <c r="M613" s="570">
        <v>15</v>
      </c>
      <c r="N613" s="571">
        <v>499.98479370272401</v>
      </c>
    </row>
    <row r="614" spans="1:14" ht="14.4" customHeight="1" x14ac:dyDescent="0.3">
      <c r="A614" s="566" t="s">
        <v>537</v>
      </c>
      <c r="B614" s="567" t="s">
        <v>539</v>
      </c>
      <c r="C614" s="568" t="s">
        <v>553</v>
      </c>
      <c r="D614" s="569" t="s">
        <v>554</v>
      </c>
      <c r="E614" s="568" t="s">
        <v>544</v>
      </c>
      <c r="F614" s="569" t="s">
        <v>545</v>
      </c>
      <c r="G614" s="568" t="s">
        <v>586</v>
      </c>
      <c r="H614" s="568">
        <v>111592</v>
      </c>
      <c r="I614" s="568">
        <v>11592</v>
      </c>
      <c r="J614" s="568" t="s">
        <v>1356</v>
      </c>
      <c r="K614" s="568" t="s">
        <v>1357</v>
      </c>
      <c r="L614" s="570">
        <v>430.16269170332515</v>
      </c>
      <c r="M614" s="570">
        <v>11.6</v>
      </c>
      <c r="N614" s="571">
        <v>4989.4007062977462</v>
      </c>
    </row>
    <row r="615" spans="1:14" ht="14.4" customHeight="1" x14ac:dyDescent="0.3">
      <c r="A615" s="566" t="s">
        <v>537</v>
      </c>
      <c r="B615" s="567" t="s">
        <v>539</v>
      </c>
      <c r="C615" s="568" t="s">
        <v>553</v>
      </c>
      <c r="D615" s="569" t="s">
        <v>554</v>
      </c>
      <c r="E615" s="568" t="s">
        <v>544</v>
      </c>
      <c r="F615" s="569" t="s">
        <v>545</v>
      </c>
      <c r="G615" s="568" t="s">
        <v>586</v>
      </c>
      <c r="H615" s="568">
        <v>111706</v>
      </c>
      <c r="I615" s="568">
        <v>11706</v>
      </c>
      <c r="J615" s="568" t="s">
        <v>1024</v>
      </c>
      <c r="K615" s="568" t="s">
        <v>1025</v>
      </c>
      <c r="L615" s="570">
        <v>246.49</v>
      </c>
      <c r="M615" s="570">
        <v>1</v>
      </c>
      <c r="N615" s="571">
        <v>246.49</v>
      </c>
    </row>
    <row r="616" spans="1:14" ht="14.4" customHeight="1" x14ac:dyDescent="0.3">
      <c r="A616" s="566" t="s">
        <v>537</v>
      </c>
      <c r="B616" s="567" t="s">
        <v>539</v>
      </c>
      <c r="C616" s="568" t="s">
        <v>553</v>
      </c>
      <c r="D616" s="569" t="s">
        <v>554</v>
      </c>
      <c r="E616" s="568" t="s">
        <v>544</v>
      </c>
      <c r="F616" s="569" t="s">
        <v>545</v>
      </c>
      <c r="G616" s="568" t="s">
        <v>586</v>
      </c>
      <c r="H616" s="568">
        <v>111785</v>
      </c>
      <c r="I616" s="568">
        <v>11785</v>
      </c>
      <c r="J616" s="568" t="s">
        <v>1020</v>
      </c>
      <c r="K616" s="568" t="s">
        <v>1026</v>
      </c>
      <c r="L616" s="570">
        <v>102.1699978072263</v>
      </c>
      <c r="M616" s="570">
        <v>23</v>
      </c>
      <c r="N616" s="571">
        <v>2465.3009337562862</v>
      </c>
    </row>
    <row r="617" spans="1:14" ht="14.4" customHeight="1" x14ac:dyDescent="0.3">
      <c r="A617" s="566" t="s">
        <v>537</v>
      </c>
      <c r="B617" s="567" t="s">
        <v>539</v>
      </c>
      <c r="C617" s="568" t="s">
        <v>553</v>
      </c>
      <c r="D617" s="569" t="s">
        <v>554</v>
      </c>
      <c r="E617" s="568" t="s">
        <v>544</v>
      </c>
      <c r="F617" s="569" t="s">
        <v>545</v>
      </c>
      <c r="G617" s="568" t="s">
        <v>586</v>
      </c>
      <c r="H617" s="568">
        <v>113973</v>
      </c>
      <c r="I617" s="568">
        <v>13973</v>
      </c>
      <c r="J617" s="568" t="s">
        <v>1358</v>
      </c>
      <c r="K617" s="568" t="s">
        <v>1359</v>
      </c>
      <c r="L617" s="570">
        <v>93.579999999999899</v>
      </c>
      <c r="M617" s="570">
        <v>1</v>
      </c>
      <c r="N617" s="571">
        <v>93.579999999999899</v>
      </c>
    </row>
    <row r="618" spans="1:14" ht="14.4" customHeight="1" x14ac:dyDescent="0.3">
      <c r="A618" s="566" t="s">
        <v>537</v>
      </c>
      <c r="B618" s="567" t="s">
        <v>539</v>
      </c>
      <c r="C618" s="568" t="s">
        <v>553</v>
      </c>
      <c r="D618" s="569" t="s">
        <v>554</v>
      </c>
      <c r="E618" s="568" t="s">
        <v>544</v>
      </c>
      <c r="F618" s="569" t="s">
        <v>545</v>
      </c>
      <c r="G618" s="568" t="s">
        <v>586</v>
      </c>
      <c r="H618" s="568">
        <v>114875</v>
      </c>
      <c r="I618" s="568">
        <v>14875</v>
      </c>
      <c r="J618" s="568" t="s">
        <v>1360</v>
      </c>
      <c r="K618" s="568" t="s">
        <v>1361</v>
      </c>
      <c r="L618" s="570">
        <v>86.124820629549248</v>
      </c>
      <c r="M618" s="570">
        <v>2</v>
      </c>
      <c r="N618" s="571">
        <v>172.2496412590985</v>
      </c>
    </row>
    <row r="619" spans="1:14" ht="14.4" customHeight="1" x14ac:dyDescent="0.3">
      <c r="A619" s="566" t="s">
        <v>537</v>
      </c>
      <c r="B619" s="567" t="s">
        <v>539</v>
      </c>
      <c r="C619" s="568" t="s">
        <v>553</v>
      </c>
      <c r="D619" s="569" t="s">
        <v>554</v>
      </c>
      <c r="E619" s="568" t="s">
        <v>544</v>
      </c>
      <c r="F619" s="569" t="s">
        <v>545</v>
      </c>
      <c r="G619" s="568" t="s">
        <v>586</v>
      </c>
      <c r="H619" s="568">
        <v>114877</v>
      </c>
      <c r="I619" s="568">
        <v>14877</v>
      </c>
      <c r="J619" s="568" t="s">
        <v>1360</v>
      </c>
      <c r="K619" s="568" t="s">
        <v>1362</v>
      </c>
      <c r="L619" s="570">
        <v>257.52016693062149</v>
      </c>
      <c r="M619" s="570">
        <v>2</v>
      </c>
      <c r="N619" s="571">
        <v>515.04033386124297</v>
      </c>
    </row>
    <row r="620" spans="1:14" ht="14.4" customHeight="1" x14ac:dyDescent="0.3">
      <c r="A620" s="566" t="s">
        <v>537</v>
      </c>
      <c r="B620" s="567" t="s">
        <v>539</v>
      </c>
      <c r="C620" s="568" t="s">
        <v>553</v>
      </c>
      <c r="D620" s="569" t="s">
        <v>554</v>
      </c>
      <c r="E620" s="568" t="s">
        <v>544</v>
      </c>
      <c r="F620" s="569" t="s">
        <v>545</v>
      </c>
      <c r="G620" s="568" t="s">
        <v>586</v>
      </c>
      <c r="H620" s="568">
        <v>117149</v>
      </c>
      <c r="I620" s="568">
        <v>17149</v>
      </c>
      <c r="J620" s="568" t="s">
        <v>1041</v>
      </c>
      <c r="K620" s="568" t="s">
        <v>1363</v>
      </c>
      <c r="L620" s="570">
        <v>181.97500000000002</v>
      </c>
      <c r="M620" s="570">
        <v>3</v>
      </c>
      <c r="N620" s="571">
        <v>546.1</v>
      </c>
    </row>
    <row r="621" spans="1:14" ht="14.4" customHeight="1" x14ac:dyDescent="0.3">
      <c r="A621" s="566" t="s">
        <v>537</v>
      </c>
      <c r="B621" s="567" t="s">
        <v>539</v>
      </c>
      <c r="C621" s="568" t="s">
        <v>553</v>
      </c>
      <c r="D621" s="569" t="s">
        <v>554</v>
      </c>
      <c r="E621" s="568" t="s">
        <v>544</v>
      </c>
      <c r="F621" s="569" t="s">
        <v>545</v>
      </c>
      <c r="G621" s="568" t="s">
        <v>586</v>
      </c>
      <c r="H621" s="568">
        <v>141146</v>
      </c>
      <c r="I621" s="568">
        <v>41146</v>
      </c>
      <c r="J621" s="568" t="s">
        <v>1364</v>
      </c>
      <c r="K621" s="568" t="s">
        <v>1365</v>
      </c>
      <c r="L621" s="570">
        <v>178.28</v>
      </c>
      <c r="M621" s="570">
        <v>1</v>
      </c>
      <c r="N621" s="571">
        <v>178.28</v>
      </c>
    </row>
    <row r="622" spans="1:14" ht="14.4" customHeight="1" x14ac:dyDescent="0.3">
      <c r="A622" s="566" t="s">
        <v>537</v>
      </c>
      <c r="B622" s="567" t="s">
        <v>539</v>
      </c>
      <c r="C622" s="568" t="s">
        <v>553</v>
      </c>
      <c r="D622" s="569" t="s">
        <v>554</v>
      </c>
      <c r="E622" s="568" t="s">
        <v>544</v>
      </c>
      <c r="F622" s="569" t="s">
        <v>545</v>
      </c>
      <c r="G622" s="568" t="s">
        <v>586</v>
      </c>
      <c r="H622" s="568">
        <v>144285</v>
      </c>
      <c r="I622" s="568">
        <v>44285</v>
      </c>
      <c r="J622" s="568" t="s">
        <v>1366</v>
      </c>
      <c r="K622" s="568" t="s">
        <v>1367</v>
      </c>
      <c r="L622" s="570">
        <v>238.85983627818501</v>
      </c>
      <c r="M622" s="570">
        <v>2</v>
      </c>
      <c r="N622" s="571">
        <v>477.71967255637003</v>
      </c>
    </row>
    <row r="623" spans="1:14" ht="14.4" customHeight="1" x14ac:dyDescent="0.3">
      <c r="A623" s="566" t="s">
        <v>537</v>
      </c>
      <c r="B623" s="567" t="s">
        <v>539</v>
      </c>
      <c r="C623" s="568" t="s">
        <v>553</v>
      </c>
      <c r="D623" s="569" t="s">
        <v>554</v>
      </c>
      <c r="E623" s="568" t="s">
        <v>544</v>
      </c>
      <c r="F623" s="569" t="s">
        <v>545</v>
      </c>
      <c r="G623" s="568" t="s">
        <v>586</v>
      </c>
      <c r="H623" s="568">
        <v>145996</v>
      </c>
      <c r="I623" s="568">
        <v>45996</v>
      </c>
      <c r="J623" s="568" t="s">
        <v>1368</v>
      </c>
      <c r="K623" s="568" t="s">
        <v>1369</v>
      </c>
      <c r="L623" s="570">
        <v>37.86</v>
      </c>
      <c r="M623" s="570">
        <v>1</v>
      </c>
      <c r="N623" s="571">
        <v>37.86</v>
      </c>
    </row>
    <row r="624" spans="1:14" ht="14.4" customHeight="1" x14ac:dyDescent="0.3">
      <c r="A624" s="566" t="s">
        <v>537</v>
      </c>
      <c r="B624" s="567" t="s">
        <v>539</v>
      </c>
      <c r="C624" s="568" t="s">
        <v>553</v>
      </c>
      <c r="D624" s="569" t="s">
        <v>554</v>
      </c>
      <c r="E624" s="568" t="s">
        <v>544</v>
      </c>
      <c r="F624" s="569" t="s">
        <v>545</v>
      </c>
      <c r="G624" s="568" t="s">
        <v>586</v>
      </c>
      <c r="H624" s="568">
        <v>168998</v>
      </c>
      <c r="I624" s="568">
        <v>68998</v>
      </c>
      <c r="J624" s="568" t="s">
        <v>1370</v>
      </c>
      <c r="K624" s="568" t="s">
        <v>1371</v>
      </c>
      <c r="L624" s="570">
        <v>231.019992753938</v>
      </c>
      <c r="M624" s="570">
        <v>0.6</v>
      </c>
      <c r="N624" s="571">
        <v>138.61199565236279</v>
      </c>
    </row>
    <row r="625" spans="1:14" ht="14.4" customHeight="1" x14ac:dyDescent="0.3">
      <c r="A625" s="566" t="s">
        <v>537</v>
      </c>
      <c r="B625" s="567" t="s">
        <v>539</v>
      </c>
      <c r="C625" s="568" t="s">
        <v>553</v>
      </c>
      <c r="D625" s="569" t="s">
        <v>554</v>
      </c>
      <c r="E625" s="568" t="s">
        <v>544</v>
      </c>
      <c r="F625" s="569" t="s">
        <v>545</v>
      </c>
      <c r="G625" s="568" t="s">
        <v>586</v>
      </c>
      <c r="H625" s="568">
        <v>183417</v>
      </c>
      <c r="I625" s="568">
        <v>83417</v>
      </c>
      <c r="J625" s="568" t="s">
        <v>1029</v>
      </c>
      <c r="K625" s="568" t="s">
        <v>1030</v>
      </c>
      <c r="L625" s="570">
        <v>4255.9223828301101</v>
      </c>
      <c r="M625" s="570">
        <v>8.5</v>
      </c>
      <c r="N625" s="571">
        <v>36175.348593961317</v>
      </c>
    </row>
    <row r="626" spans="1:14" ht="14.4" customHeight="1" x14ac:dyDescent="0.3">
      <c r="A626" s="566" t="s">
        <v>537</v>
      </c>
      <c r="B626" s="567" t="s">
        <v>539</v>
      </c>
      <c r="C626" s="568" t="s">
        <v>553</v>
      </c>
      <c r="D626" s="569" t="s">
        <v>554</v>
      </c>
      <c r="E626" s="568" t="s">
        <v>544</v>
      </c>
      <c r="F626" s="569" t="s">
        <v>545</v>
      </c>
      <c r="G626" s="568" t="s">
        <v>586</v>
      </c>
      <c r="H626" s="568">
        <v>183487</v>
      </c>
      <c r="I626" s="568">
        <v>83487</v>
      </c>
      <c r="J626" s="568" t="s">
        <v>1372</v>
      </c>
      <c r="K626" s="568" t="s">
        <v>1373</v>
      </c>
      <c r="L626" s="570">
        <v>2738.7394267874552</v>
      </c>
      <c r="M626" s="570">
        <v>3</v>
      </c>
      <c r="N626" s="571">
        <v>8216.217707149819</v>
      </c>
    </row>
    <row r="627" spans="1:14" ht="14.4" customHeight="1" x14ac:dyDescent="0.3">
      <c r="A627" s="566" t="s">
        <v>537</v>
      </c>
      <c r="B627" s="567" t="s">
        <v>539</v>
      </c>
      <c r="C627" s="568" t="s">
        <v>553</v>
      </c>
      <c r="D627" s="569" t="s">
        <v>554</v>
      </c>
      <c r="E627" s="568" t="s">
        <v>544</v>
      </c>
      <c r="F627" s="569" t="s">
        <v>545</v>
      </c>
      <c r="G627" s="568" t="s">
        <v>586</v>
      </c>
      <c r="H627" s="568">
        <v>194155</v>
      </c>
      <c r="I627" s="568">
        <v>94155</v>
      </c>
      <c r="J627" s="568" t="s">
        <v>1031</v>
      </c>
      <c r="K627" s="568" t="s">
        <v>1032</v>
      </c>
      <c r="L627" s="570">
        <v>677.65442084417964</v>
      </c>
      <c r="M627" s="570">
        <v>13.600000000000001</v>
      </c>
      <c r="N627" s="571">
        <v>9218.8931396479948</v>
      </c>
    </row>
    <row r="628" spans="1:14" ht="14.4" customHeight="1" x14ac:dyDescent="0.3">
      <c r="A628" s="566" t="s">
        <v>537</v>
      </c>
      <c r="B628" s="567" t="s">
        <v>539</v>
      </c>
      <c r="C628" s="568" t="s">
        <v>553</v>
      </c>
      <c r="D628" s="569" t="s">
        <v>554</v>
      </c>
      <c r="E628" s="568" t="s">
        <v>544</v>
      </c>
      <c r="F628" s="569" t="s">
        <v>545</v>
      </c>
      <c r="G628" s="568" t="s">
        <v>586</v>
      </c>
      <c r="H628" s="568">
        <v>194156</v>
      </c>
      <c r="I628" s="568">
        <v>94156</v>
      </c>
      <c r="J628" s="568" t="s">
        <v>1031</v>
      </c>
      <c r="K628" s="568" t="s">
        <v>1374</v>
      </c>
      <c r="L628" s="570">
        <v>119.90986276035839</v>
      </c>
      <c r="M628" s="570">
        <v>7</v>
      </c>
      <c r="N628" s="571">
        <v>839.36931380179203</v>
      </c>
    </row>
    <row r="629" spans="1:14" ht="14.4" customHeight="1" x14ac:dyDescent="0.3">
      <c r="A629" s="566" t="s">
        <v>537</v>
      </c>
      <c r="B629" s="567" t="s">
        <v>539</v>
      </c>
      <c r="C629" s="568" t="s">
        <v>553</v>
      </c>
      <c r="D629" s="569" t="s">
        <v>554</v>
      </c>
      <c r="E629" s="568" t="s">
        <v>544</v>
      </c>
      <c r="F629" s="569" t="s">
        <v>545</v>
      </c>
      <c r="G629" s="568" t="s">
        <v>586</v>
      </c>
      <c r="H629" s="568">
        <v>197000</v>
      </c>
      <c r="I629" s="568">
        <v>97000</v>
      </c>
      <c r="J629" s="568" t="s">
        <v>1033</v>
      </c>
      <c r="K629" s="568" t="s">
        <v>1034</v>
      </c>
      <c r="L629" s="570">
        <v>33.684286428950841</v>
      </c>
      <c r="M629" s="570">
        <v>71</v>
      </c>
      <c r="N629" s="571">
        <v>2593.3600852484851</v>
      </c>
    </row>
    <row r="630" spans="1:14" ht="14.4" customHeight="1" x14ac:dyDescent="0.3">
      <c r="A630" s="566" t="s">
        <v>537</v>
      </c>
      <c r="B630" s="567" t="s">
        <v>539</v>
      </c>
      <c r="C630" s="568" t="s">
        <v>553</v>
      </c>
      <c r="D630" s="569" t="s">
        <v>554</v>
      </c>
      <c r="E630" s="568" t="s">
        <v>544</v>
      </c>
      <c r="F630" s="569" t="s">
        <v>545</v>
      </c>
      <c r="G630" s="568" t="s">
        <v>586</v>
      </c>
      <c r="H630" s="568">
        <v>847476</v>
      </c>
      <c r="I630" s="568">
        <v>112782</v>
      </c>
      <c r="J630" s="568" t="s">
        <v>1035</v>
      </c>
      <c r="K630" s="568" t="s">
        <v>1036</v>
      </c>
      <c r="L630" s="570">
        <v>615.71927530782887</v>
      </c>
      <c r="M630" s="570">
        <v>7.35</v>
      </c>
      <c r="N630" s="571">
        <v>4492.6159738184933</v>
      </c>
    </row>
    <row r="631" spans="1:14" ht="14.4" customHeight="1" x14ac:dyDescent="0.3">
      <c r="A631" s="566" t="s">
        <v>537</v>
      </c>
      <c r="B631" s="567" t="s">
        <v>539</v>
      </c>
      <c r="C631" s="568" t="s">
        <v>553</v>
      </c>
      <c r="D631" s="569" t="s">
        <v>554</v>
      </c>
      <c r="E631" s="568" t="s">
        <v>544</v>
      </c>
      <c r="F631" s="569" t="s">
        <v>545</v>
      </c>
      <c r="G631" s="568" t="s">
        <v>586</v>
      </c>
      <c r="H631" s="568">
        <v>849567</v>
      </c>
      <c r="I631" s="568">
        <v>125249</v>
      </c>
      <c r="J631" s="568" t="s">
        <v>1037</v>
      </c>
      <c r="K631" s="568" t="s">
        <v>1038</v>
      </c>
      <c r="L631" s="570">
        <v>517.50010060782495</v>
      </c>
      <c r="M631" s="570">
        <v>1</v>
      </c>
      <c r="N631" s="571">
        <v>517.50010060782495</v>
      </c>
    </row>
    <row r="632" spans="1:14" ht="14.4" customHeight="1" x14ac:dyDescent="0.3">
      <c r="A632" s="566" t="s">
        <v>537</v>
      </c>
      <c r="B632" s="567" t="s">
        <v>539</v>
      </c>
      <c r="C632" s="568" t="s">
        <v>553</v>
      </c>
      <c r="D632" s="569" t="s">
        <v>554</v>
      </c>
      <c r="E632" s="568" t="s">
        <v>544</v>
      </c>
      <c r="F632" s="569" t="s">
        <v>545</v>
      </c>
      <c r="G632" s="568" t="s">
        <v>586</v>
      </c>
      <c r="H632" s="568">
        <v>850012</v>
      </c>
      <c r="I632" s="568">
        <v>154748</v>
      </c>
      <c r="J632" s="568" t="s">
        <v>1375</v>
      </c>
      <c r="K632" s="568" t="s">
        <v>1376</v>
      </c>
      <c r="L632" s="570">
        <v>115.31</v>
      </c>
      <c r="M632" s="570">
        <v>1</v>
      </c>
      <c r="N632" s="571">
        <v>115.31</v>
      </c>
    </row>
    <row r="633" spans="1:14" ht="14.4" customHeight="1" x14ac:dyDescent="0.3">
      <c r="A633" s="566" t="s">
        <v>537</v>
      </c>
      <c r="B633" s="567" t="s">
        <v>539</v>
      </c>
      <c r="C633" s="568" t="s">
        <v>553</v>
      </c>
      <c r="D633" s="569" t="s">
        <v>554</v>
      </c>
      <c r="E633" s="568" t="s">
        <v>544</v>
      </c>
      <c r="F633" s="569" t="s">
        <v>545</v>
      </c>
      <c r="G633" s="568" t="s">
        <v>905</v>
      </c>
      <c r="H633" s="568">
        <v>104234</v>
      </c>
      <c r="I633" s="568">
        <v>4234</v>
      </c>
      <c r="J633" s="568" t="s">
        <v>1377</v>
      </c>
      <c r="K633" s="568" t="s">
        <v>1378</v>
      </c>
      <c r="L633" s="570">
        <v>74.000580526441269</v>
      </c>
      <c r="M633" s="570">
        <v>86</v>
      </c>
      <c r="N633" s="571">
        <v>6364.0850822069951</v>
      </c>
    </row>
    <row r="634" spans="1:14" ht="14.4" customHeight="1" x14ac:dyDescent="0.3">
      <c r="A634" s="566" t="s">
        <v>537</v>
      </c>
      <c r="B634" s="567" t="s">
        <v>539</v>
      </c>
      <c r="C634" s="568" t="s">
        <v>553</v>
      </c>
      <c r="D634" s="569" t="s">
        <v>554</v>
      </c>
      <c r="E634" s="568" t="s">
        <v>544</v>
      </c>
      <c r="F634" s="569" t="s">
        <v>545</v>
      </c>
      <c r="G634" s="568" t="s">
        <v>905</v>
      </c>
      <c r="H634" s="568">
        <v>105951</v>
      </c>
      <c r="I634" s="568">
        <v>5951</v>
      </c>
      <c r="J634" s="568" t="s">
        <v>1039</v>
      </c>
      <c r="K634" s="568" t="s">
        <v>1040</v>
      </c>
      <c r="L634" s="570">
        <v>280.80093396174391</v>
      </c>
      <c r="M634" s="570">
        <v>37</v>
      </c>
      <c r="N634" s="571">
        <v>10302.048169893047</v>
      </c>
    </row>
    <row r="635" spans="1:14" ht="14.4" customHeight="1" x14ac:dyDescent="0.3">
      <c r="A635" s="566" t="s">
        <v>537</v>
      </c>
      <c r="B635" s="567" t="s">
        <v>539</v>
      </c>
      <c r="C635" s="568" t="s">
        <v>553</v>
      </c>
      <c r="D635" s="569" t="s">
        <v>554</v>
      </c>
      <c r="E635" s="568" t="s">
        <v>544</v>
      </c>
      <c r="F635" s="569" t="s">
        <v>545</v>
      </c>
      <c r="G635" s="568" t="s">
        <v>905</v>
      </c>
      <c r="H635" s="568">
        <v>108807</v>
      </c>
      <c r="I635" s="568">
        <v>8807</v>
      </c>
      <c r="J635" s="568" t="s">
        <v>1377</v>
      </c>
      <c r="K635" s="568" t="s">
        <v>1379</v>
      </c>
      <c r="L635" s="570">
        <v>88.6</v>
      </c>
      <c r="M635" s="570">
        <v>0</v>
      </c>
      <c r="N635" s="571">
        <v>0</v>
      </c>
    </row>
    <row r="636" spans="1:14" ht="14.4" customHeight="1" x14ac:dyDescent="0.3">
      <c r="A636" s="566" t="s">
        <v>537</v>
      </c>
      <c r="B636" s="567" t="s">
        <v>539</v>
      </c>
      <c r="C636" s="568" t="s">
        <v>553</v>
      </c>
      <c r="D636" s="569" t="s">
        <v>554</v>
      </c>
      <c r="E636" s="568" t="s">
        <v>544</v>
      </c>
      <c r="F636" s="569" t="s">
        <v>545</v>
      </c>
      <c r="G636" s="568" t="s">
        <v>905</v>
      </c>
      <c r="H636" s="568">
        <v>108808</v>
      </c>
      <c r="I636" s="568">
        <v>8808</v>
      </c>
      <c r="J636" s="568" t="s">
        <v>1380</v>
      </c>
      <c r="K636" s="568" t="s">
        <v>1381</v>
      </c>
      <c r="L636" s="570">
        <v>217.29011791784134</v>
      </c>
      <c r="M636" s="570">
        <v>20</v>
      </c>
      <c r="N636" s="571">
        <v>4345.8021225211442</v>
      </c>
    </row>
    <row r="637" spans="1:14" ht="14.4" customHeight="1" x14ac:dyDescent="0.3">
      <c r="A637" s="566" t="s">
        <v>537</v>
      </c>
      <c r="B637" s="567" t="s">
        <v>539</v>
      </c>
      <c r="C637" s="568" t="s">
        <v>553</v>
      </c>
      <c r="D637" s="569" t="s">
        <v>554</v>
      </c>
      <c r="E637" s="568" t="s">
        <v>544</v>
      </c>
      <c r="F637" s="569" t="s">
        <v>545</v>
      </c>
      <c r="G637" s="568" t="s">
        <v>905</v>
      </c>
      <c r="H637" s="568">
        <v>116600</v>
      </c>
      <c r="I637" s="568">
        <v>16600</v>
      </c>
      <c r="J637" s="568" t="s">
        <v>1041</v>
      </c>
      <c r="K637" s="568" t="s">
        <v>1042</v>
      </c>
      <c r="L637" s="570">
        <v>52.290733533230231</v>
      </c>
      <c r="M637" s="570">
        <v>414</v>
      </c>
      <c r="N637" s="571">
        <v>22127.916455182716</v>
      </c>
    </row>
    <row r="638" spans="1:14" ht="14.4" customHeight="1" x14ac:dyDescent="0.3">
      <c r="A638" s="566" t="s">
        <v>537</v>
      </c>
      <c r="B638" s="567" t="s">
        <v>539</v>
      </c>
      <c r="C638" s="568" t="s">
        <v>553</v>
      </c>
      <c r="D638" s="569" t="s">
        <v>554</v>
      </c>
      <c r="E638" s="568" t="s">
        <v>544</v>
      </c>
      <c r="F638" s="569" t="s">
        <v>545</v>
      </c>
      <c r="G638" s="568" t="s">
        <v>905</v>
      </c>
      <c r="H638" s="568">
        <v>117041</v>
      </c>
      <c r="I638" s="568">
        <v>17041</v>
      </c>
      <c r="J638" s="568" t="s">
        <v>1043</v>
      </c>
      <c r="K638" s="568" t="s">
        <v>1044</v>
      </c>
      <c r="L638" s="570">
        <v>154.04757123875601</v>
      </c>
      <c r="M638" s="570">
        <v>10</v>
      </c>
      <c r="N638" s="571">
        <v>1540.4757123875602</v>
      </c>
    </row>
    <row r="639" spans="1:14" ht="14.4" customHeight="1" x14ac:dyDescent="0.3">
      <c r="A639" s="566" t="s">
        <v>537</v>
      </c>
      <c r="B639" s="567" t="s">
        <v>539</v>
      </c>
      <c r="C639" s="568" t="s">
        <v>553</v>
      </c>
      <c r="D639" s="569" t="s">
        <v>554</v>
      </c>
      <c r="E639" s="568" t="s">
        <v>544</v>
      </c>
      <c r="F639" s="569" t="s">
        <v>545</v>
      </c>
      <c r="G639" s="568" t="s">
        <v>905</v>
      </c>
      <c r="H639" s="568">
        <v>117810</v>
      </c>
      <c r="I639" s="568">
        <v>17810</v>
      </c>
      <c r="J639" s="568" t="s">
        <v>1045</v>
      </c>
      <c r="K639" s="568" t="s">
        <v>1046</v>
      </c>
      <c r="L639" s="570">
        <v>3840.7289069104427</v>
      </c>
      <c r="M639" s="570">
        <v>17.500000000000004</v>
      </c>
      <c r="N639" s="571">
        <v>66886.655965075217</v>
      </c>
    </row>
    <row r="640" spans="1:14" ht="14.4" customHeight="1" x14ac:dyDescent="0.3">
      <c r="A640" s="566" t="s">
        <v>537</v>
      </c>
      <c r="B640" s="567" t="s">
        <v>539</v>
      </c>
      <c r="C640" s="568" t="s">
        <v>553</v>
      </c>
      <c r="D640" s="569" t="s">
        <v>554</v>
      </c>
      <c r="E640" s="568" t="s">
        <v>544</v>
      </c>
      <c r="F640" s="569" t="s">
        <v>545</v>
      </c>
      <c r="G640" s="568" t="s">
        <v>905</v>
      </c>
      <c r="H640" s="568">
        <v>147727</v>
      </c>
      <c r="I640" s="568">
        <v>47727</v>
      </c>
      <c r="J640" s="568" t="s">
        <v>1382</v>
      </c>
      <c r="K640" s="568" t="s">
        <v>1383</v>
      </c>
      <c r="L640" s="570">
        <v>188.34</v>
      </c>
      <c r="M640" s="570">
        <v>4</v>
      </c>
      <c r="N640" s="571">
        <v>753.36</v>
      </c>
    </row>
    <row r="641" spans="1:14" ht="14.4" customHeight="1" x14ac:dyDescent="0.3">
      <c r="A641" s="566" t="s">
        <v>537</v>
      </c>
      <c r="B641" s="567" t="s">
        <v>539</v>
      </c>
      <c r="C641" s="568" t="s">
        <v>553</v>
      </c>
      <c r="D641" s="569" t="s">
        <v>554</v>
      </c>
      <c r="E641" s="568" t="s">
        <v>544</v>
      </c>
      <c r="F641" s="569" t="s">
        <v>545</v>
      </c>
      <c r="G641" s="568" t="s">
        <v>905</v>
      </c>
      <c r="H641" s="568">
        <v>153202</v>
      </c>
      <c r="I641" s="568">
        <v>53202</v>
      </c>
      <c r="J641" s="568" t="s">
        <v>1384</v>
      </c>
      <c r="K641" s="568" t="s">
        <v>1383</v>
      </c>
      <c r="L641" s="570">
        <v>57.37</v>
      </c>
      <c r="M641" s="570">
        <v>1</v>
      </c>
      <c r="N641" s="571">
        <v>57.37</v>
      </c>
    </row>
    <row r="642" spans="1:14" ht="14.4" customHeight="1" x14ac:dyDescent="0.3">
      <c r="A642" s="566" t="s">
        <v>537</v>
      </c>
      <c r="B642" s="567" t="s">
        <v>539</v>
      </c>
      <c r="C642" s="568" t="s">
        <v>553</v>
      </c>
      <c r="D642" s="569" t="s">
        <v>554</v>
      </c>
      <c r="E642" s="568" t="s">
        <v>544</v>
      </c>
      <c r="F642" s="569" t="s">
        <v>545</v>
      </c>
      <c r="G642" s="568" t="s">
        <v>905</v>
      </c>
      <c r="H642" s="568">
        <v>153922</v>
      </c>
      <c r="I642" s="568">
        <v>53922</v>
      </c>
      <c r="J642" s="568" t="s">
        <v>1385</v>
      </c>
      <c r="K642" s="568" t="s">
        <v>1053</v>
      </c>
      <c r="L642" s="570">
        <v>96.359972368670384</v>
      </c>
      <c r="M642" s="570">
        <v>32</v>
      </c>
      <c r="N642" s="571">
        <v>3083.5188947468146</v>
      </c>
    </row>
    <row r="643" spans="1:14" ht="14.4" customHeight="1" x14ac:dyDescent="0.3">
      <c r="A643" s="566" t="s">
        <v>537</v>
      </c>
      <c r="B643" s="567" t="s">
        <v>539</v>
      </c>
      <c r="C643" s="568" t="s">
        <v>553</v>
      </c>
      <c r="D643" s="569" t="s">
        <v>554</v>
      </c>
      <c r="E643" s="568" t="s">
        <v>544</v>
      </c>
      <c r="F643" s="569" t="s">
        <v>545</v>
      </c>
      <c r="G643" s="568" t="s">
        <v>905</v>
      </c>
      <c r="H643" s="568">
        <v>156801</v>
      </c>
      <c r="I643" s="568">
        <v>56801</v>
      </c>
      <c r="J643" s="568" t="s">
        <v>1386</v>
      </c>
      <c r="K643" s="568" t="s">
        <v>1387</v>
      </c>
      <c r="L643" s="570">
        <v>261.05</v>
      </c>
      <c r="M643" s="570">
        <v>10</v>
      </c>
      <c r="N643" s="571">
        <v>2610.5</v>
      </c>
    </row>
    <row r="644" spans="1:14" ht="14.4" customHeight="1" x14ac:dyDescent="0.3">
      <c r="A644" s="566" t="s">
        <v>537</v>
      </c>
      <c r="B644" s="567" t="s">
        <v>539</v>
      </c>
      <c r="C644" s="568" t="s">
        <v>553</v>
      </c>
      <c r="D644" s="569" t="s">
        <v>554</v>
      </c>
      <c r="E644" s="568" t="s">
        <v>544</v>
      </c>
      <c r="F644" s="569" t="s">
        <v>545</v>
      </c>
      <c r="G644" s="568" t="s">
        <v>905</v>
      </c>
      <c r="H644" s="568">
        <v>158092</v>
      </c>
      <c r="I644" s="568">
        <v>58092</v>
      </c>
      <c r="J644" s="568" t="s">
        <v>1051</v>
      </c>
      <c r="K644" s="568" t="s">
        <v>1030</v>
      </c>
      <c r="L644" s="570">
        <v>307.33463884987987</v>
      </c>
      <c r="M644" s="570">
        <v>65.999999999999844</v>
      </c>
      <c r="N644" s="571">
        <v>20284.914860175522</v>
      </c>
    </row>
    <row r="645" spans="1:14" ht="14.4" customHeight="1" x14ac:dyDescent="0.3">
      <c r="A645" s="566" t="s">
        <v>537</v>
      </c>
      <c r="B645" s="567" t="s">
        <v>539</v>
      </c>
      <c r="C645" s="568" t="s">
        <v>553</v>
      </c>
      <c r="D645" s="569" t="s">
        <v>554</v>
      </c>
      <c r="E645" s="568" t="s">
        <v>544</v>
      </c>
      <c r="F645" s="569" t="s">
        <v>545</v>
      </c>
      <c r="G645" s="568" t="s">
        <v>905</v>
      </c>
      <c r="H645" s="568">
        <v>172972</v>
      </c>
      <c r="I645" s="568">
        <v>72972</v>
      </c>
      <c r="J645" s="568" t="s">
        <v>1054</v>
      </c>
      <c r="K645" s="568" t="s">
        <v>1055</v>
      </c>
      <c r="L645" s="570">
        <v>225.55722645042658</v>
      </c>
      <c r="M645" s="570">
        <v>335.20000000000016</v>
      </c>
      <c r="N645" s="571">
        <v>75644.311299354624</v>
      </c>
    </row>
    <row r="646" spans="1:14" ht="14.4" customHeight="1" x14ac:dyDescent="0.3">
      <c r="A646" s="566" t="s">
        <v>537</v>
      </c>
      <c r="B646" s="567" t="s">
        <v>539</v>
      </c>
      <c r="C646" s="568" t="s">
        <v>553</v>
      </c>
      <c r="D646" s="569" t="s">
        <v>554</v>
      </c>
      <c r="E646" s="568" t="s">
        <v>544</v>
      </c>
      <c r="F646" s="569" t="s">
        <v>545</v>
      </c>
      <c r="G646" s="568" t="s">
        <v>905</v>
      </c>
      <c r="H646" s="568">
        <v>185525</v>
      </c>
      <c r="I646" s="568">
        <v>85525</v>
      </c>
      <c r="J646" s="568" t="s">
        <v>1058</v>
      </c>
      <c r="K646" s="568" t="s">
        <v>1059</v>
      </c>
      <c r="L646" s="570">
        <v>252.540176610983</v>
      </c>
      <c r="M646" s="570">
        <v>1</v>
      </c>
      <c r="N646" s="571">
        <v>252.540176610983</v>
      </c>
    </row>
    <row r="647" spans="1:14" ht="14.4" customHeight="1" x14ac:dyDescent="0.3">
      <c r="A647" s="566" t="s">
        <v>537</v>
      </c>
      <c r="B647" s="567" t="s">
        <v>539</v>
      </c>
      <c r="C647" s="568" t="s">
        <v>553</v>
      </c>
      <c r="D647" s="569" t="s">
        <v>554</v>
      </c>
      <c r="E647" s="568" t="s">
        <v>544</v>
      </c>
      <c r="F647" s="569" t="s">
        <v>545</v>
      </c>
      <c r="G647" s="568" t="s">
        <v>905</v>
      </c>
      <c r="H647" s="568">
        <v>192290</v>
      </c>
      <c r="I647" s="568">
        <v>92290</v>
      </c>
      <c r="J647" s="568" t="s">
        <v>1060</v>
      </c>
      <c r="K647" s="568" t="s">
        <v>1061</v>
      </c>
      <c r="L647" s="570">
        <v>323.86</v>
      </c>
      <c r="M647" s="570">
        <v>16</v>
      </c>
      <c r="N647" s="571">
        <v>5181.76</v>
      </c>
    </row>
    <row r="648" spans="1:14" ht="14.4" customHeight="1" x14ac:dyDescent="0.3">
      <c r="A648" s="566" t="s">
        <v>537</v>
      </c>
      <c r="B648" s="567" t="s">
        <v>539</v>
      </c>
      <c r="C648" s="568" t="s">
        <v>553</v>
      </c>
      <c r="D648" s="569" t="s">
        <v>554</v>
      </c>
      <c r="E648" s="568" t="s">
        <v>544</v>
      </c>
      <c r="F648" s="569" t="s">
        <v>545</v>
      </c>
      <c r="G648" s="568" t="s">
        <v>905</v>
      </c>
      <c r="H648" s="568">
        <v>844576</v>
      </c>
      <c r="I648" s="568">
        <v>100339</v>
      </c>
      <c r="J648" s="568" t="s">
        <v>1388</v>
      </c>
      <c r="K648" s="568" t="s">
        <v>1389</v>
      </c>
      <c r="L648" s="570">
        <v>104.42022993839635</v>
      </c>
      <c r="M648" s="570">
        <v>5</v>
      </c>
      <c r="N648" s="571">
        <v>522.10137963037801</v>
      </c>
    </row>
    <row r="649" spans="1:14" ht="14.4" customHeight="1" x14ac:dyDescent="0.3">
      <c r="A649" s="566" t="s">
        <v>537</v>
      </c>
      <c r="B649" s="567" t="s">
        <v>539</v>
      </c>
      <c r="C649" s="568" t="s">
        <v>553</v>
      </c>
      <c r="D649" s="569" t="s">
        <v>554</v>
      </c>
      <c r="E649" s="568" t="s">
        <v>546</v>
      </c>
      <c r="F649" s="569" t="s">
        <v>547</v>
      </c>
      <c r="G649" s="568" t="s">
        <v>586</v>
      </c>
      <c r="H649" s="568">
        <v>131109</v>
      </c>
      <c r="I649" s="568">
        <v>31109</v>
      </c>
      <c r="J649" s="568" t="s">
        <v>1390</v>
      </c>
      <c r="K649" s="568" t="s">
        <v>1391</v>
      </c>
      <c r="L649" s="570">
        <v>138.93</v>
      </c>
      <c r="M649" s="570">
        <v>1</v>
      </c>
      <c r="N649" s="571">
        <v>138.93</v>
      </c>
    </row>
    <row r="650" spans="1:14" ht="14.4" customHeight="1" x14ac:dyDescent="0.3">
      <c r="A650" s="566" t="s">
        <v>537</v>
      </c>
      <c r="B650" s="567" t="s">
        <v>539</v>
      </c>
      <c r="C650" s="568" t="s">
        <v>553</v>
      </c>
      <c r="D650" s="569" t="s">
        <v>554</v>
      </c>
      <c r="E650" s="568" t="s">
        <v>546</v>
      </c>
      <c r="F650" s="569" t="s">
        <v>547</v>
      </c>
      <c r="G650" s="568" t="s">
        <v>905</v>
      </c>
      <c r="H650" s="568">
        <v>165989</v>
      </c>
      <c r="I650" s="568">
        <v>65989</v>
      </c>
      <c r="J650" s="568" t="s">
        <v>1062</v>
      </c>
      <c r="K650" s="568"/>
      <c r="L650" s="570">
        <v>91.710012800164037</v>
      </c>
      <c r="M650" s="570">
        <v>146</v>
      </c>
      <c r="N650" s="571">
        <v>13389.660982819874</v>
      </c>
    </row>
    <row r="651" spans="1:14" ht="14.4" customHeight="1" x14ac:dyDescent="0.3">
      <c r="A651" s="566" t="s">
        <v>537</v>
      </c>
      <c r="B651" s="567" t="s">
        <v>539</v>
      </c>
      <c r="C651" s="568" t="s">
        <v>555</v>
      </c>
      <c r="D651" s="569" t="s">
        <v>556</v>
      </c>
      <c r="E651" s="568" t="s">
        <v>540</v>
      </c>
      <c r="F651" s="569" t="s">
        <v>541</v>
      </c>
      <c r="G651" s="568"/>
      <c r="H651" s="568">
        <v>103801</v>
      </c>
      <c r="I651" s="568">
        <v>3801</v>
      </c>
      <c r="J651" s="568" t="s">
        <v>1392</v>
      </c>
      <c r="K651" s="568" t="s">
        <v>1393</v>
      </c>
      <c r="L651" s="570">
        <v>70.699875521428197</v>
      </c>
      <c r="M651" s="570">
        <v>3</v>
      </c>
      <c r="N651" s="571">
        <v>212.09962656428459</v>
      </c>
    </row>
    <row r="652" spans="1:14" ht="14.4" customHeight="1" x14ac:dyDescent="0.3">
      <c r="A652" s="566" t="s">
        <v>537</v>
      </c>
      <c r="B652" s="567" t="s">
        <v>539</v>
      </c>
      <c r="C652" s="568" t="s">
        <v>555</v>
      </c>
      <c r="D652" s="569" t="s">
        <v>556</v>
      </c>
      <c r="E652" s="568" t="s">
        <v>540</v>
      </c>
      <c r="F652" s="569" t="s">
        <v>541</v>
      </c>
      <c r="G652" s="568"/>
      <c r="H652" s="568">
        <v>103822</v>
      </c>
      <c r="I652" s="568">
        <v>3822</v>
      </c>
      <c r="J652" s="568" t="s">
        <v>1394</v>
      </c>
      <c r="K652" s="568" t="s">
        <v>1395</v>
      </c>
      <c r="L652" s="570">
        <v>89.88</v>
      </c>
      <c r="M652" s="570">
        <v>2</v>
      </c>
      <c r="N652" s="571">
        <v>179.76</v>
      </c>
    </row>
    <row r="653" spans="1:14" ht="14.4" customHeight="1" x14ac:dyDescent="0.3">
      <c r="A653" s="566" t="s">
        <v>537</v>
      </c>
      <c r="B653" s="567" t="s">
        <v>539</v>
      </c>
      <c r="C653" s="568" t="s">
        <v>555</v>
      </c>
      <c r="D653" s="569" t="s">
        <v>556</v>
      </c>
      <c r="E653" s="568" t="s">
        <v>540</v>
      </c>
      <c r="F653" s="569" t="s">
        <v>541</v>
      </c>
      <c r="G653" s="568"/>
      <c r="H653" s="568">
        <v>108683</v>
      </c>
      <c r="I653" s="568">
        <v>108683</v>
      </c>
      <c r="J653" s="568" t="s">
        <v>1396</v>
      </c>
      <c r="K653" s="568" t="s">
        <v>1397</v>
      </c>
      <c r="L653" s="570">
        <v>81.47</v>
      </c>
      <c r="M653" s="570">
        <v>1</v>
      </c>
      <c r="N653" s="571">
        <v>81.47</v>
      </c>
    </row>
    <row r="654" spans="1:14" ht="14.4" customHeight="1" x14ac:dyDescent="0.3">
      <c r="A654" s="566" t="s">
        <v>537</v>
      </c>
      <c r="B654" s="567" t="s">
        <v>539</v>
      </c>
      <c r="C654" s="568" t="s">
        <v>555</v>
      </c>
      <c r="D654" s="569" t="s">
        <v>556</v>
      </c>
      <c r="E654" s="568" t="s">
        <v>540</v>
      </c>
      <c r="F654" s="569" t="s">
        <v>541</v>
      </c>
      <c r="G654" s="568"/>
      <c r="H654" s="568">
        <v>117191</v>
      </c>
      <c r="I654" s="568">
        <v>17191</v>
      </c>
      <c r="J654" s="568" t="s">
        <v>567</v>
      </c>
      <c r="K654" s="568" t="s">
        <v>568</v>
      </c>
      <c r="L654" s="570">
        <v>125.53034193170301</v>
      </c>
      <c r="M654" s="570">
        <v>4</v>
      </c>
      <c r="N654" s="571">
        <v>502.12136772681203</v>
      </c>
    </row>
    <row r="655" spans="1:14" ht="14.4" customHeight="1" x14ac:dyDescent="0.3">
      <c r="A655" s="566" t="s">
        <v>537</v>
      </c>
      <c r="B655" s="567" t="s">
        <v>539</v>
      </c>
      <c r="C655" s="568" t="s">
        <v>555</v>
      </c>
      <c r="D655" s="569" t="s">
        <v>556</v>
      </c>
      <c r="E655" s="568" t="s">
        <v>540</v>
      </c>
      <c r="F655" s="569" t="s">
        <v>541</v>
      </c>
      <c r="G655" s="568"/>
      <c r="H655" s="568">
        <v>126554</v>
      </c>
      <c r="I655" s="568">
        <v>26554</v>
      </c>
      <c r="J655" s="568" t="s">
        <v>571</v>
      </c>
      <c r="K655" s="568" t="s">
        <v>572</v>
      </c>
      <c r="L655" s="570">
        <v>194.35300000000052</v>
      </c>
      <c r="M655" s="570">
        <v>2</v>
      </c>
      <c r="N655" s="571">
        <v>388.70600000000104</v>
      </c>
    </row>
    <row r="656" spans="1:14" ht="14.4" customHeight="1" x14ac:dyDescent="0.3">
      <c r="A656" s="566" t="s">
        <v>537</v>
      </c>
      <c r="B656" s="567" t="s">
        <v>539</v>
      </c>
      <c r="C656" s="568" t="s">
        <v>555</v>
      </c>
      <c r="D656" s="569" t="s">
        <v>556</v>
      </c>
      <c r="E656" s="568" t="s">
        <v>540</v>
      </c>
      <c r="F656" s="569" t="s">
        <v>541</v>
      </c>
      <c r="G656" s="568"/>
      <c r="H656" s="568">
        <v>131739</v>
      </c>
      <c r="I656" s="568">
        <v>31739</v>
      </c>
      <c r="J656" s="568" t="s">
        <v>575</v>
      </c>
      <c r="K656" s="568"/>
      <c r="L656" s="570">
        <v>78.040647474864059</v>
      </c>
      <c r="M656" s="570">
        <v>201</v>
      </c>
      <c r="N656" s="571">
        <v>15552.88883799289</v>
      </c>
    </row>
    <row r="657" spans="1:14" ht="14.4" customHeight="1" x14ac:dyDescent="0.3">
      <c r="A657" s="566" t="s">
        <v>537</v>
      </c>
      <c r="B657" s="567" t="s">
        <v>539</v>
      </c>
      <c r="C657" s="568" t="s">
        <v>555</v>
      </c>
      <c r="D657" s="569" t="s">
        <v>556</v>
      </c>
      <c r="E657" s="568" t="s">
        <v>540</v>
      </c>
      <c r="F657" s="569" t="s">
        <v>541</v>
      </c>
      <c r="G657" s="568"/>
      <c r="H657" s="568">
        <v>132963</v>
      </c>
      <c r="I657" s="568">
        <v>32963</v>
      </c>
      <c r="J657" s="568" t="s">
        <v>1070</v>
      </c>
      <c r="K657" s="568" t="s">
        <v>1071</v>
      </c>
      <c r="L657" s="570">
        <v>33.94</v>
      </c>
      <c r="M657" s="570">
        <v>1</v>
      </c>
      <c r="N657" s="571">
        <v>33.94</v>
      </c>
    </row>
    <row r="658" spans="1:14" ht="14.4" customHeight="1" x14ac:dyDescent="0.3">
      <c r="A658" s="566" t="s">
        <v>537</v>
      </c>
      <c r="B658" s="567" t="s">
        <v>539</v>
      </c>
      <c r="C658" s="568" t="s">
        <v>555</v>
      </c>
      <c r="D658" s="569" t="s">
        <v>556</v>
      </c>
      <c r="E658" s="568" t="s">
        <v>540</v>
      </c>
      <c r="F658" s="569" t="s">
        <v>541</v>
      </c>
      <c r="G658" s="568"/>
      <c r="H658" s="568">
        <v>132970</v>
      </c>
      <c r="I658" s="568">
        <v>32970</v>
      </c>
      <c r="J658" s="568" t="s">
        <v>1398</v>
      </c>
      <c r="K658" s="568" t="s">
        <v>1295</v>
      </c>
      <c r="L658" s="570">
        <v>45.079596117254802</v>
      </c>
      <c r="M658" s="570">
        <v>1</v>
      </c>
      <c r="N658" s="571">
        <v>45.079596117254802</v>
      </c>
    </row>
    <row r="659" spans="1:14" ht="14.4" customHeight="1" x14ac:dyDescent="0.3">
      <c r="A659" s="566" t="s">
        <v>537</v>
      </c>
      <c r="B659" s="567" t="s">
        <v>539</v>
      </c>
      <c r="C659" s="568" t="s">
        <v>555</v>
      </c>
      <c r="D659" s="569" t="s">
        <v>556</v>
      </c>
      <c r="E659" s="568" t="s">
        <v>540</v>
      </c>
      <c r="F659" s="569" t="s">
        <v>541</v>
      </c>
      <c r="G659" s="568"/>
      <c r="H659" s="568">
        <v>142773</v>
      </c>
      <c r="I659" s="568">
        <v>42773</v>
      </c>
      <c r="J659" s="568" t="s">
        <v>1399</v>
      </c>
      <c r="K659" s="568" t="s">
        <v>1400</v>
      </c>
      <c r="L659" s="570">
        <v>25.88</v>
      </c>
      <c r="M659" s="570">
        <v>1</v>
      </c>
      <c r="N659" s="571">
        <v>25.88</v>
      </c>
    </row>
    <row r="660" spans="1:14" ht="14.4" customHeight="1" x14ac:dyDescent="0.3">
      <c r="A660" s="566" t="s">
        <v>537</v>
      </c>
      <c r="B660" s="567" t="s">
        <v>539</v>
      </c>
      <c r="C660" s="568" t="s">
        <v>555</v>
      </c>
      <c r="D660" s="569" t="s">
        <v>556</v>
      </c>
      <c r="E660" s="568" t="s">
        <v>540</v>
      </c>
      <c r="F660" s="569" t="s">
        <v>541</v>
      </c>
      <c r="G660" s="568"/>
      <c r="H660" s="568">
        <v>194163</v>
      </c>
      <c r="I660" s="568">
        <v>94163</v>
      </c>
      <c r="J660" s="568" t="s">
        <v>1401</v>
      </c>
      <c r="K660" s="568" t="s">
        <v>1402</v>
      </c>
      <c r="L660" s="570">
        <v>153.77046112013099</v>
      </c>
      <c r="M660" s="570">
        <v>1</v>
      </c>
      <c r="N660" s="571">
        <v>153.77046112013099</v>
      </c>
    </row>
    <row r="661" spans="1:14" ht="14.4" customHeight="1" x14ac:dyDescent="0.3">
      <c r="A661" s="566" t="s">
        <v>537</v>
      </c>
      <c r="B661" s="567" t="s">
        <v>539</v>
      </c>
      <c r="C661" s="568" t="s">
        <v>555</v>
      </c>
      <c r="D661" s="569" t="s">
        <v>556</v>
      </c>
      <c r="E661" s="568" t="s">
        <v>540</v>
      </c>
      <c r="F661" s="569" t="s">
        <v>541</v>
      </c>
      <c r="G661" s="568"/>
      <c r="H661" s="568">
        <v>194164</v>
      </c>
      <c r="I661" s="568">
        <v>94164</v>
      </c>
      <c r="J661" s="568" t="s">
        <v>1401</v>
      </c>
      <c r="K661" s="568" t="s">
        <v>1403</v>
      </c>
      <c r="L661" s="570">
        <v>107.78993891518101</v>
      </c>
      <c r="M661" s="570">
        <v>2</v>
      </c>
      <c r="N661" s="571">
        <v>215.57987783036202</v>
      </c>
    </row>
    <row r="662" spans="1:14" ht="14.4" customHeight="1" x14ac:dyDescent="0.3">
      <c r="A662" s="566" t="s">
        <v>537</v>
      </c>
      <c r="B662" s="567" t="s">
        <v>539</v>
      </c>
      <c r="C662" s="568" t="s">
        <v>555</v>
      </c>
      <c r="D662" s="569" t="s">
        <v>556</v>
      </c>
      <c r="E662" s="568" t="s">
        <v>540</v>
      </c>
      <c r="F662" s="569" t="s">
        <v>541</v>
      </c>
      <c r="G662" s="568"/>
      <c r="H662" s="568">
        <v>194948</v>
      </c>
      <c r="I662" s="568">
        <v>94948</v>
      </c>
      <c r="J662" s="568" t="s">
        <v>576</v>
      </c>
      <c r="K662" s="568" t="s">
        <v>577</v>
      </c>
      <c r="L662" s="570">
        <v>151.25</v>
      </c>
      <c r="M662" s="570">
        <v>2</v>
      </c>
      <c r="N662" s="571">
        <v>302.5</v>
      </c>
    </row>
    <row r="663" spans="1:14" ht="14.4" customHeight="1" x14ac:dyDescent="0.3">
      <c r="A663" s="566" t="s">
        <v>537</v>
      </c>
      <c r="B663" s="567" t="s">
        <v>539</v>
      </c>
      <c r="C663" s="568" t="s">
        <v>555</v>
      </c>
      <c r="D663" s="569" t="s">
        <v>556</v>
      </c>
      <c r="E663" s="568" t="s">
        <v>540</v>
      </c>
      <c r="F663" s="569" t="s">
        <v>541</v>
      </c>
      <c r="G663" s="568"/>
      <c r="H663" s="568">
        <v>196599</v>
      </c>
      <c r="I663" s="568">
        <v>96599</v>
      </c>
      <c r="J663" s="568" t="s">
        <v>1084</v>
      </c>
      <c r="K663" s="568" t="s">
        <v>1085</v>
      </c>
      <c r="L663" s="570">
        <v>172.89</v>
      </c>
      <c r="M663" s="570">
        <v>1</v>
      </c>
      <c r="N663" s="571">
        <v>172.89</v>
      </c>
    </row>
    <row r="664" spans="1:14" ht="14.4" customHeight="1" x14ac:dyDescent="0.3">
      <c r="A664" s="566" t="s">
        <v>537</v>
      </c>
      <c r="B664" s="567" t="s">
        <v>539</v>
      </c>
      <c r="C664" s="568" t="s">
        <v>555</v>
      </c>
      <c r="D664" s="569" t="s">
        <v>556</v>
      </c>
      <c r="E664" s="568" t="s">
        <v>540</v>
      </c>
      <c r="F664" s="569" t="s">
        <v>541</v>
      </c>
      <c r="G664" s="568"/>
      <c r="H664" s="568">
        <v>844651</v>
      </c>
      <c r="I664" s="568">
        <v>101205</v>
      </c>
      <c r="J664" s="568" t="s">
        <v>1086</v>
      </c>
      <c r="K664" s="568" t="s">
        <v>686</v>
      </c>
      <c r="L664" s="570">
        <v>120.819910124308</v>
      </c>
      <c r="M664" s="570">
        <v>1</v>
      </c>
      <c r="N664" s="571">
        <v>120.819910124308</v>
      </c>
    </row>
    <row r="665" spans="1:14" ht="14.4" customHeight="1" x14ac:dyDescent="0.3">
      <c r="A665" s="566" t="s">
        <v>537</v>
      </c>
      <c r="B665" s="567" t="s">
        <v>539</v>
      </c>
      <c r="C665" s="568" t="s">
        <v>555</v>
      </c>
      <c r="D665" s="569" t="s">
        <v>556</v>
      </c>
      <c r="E665" s="568" t="s">
        <v>540</v>
      </c>
      <c r="F665" s="569" t="s">
        <v>541</v>
      </c>
      <c r="G665" s="568"/>
      <c r="H665" s="568">
        <v>845592</v>
      </c>
      <c r="I665" s="568">
        <v>114287</v>
      </c>
      <c r="J665" s="568" t="s">
        <v>1404</v>
      </c>
      <c r="K665" s="568" t="s">
        <v>847</v>
      </c>
      <c r="L665" s="570">
        <v>162.04260365210502</v>
      </c>
      <c r="M665" s="570">
        <v>4</v>
      </c>
      <c r="N665" s="571">
        <v>648.17041460842006</v>
      </c>
    </row>
    <row r="666" spans="1:14" ht="14.4" customHeight="1" x14ac:dyDescent="0.3">
      <c r="A666" s="566" t="s">
        <v>537</v>
      </c>
      <c r="B666" s="567" t="s">
        <v>539</v>
      </c>
      <c r="C666" s="568" t="s">
        <v>555</v>
      </c>
      <c r="D666" s="569" t="s">
        <v>556</v>
      </c>
      <c r="E666" s="568" t="s">
        <v>540</v>
      </c>
      <c r="F666" s="569" t="s">
        <v>541</v>
      </c>
      <c r="G666" s="568"/>
      <c r="H666" s="568">
        <v>846338</v>
      </c>
      <c r="I666" s="568">
        <v>122685</v>
      </c>
      <c r="J666" s="568" t="s">
        <v>1405</v>
      </c>
      <c r="K666" s="568" t="s">
        <v>585</v>
      </c>
      <c r="L666" s="570">
        <v>121.21480485570351</v>
      </c>
      <c r="M666" s="570">
        <v>2</v>
      </c>
      <c r="N666" s="571">
        <v>242.42960971140701</v>
      </c>
    </row>
    <row r="667" spans="1:14" ht="14.4" customHeight="1" x14ac:dyDescent="0.3">
      <c r="A667" s="566" t="s">
        <v>537</v>
      </c>
      <c r="B667" s="567" t="s">
        <v>539</v>
      </c>
      <c r="C667" s="568" t="s">
        <v>555</v>
      </c>
      <c r="D667" s="569" t="s">
        <v>556</v>
      </c>
      <c r="E667" s="568" t="s">
        <v>540</v>
      </c>
      <c r="F667" s="569" t="s">
        <v>541</v>
      </c>
      <c r="G667" s="568"/>
      <c r="H667" s="568">
        <v>850448</v>
      </c>
      <c r="I667" s="568">
        <v>129827</v>
      </c>
      <c r="J667" s="568" t="s">
        <v>1406</v>
      </c>
      <c r="K667" s="568" t="s">
        <v>1397</v>
      </c>
      <c r="L667" s="570">
        <v>81.47</v>
      </c>
      <c r="M667" s="570">
        <v>1</v>
      </c>
      <c r="N667" s="571">
        <v>81.47</v>
      </c>
    </row>
    <row r="668" spans="1:14" ht="14.4" customHeight="1" x14ac:dyDescent="0.3">
      <c r="A668" s="566" t="s">
        <v>537</v>
      </c>
      <c r="B668" s="567" t="s">
        <v>539</v>
      </c>
      <c r="C668" s="568" t="s">
        <v>555</v>
      </c>
      <c r="D668" s="569" t="s">
        <v>556</v>
      </c>
      <c r="E668" s="568" t="s">
        <v>540</v>
      </c>
      <c r="F668" s="569" t="s">
        <v>541</v>
      </c>
      <c r="G668" s="568"/>
      <c r="H668" s="568">
        <v>850563</v>
      </c>
      <c r="I668" s="568">
        <v>109397</v>
      </c>
      <c r="J668" s="568" t="s">
        <v>1089</v>
      </c>
      <c r="K668" s="568" t="s">
        <v>1090</v>
      </c>
      <c r="L668" s="570">
        <v>94.66</v>
      </c>
      <c r="M668" s="570">
        <v>2</v>
      </c>
      <c r="N668" s="571">
        <v>189.32</v>
      </c>
    </row>
    <row r="669" spans="1:14" ht="14.4" customHeight="1" x14ac:dyDescent="0.3">
      <c r="A669" s="566" t="s">
        <v>537</v>
      </c>
      <c r="B669" s="567" t="s">
        <v>539</v>
      </c>
      <c r="C669" s="568" t="s">
        <v>555</v>
      </c>
      <c r="D669" s="569" t="s">
        <v>556</v>
      </c>
      <c r="E669" s="568" t="s">
        <v>540</v>
      </c>
      <c r="F669" s="569" t="s">
        <v>541</v>
      </c>
      <c r="G669" s="568" t="s">
        <v>586</v>
      </c>
      <c r="H669" s="568">
        <v>31915</v>
      </c>
      <c r="I669" s="568">
        <v>31915</v>
      </c>
      <c r="J669" s="568" t="s">
        <v>589</v>
      </c>
      <c r="K669" s="568" t="s">
        <v>590</v>
      </c>
      <c r="L669" s="570">
        <v>181.58957680093371</v>
      </c>
      <c r="M669" s="570">
        <v>67</v>
      </c>
      <c r="N669" s="571">
        <v>12166.524921611206</v>
      </c>
    </row>
    <row r="670" spans="1:14" ht="14.4" customHeight="1" x14ac:dyDescent="0.3">
      <c r="A670" s="566" t="s">
        <v>537</v>
      </c>
      <c r="B670" s="567" t="s">
        <v>539</v>
      </c>
      <c r="C670" s="568" t="s">
        <v>555</v>
      </c>
      <c r="D670" s="569" t="s">
        <v>556</v>
      </c>
      <c r="E670" s="568" t="s">
        <v>540</v>
      </c>
      <c r="F670" s="569" t="s">
        <v>541</v>
      </c>
      <c r="G670" s="568" t="s">
        <v>586</v>
      </c>
      <c r="H670" s="568">
        <v>47249</v>
      </c>
      <c r="I670" s="568">
        <v>47249</v>
      </c>
      <c r="J670" s="568" t="s">
        <v>591</v>
      </c>
      <c r="K670" s="568" t="s">
        <v>592</v>
      </c>
      <c r="L670" s="570">
        <v>155.71</v>
      </c>
      <c r="M670" s="570">
        <v>7</v>
      </c>
      <c r="N670" s="571">
        <v>1089.97</v>
      </c>
    </row>
    <row r="671" spans="1:14" ht="14.4" customHeight="1" x14ac:dyDescent="0.3">
      <c r="A671" s="566" t="s">
        <v>537</v>
      </c>
      <c r="B671" s="567" t="s">
        <v>539</v>
      </c>
      <c r="C671" s="568" t="s">
        <v>555</v>
      </c>
      <c r="D671" s="569" t="s">
        <v>556</v>
      </c>
      <c r="E671" s="568" t="s">
        <v>540</v>
      </c>
      <c r="F671" s="569" t="s">
        <v>541</v>
      </c>
      <c r="G671" s="568" t="s">
        <v>586</v>
      </c>
      <c r="H671" s="568">
        <v>47256</v>
      </c>
      <c r="I671" s="568">
        <v>47256</v>
      </c>
      <c r="J671" s="568" t="s">
        <v>591</v>
      </c>
      <c r="K671" s="568" t="s">
        <v>1407</v>
      </c>
      <c r="L671" s="570">
        <v>259.44</v>
      </c>
      <c r="M671" s="570">
        <v>2</v>
      </c>
      <c r="N671" s="571">
        <v>518.88</v>
      </c>
    </row>
    <row r="672" spans="1:14" ht="14.4" customHeight="1" x14ac:dyDescent="0.3">
      <c r="A672" s="566" t="s">
        <v>537</v>
      </c>
      <c r="B672" s="567" t="s">
        <v>539</v>
      </c>
      <c r="C672" s="568" t="s">
        <v>555</v>
      </c>
      <c r="D672" s="569" t="s">
        <v>556</v>
      </c>
      <c r="E672" s="568" t="s">
        <v>540</v>
      </c>
      <c r="F672" s="569" t="s">
        <v>541</v>
      </c>
      <c r="G672" s="568" t="s">
        <v>586</v>
      </c>
      <c r="H672" s="568">
        <v>47995</v>
      </c>
      <c r="I672" s="568">
        <v>47995</v>
      </c>
      <c r="J672" s="568" t="s">
        <v>1408</v>
      </c>
      <c r="K672" s="568" t="s">
        <v>1409</v>
      </c>
      <c r="L672" s="570">
        <v>954.45061505882597</v>
      </c>
      <c r="M672" s="570">
        <v>3</v>
      </c>
      <c r="N672" s="571">
        <v>2863.351845176478</v>
      </c>
    </row>
    <row r="673" spans="1:14" ht="14.4" customHeight="1" x14ac:dyDescent="0.3">
      <c r="A673" s="566" t="s">
        <v>537</v>
      </c>
      <c r="B673" s="567" t="s">
        <v>539</v>
      </c>
      <c r="C673" s="568" t="s">
        <v>555</v>
      </c>
      <c r="D673" s="569" t="s">
        <v>556</v>
      </c>
      <c r="E673" s="568" t="s">
        <v>540</v>
      </c>
      <c r="F673" s="569" t="s">
        <v>541</v>
      </c>
      <c r="G673" s="568" t="s">
        <v>586</v>
      </c>
      <c r="H673" s="568">
        <v>51366</v>
      </c>
      <c r="I673" s="568">
        <v>51366</v>
      </c>
      <c r="J673" s="568" t="s">
        <v>593</v>
      </c>
      <c r="K673" s="568" t="s">
        <v>594</v>
      </c>
      <c r="L673" s="570">
        <v>259.44013789824635</v>
      </c>
      <c r="M673" s="570">
        <v>122</v>
      </c>
      <c r="N673" s="571">
        <v>31651.681792677202</v>
      </c>
    </row>
    <row r="674" spans="1:14" ht="14.4" customHeight="1" x14ac:dyDescent="0.3">
      <c r="A674" s="566" t="s">
        <v>537</v>
      </c>
      <c r="B674" s="567" t="s">
        <v>539</v>
      </c>
      <c r="C674" s="568" t="s">
        <v>555</v>
      </c>
      <c r="D674" s="569" t="s">
        <v>556</v>
      </c>
      <c r="E674" s="568" t="s">
        <v>540</v>
      </c>
      <c r="F674" s="569" t="s">
        <v>541</v>
      </c>
      <c r="G674" s="568" t="s">
        <v>586</v>
      </c>
      <c r="H674" s="568">
        <v>51367</v>
      </c>
      <c r="I674" s="568">
        <v>51367</v>
      </c>
      <c r="J674" s="568" t="s">
        <v>593</v>
      </c>
      <c r="K674" s="568" t="s">
        <v>595</v>
      </c>
      <c r="L674" s="570">
        <v>145.93943678956202</v>
      </c>
      <c r="M674" s="570">
        <v>36</v>
      </c>
      <c r="N674" s="571">
        <v>5253.8204271023178</v>
      </c>
    </row>
    <row r="675" spans="1:14" ht="14.4" customHeight="1" x14ac:dyDescent="0.3">
      <c r="A675" s="566" t="s">
        <v>537</v>
      </c>
      <c r="B675" s="567" t="s">
        <v>539</v>
      </c>
      <c r="C675" s="568" t="s">
        <v>555</v>
      </c>
      <c r="D675" s="569" t="s">
        <v>556</v>
      </c>
      <c r="E675" s="568" t="s">
        <v>540</v>
      </c>
      <c r="F675" s="569" t="s">
        <v>541</v>
      </c>
      <c r="G675" s="568" t="s">
        <v>586</v>
      </c>
      <c r="H675" s="568">
        <v>51383</v>
      </c>
      <c r="I675" s="568">
        <v>51383</v>
      </c>
      <c r="J675" s="568" t="s">
        <v>593</v>
      </c>
      <c r="K675" s="568" t="s">
        <v>596</v>
      </c>
      <c r="L675" s="570">
        <v>152.49</v>
      </c>
      <c r="M675" s="570">
        <v>1</v>
      </c>
      <c r="N675" s="571">
        <v>152.49</v>
      </c>
    </row>
    <row r="676" spans="1:14" ht="14.4" customHeight="1" x14ac:dyDescent="0.3">
      <c r="A676" s="566" t="s">
        <v>537</v>
      </c>
      <c r="B676" s="567" t="s">
        <v>539</v>
      </c>
      <c r="C676" s="568" t="s">
        <v>555</v>
      </c>
      <c r="D676" s="569" t="s">
        <v>556</v>
      </c>
      <c r="E676" s="568" t="s">
        <v>540</v>
      </c>
      <c r="F676" s="569" t="s">
        <v>541</v>
      </c>
      <c r="G676" s="568" t="s">
        <v>586</v>
      </c>
      <c r="H676" s="568">
        <v>96414</v>
      </c>
      <c r="I676" s="568">
        <v>96414</v>
      </c>
      <c r="J676" s="568" t="s">
        <v>1091</v>
      </c>
      <c r="K676" s="568" t="s">
        <v>1092</v>
      </c>
      <c r="L676" s="570">
        <v>72.84</v>
      </c>
      <c r="M676" s="570">
        <v>4</v>
      </c>
      <c r="N676" s="571">
        <v>291.36</v>
      </c>
    </row>
    <row r="677" spans="1:14" ht="14.4" customHeight="1" x14ac:dyDescent="0.3">
      <c r="A677" s="566" t="s">
        <v>537</v>
      </c>
      <c r="B677" s="567" t="s">
        <v>539</v>
      </c>
      <c r="C677" s="568" t="s">
        <v>555</v>
      </c>
      <c r="D677" s="569" t="s">
        <v>556</v>
      </c>
      <c r="E677" s="568" t="s">
        <v>540</v>
      </c>
      <c r="F677" s="569" t="s">
        <v>541</v>
      </c>
      <c r="G677" s="568" t="s">
        <v>586</v>
      </c>
      <c r="H677" s="568">
        <v>100269</v>
      </c>
      <c r="I677" s="568">
        <v>269</v>
      </c>
      <c r="J677" s="568" t="s">
        <v>597</v>
      </c>
      <c r="K677" s="568" t="s">
        <v>598</v>
      </c>
      <c r="L677" s="570">
        <v>53.782000000000004</v>
      </c>
      <c r="M677" s="570">
        <v>6</v>
      </c>
      <c r="N677" s="571">
        <v>322.66000000000003</v>
      </c>
    </row>
    <row r="678" spans="1:14" ht="14.4" customHeight="1" x14ac:dyDescent="0.3">
      <c r="A678" s="566" t="s">
        <v>537</v>
      </c>
      <c r="B678" s="567" t="s">
        <v>539</v>
      </c>
      <c r="C678" s="568" t="s">
        <v>555</v>
      </c>
      <c r="D678" s="569" t="s">
        <v>556</v>
      </c>
      <c r="E678" s="568" t="s">
        <v>540</v>
      </c>
      <c r="F678" s="569" t="s">
        <v>541</v>
      </c>
      <c r="G678" s="568" t="s">
        <v>586</v>
      </c>
      <c r="H678" s="568">
        <v>100362</v>
      </c>
      <c r="I678" s="568">
        <v>362</v>
      </c>
      <c r="J678" s="568" t="s">
        <v>599</v>
      </c>
      <c r="K678" s="568" t="s">
        <v>600</v>
      </c>
      <c r="L678" s="570">
        <v>84.489921649724394</v>
      </c>
      <c r="M678" s="570">
        <v>12</v>
      </c>
      <c r="N678" s="571">
        <v>1016.3385896950392</v>
      </c>
    </row>
    <row r="679" spans="1:14" ht="14.4" customHeight="1" x14ac:dyDescent="0.3">
      <c r="A679" s="566" t="s">
        <v>537</v>
      </c>
      <c r="B679" s="567" t="s">
        <v>539</v>
      </c>
      <c r="C679" s="568" t="s">
        <v>555</v>
      </c>
      <c r="D679" s="569" t="s">
        <v>556</v>
      </c>
      <c r="E679" s="568" t="s">
        <v>540</v>
      </c>
      <c r="F679" s="569" t="s">
        <v>541</v>
      </c>
      <c r="G679" s="568" t="s">
        <v>586</v>
      </c>
      <c r="H679" s="568">
        <v>100407</v>
      </c>
      <c r="I679" s="568">
        <v>407</v>
      </c>
      <c r="J679" s="568" t="s">
        <v>1410</v>
      </c>
      <c r="K679" s="568" t="s">
        <v>1411</v>
      </c>
      <c r="L679" s="570">
        <v>182.02</v>
      </c>
      <c r="M679" s="570">
        <v>2</v>
      </c>
      <c r="N679" s="571">
        <v>364.04</v>
      </c>
    </row>
    <row r="680" spans="1:14" ht="14.4" customHeight="1" x14ac:dyDescent="0.3">
      <c r="A680" s="566" t="s">
        <v>537</v>
      </c>
      <c r="B680" s="567" t="s">
        <v>539</v>
      </c>
      <c r="C680" s="568" t="s">
        <v>555</v>
      </c>
      <c r="D680" s="569" t="s">
        <v>556</v>
      </c>
      <c r="E680" s="568" t="s">
        <v>540</v>
      </c>
      <c r="F680" s="569" t="s">
        <v>541</v>
      </c>
      <c r="G680" s="568" t="s">
        <v>586</v>
      </c>
      <c r="H680" s="568">
        <v>100489</v>
      </c>
      <c r="I680" s="568">
        <v>489</v>
      </c>
      <c r="J680" s="568" t="s">
        <v>601</v>
      </c>
      <c r="K680" s="568" t="s">
        <v>602</v>
      </c>
      <c r="L680" s="570">
        <v>41.0233565461333</v>
      </c>
      <c r="M680" s="570">
        <v>18</v>
      </c>
      <c r="N680" s="571">
        <v>739.10006963839987</v>
      </c>
    </row>
    <row r="681" spans="1:14" ht="14.4" customHeight="1" x14ac:dyDescent="0.3">
      <c r="A681" s="566" t="s">
        <v>537</v>
      </c>
      <c r="B681" s="567" t="s">
        <v>539</v>
      </c>
      <c r="C681" s="568" t="s">
        <v>555</v>
      </c>
      <c r="D681" s="569" t="s">
        <v>556</v>
      </c>
      <c r="E681" s="568" t="s">
        <v>540</v>
      </c>
      <c r="F681" s="569" t="s">
        <v>541</v>
      </c>
      <c r="G681" s="568" t="s">
        <v>586</v>
      </c>
      <c r="H681" s="568">
        <v>100498</v>
      </c>
      <c r="I681" s="568">
        <v>498</v>
      </c>
      <c r="J681" s="568" t="s">
        <v>603</v>
      </c>
      <c r="K681" s="568" t="s">
        <v>604</v>
      </c>
      <c r="L681" s="570">
        <v>94.064664041854982</v>
      </c>
      <c r="M681" s="570">
        <v>28</v>
      </c>
      <c r="N681" s="571">
        <v>2632.8109212556483</v>
      </c>
    </row>
    <row r="682" spans="1:14" ht="14.4" customHeight="1" x14ac:dyDescent="0.3">
      <c r="A682" s="566" t="s">
        <v>537</v>
      </c>
      <c r="B682" s="567" t="s">
        <v>539</v>
      </c>
      <c r="C682" s="568" t="s">
        <v>555</v>
      </c>
      <c r="D682" s="569" t="s">
        <v>556</v>
      </c>
      <c r="E682" s="568" t="s">
        <v>540</v>
      </c>
      <c r="F682" s="569" t="s">
        <v>541</v>
      </c>
      <c r="G682" s="568" t="s">
        <v>586</v>
      </c>
      <c r="H682" s="568">
        <v>100502</v>
      </c>
      <c r="I682" s="568">
        <v>502</v>
      </c>
      <c r="J682" s="568" t="s">
        <v>605</v>
      </c>
      <c r="K682" s="568" t="s">
        <v>606</v>
      </c>
      <c r="L682" s="570">
        <v>162.82</v>
      </c>
      <c r="M682" s="570">
        <v>3</v>
      </c>
      <c r="N682" s="571">
        <v>488.46</v>
      </c>
    </row>
    <row r="683" spans="1:14" ht="14.4" customHeight="1" x14ac:dyDescent="0.3">
      <c r="A683" s="566" t="s">
        <v>537</v>
      </c>
      <c r="B683" s="567" t="s">
        <v>539</v>
      </c>
      <c r="C683" s="568" t="s">
        <v>555</v>
      </c>
      <c r="D683" s="569" t="s">
        <v>556</v>
      </c>
      <c r="E683" s="568" t="s">
        <v>540</v>
      </c>
      <c r="F683" s="569" t="s">
        <v>541</v>
      </c>
      <c r="G683" s="568" t="s">
        <v>586</v>
      </c>
      <c r="H683" s="568">
        <v>100516</v>
      </c>
      <c r="I683" s="568">
        <v>516</v>
      </c>
      <c r="J683" s="568" t="s">
        <v>1412</v>
      </c>
      <c r="K683" s="568" t="s">
        <v>1413</v>
      </c>
      <c r="L683" s="570">
        <v>96.659928497243698</v>
      </c>
      <c r="M683" s="570">
        <v>3</v>
      </c>
      <c r="N683" s="571">
        <v>289.97978549173109</v>
      </c>
    </row>
    <row r="684" spans="1:14" ht="14.4" customHeight="1" x14ac:dyDescent="0.3">
      <c r="A684" s="566" t="s">
        <v>537</v>
      </c>
      <c r="B684" s="567" t="s">
        <v>539</v>
      </c>
      <c r="C684" s="568" t="s">
        <v>555</v>
      </c>
      <c r="D684" s="569" t="s">
        <v>556</v>
      </c>
      <c r="E684" s="568" t="s">
        <v>540</v>
      </c>
      <c r="F684" s="569" t="s">
        <v>541</v>
      </c>
      <c r="G684" s="568" t="s">
        <v>586</v>
      </c>
      <c r="H684" s="568">
        <v>100536</v>
      </c>
      <c r="I684" s="568">
        <v>536</v>
      </c>
      <c r="J684" s="568" t="s">
        <v>1414</v>
      </c>
      <c r="K684" s="568" t="s">
        <v>600</v>
      </c>
      <c r="L684" s="570">
        <v>118.35</v>
      </c>
      <c r="M684" s="570">
        <v>5</v>
      </c>
      <c r="N684" s="571">
        <v>591.75</v>
      </c>
    </row>
    <row r="685" spans="1:14" ht="14.4" customHeight="1" x14ac:dyDescent="0.3">
      <c r="A685" s="566" t="s">
        <v>537</v>
      </c>
      <c r="B685" s="567" t="s">
        <v>539</v>
      </c>
      <c r="C685" s="568" t="s">
        <v>555</v>
      </c>
      <c r="D685" s="569" t="s">
        <v>556</v>
      </c>
      <c r="E685" s="568" t="s">
        <v>540</v>
      </c>
      <c r="F685" s="569" t="s">
        <v>541</v>
      </c>
      <c r="G685" s="568" t="s">
        <v>586</v>
      </c>
      <c r="H685" s="568">
        <v>100610</v>
      </c>
      <c r="I685" s="568">
        <v>610</v>
      </c>
      <c r="J685" s="568" t="s">
        <v>609</v>
      </c>
      <c r="K685" s="568" t="s">
        <v>610</v>
      </c>
      <c r="L685" s="570">
        <v>62.980000000000004</v>
      </c>
      <c r="M685" s="570">
        <v>14</v>
      </c>
      <c r="N685" s="571">
        <v>882.52</v>
      </c>
    </row>
    <row r="686" spans="1:14" ht="14.4" customHeight="1" x14ac:dyDescent="0.3">
      <c r="A686" s="566" t="s">
        <v>537</v>
      </c>
      <c r="B686" s="567" t="s">
        <v>539</v>
      </c>
      <c r="C686" s="568" t="s">
        <v>555</v>
      </c>
      <c r="D686" s="569" t="s">
        <v>556</v>
      </c>
      <c r="E686" s="568" t="s">
        <v>540</v>
      </c>
      <c r="F686" s="569" t="s">
        <v>541</v>
      </c>
      <c r="G686" s="568" t="s">
        <v>586</v>
      </c>
      <c r="H686" s="568">
        <v>100612</v>
      </c>
      <c r="I686" s="568">
        <v>612</v>
      </c>
      <c r="J686" s="568" t="s">
        <v>611</v>
      </c>
      <c r="K686" s="568" t="s">
        <v>612</v>
      </c>
      <c r="L686" s="570">
        <v>59.443376581511622</v>
      </c>
      <c r="M686" s="570">
        <v>32</v>
      </c>
      <c r="N686" s="571">
        <v>1903.5175381435179</v>
      </c>
    </row>
    <row r="687" spans="1:14" ht="14.4" customHeight="1" x14ac:dyDescent="0.3">
      <c r="A687" s="566" t="s">
        <v>537</v>
      </c>
      <c r="B687" s="567" t="s">
        <v>539</v>
      </c>
      <c r="C687" s="568" t="s">
        <v>555</v>
      </c>
      <c r="D687" s="569" t="s">
        <v>556</v>
      </c>
      <c r="E687" s="568" t="s">
        <v>540</v>
      </c>
      <c r="F687" s="569" t="s">
        <v>541</v>
      </c>
      <c r="G687" s="568" t="s">
        <v>586</v>
      </c>
      <c r="H687" s="568">
        <v>100835</v>
      </c>
      <c r="I687" s="568">
        <v>835</v>
      </c>
      <c r="J687" s="568" t="s">
        <v>614</v>
      </c>
      <c r="K687" s="568" t="s">
        <v>615</v>
      </c>
      <c r="L687" s="570">
        <v>55.726127903406208</v>
      </c>
      <c r="M687" s="570">
        <v>58</v>
      </c>
      <c r="N687" s="571">
        <v>3231.9941879676999</v>
      </c>
    </row>
    <row r="688" spans="1:14" ht="14.4" customHeight="1" x14ac:dyDescent="0.3">
      <c r="A688" s="566" t="s">
        <v>537</v>
      </c>
      <c r="B688" s="567" t="s">
        <v>539</v>
      </c>
      <c r="C688" s="568" t="s">
        <v>555</v>
      </c>
      <c r="D688" s="569" t="s">
        <v>556</v>
      </c>
      <c r="E688" s="568" t="s">
        <v>540</v>
      </c>
      <c r="F688" s="569" t="s">
        <v>541</v>
      </c>
      <c r="G688" s="568" t="s">
        <v>586</v>
      </c>
      <c r="H688" s="568">
        <v>100858</v>
      </c>
      <c r="I688" s="568">
        <v>858</v>
      </c>
      <c r="J688" s="568" t="s">
        <v>1107</v>
      </c>
      <c r="K688" s="568" t="s">
        <v>1108</v>
      </c>
      <c r="L688" s="570">
        <v>29.09384729787471</v>
      </c>
      <c r="M688" s="570">
        <v>60</v>
      </c>
      <c r="N688" s="571">
        <v>1745.5200743618561</v>
      </c>
    </row>
    <row r="689" spans="1:14" ht="14.4" customHeight="1" x14ac:dyDescent="0.3">
      <c r="A689" s="566" t="s">
        <v>537</v>
      </c>
      <c r="B689" s="567" t="s">
        <v>539</v>
      </c>
      <c r="C689" s="568" t="s">
        <v>555</v>
      </c>
      <c r="D689" s="569" t="s">
        <v>556</v>
      </c>
      <c r="E689" s="568" t="s">
        <v>540</v>
      </c>
      <c r="F689" s="569" t="s">
        <v>541</v>
      </c>
      <c r="G689" s="568" t="s">
        <v>586</v>
      </c>
      <c r="H689" s="568">
        <v>100889</v>
      </c>
      <c r="I689" s="568">
        <v>889</v>
      </c>
      <c r="J689" s="568" t="s">
        <v>1110</v>
      </c>
      <c r="K689" s="568" t="s">
        <v>615</v>
      </c>
      <c r="L689" s="570">
        <v>30.87795954721172</v>
      </c>
      <c r="M689" s="570">
        <v>18</v>
      </c>
      <c r="N689" s="571">
        <v>555.2391354953478</v>
      </c>
    </row>
    <row r="690" spans="1:14" ht="14.4" customHeight="1" x14ac:dyDescent="0.3">
      <c r="A690" s="566" t="s">
        <v>537</v>
      </c>
      <c r="B690" s="567" t="s">
        <v>539</v>
      </c>
      <c r="C690" s="568" t="s">
        <v>555</v>
      </c>
      <c r="D690" s="569" t="s">
        <v>556</v>
      </c>
      <c r="E690" s="568" t="s">
        <v>540</v>
      </c>
      <c r="F690" s="569" t="s">
        <v>541</v>
      </c>
      <c r="G690" s="568" t="s">
        <v>586</v>
      </c>
      <c r="H690" s="568">
        <v>100966</v>
      </c>
      <c r="I690" s="568">
        <v>966</v>
      </c>
      <c r="J690" s="568" t="s">
        <v>841</v>
      </c>
      <c r="K690" s="568" t="s">
        <v>1415</v>
      </c>
      <c r="L690" s="570">
        <v>40.516666666666673</v>
      </c>
      <c r="M690" s="570">
        <v>6</v>
      </c>
      <c r="N690" s="571">
        <v>237.01</v>
      </c>
    </row>
    <row r="691" spans="1:14" ht="14.4" customHeight="1" x14ac:dyDescent="0.3">
      <c r="A691" s="566" t="s">
        <v>537</v>
      </c>
      <c r="B691" s="567" t="s">
        <v>539</v>
      </c>
      <c r="C691" s="568" t="s">
        <v>555</v>
      </c>
      <c r="D691" s="569" t="s">
        <v>556</v>
      </c>
      <c r="E691" s="568" t="s">
        <v>540</v>
      </c>
      <c r="F691" s="569" t="s">
        <v>541</v>
      </c>
      <c r="G691" s="568" t="s">
        <v>586</v>
      </c>
      <c r="H691" s="568">
        <v>101125</v>
      </c>
      <c r="I691" s="568">
        <v>1125</v>
      </c>
      <c r="J691" s="568" t="s">
        <v>616</v>
      </c>
      <c r="K691" s="568" t="s">
        <v>617</v>
      </c>
      <c r="L691" s="570">
        <v>78.428172385501227</v>
      </c>
      <c r="M691" s="570">
        <v>19</v>
      </c>
      <c r="N691" s="571">
        <v>1490.2909687676522</v>
      </c>
    </row>
    <row r="692" spans="1:14" ht="14.4" customHeight="1" x14ac:dyDescent="0.3">
      <c r="A692" s="566" t="s">
        <v>537</v>
      </c>
      <c r="B692" s="567" t="s">
        <v>539</v>
      </c>
      <c r="C692" s="568" t="s">
        <v>555</v>
      </c>
      <c r="D692" s="569" t="s">
        <v>556</v>
      </c>
      <c r="E692" s="568" t="s">
        <v>540</v>
      </c>
      <c r="F692" s="569" t="s">
        <v>541</v>
      </c>
      <c r="G692" s="568" t="s">
        <v>586</v>
      </c>
      <c r="H692" s="568">
        <v>102133</v>
      </c>
      <c r="I692" s="568">
        <v>2133</v>
      </c>
      <c r="J692" s="568" t="s">
        <v>620</v>
      </c>
      <c r="K692" s="568" t="s">
        <v>621</v>
      </c>
      <c r="L692" s="570">
        <v>27.394050723025423</v>
      </c>
      <c r="M692" s="570">
        <v>34</v>
      </c>
      <c r="N692" s="571">
        <v>932.26413860802143</v>
      </c>
    </row>
    <row r="693" spans="1:14" ht="14.4" customHeight="1" x14ac:dyDescent="0.3">
      <c r="A693" s="566" t="s">
        <v>537</v>
      </c>
      <c r="B693" s="567" t="s">
        <v>539</v>
      </c>
      <c r="C693" s="568" t="s">
        <v>555</v>
      </c>
      <c r="D693" s="569" t="s">
        <v>556</v>
      </c>
      <c r="E693" s="568" t="s">
        <v>540</v>
      </c>
      <c r="F693" s="569" t="s">
        <v>541</v>
      </c>
      <c r="G693" s="568" t="s">
        <v>586</v>
      </c>
      <c r="H693" s="568">
        <v>102420</v>
      </c>
      <c r="I693" s="568">
        <v>2420</v>
      </c>
      <c r="J693" s="568" t="s">
        <v>1117</v>
      </c>
      <c r="K693" s="568" t="s">
        <v>1118</v>
      </c>
      <c r="L693" s="570">
        <v>74.627257488465958</v>
      </c>
      <c r="M693" s="570">
        <v>6</v>
      </c>
      <c r="N693" s="571">
        <v>447.32902995386377</v>
      </c>
    </row>
    <row r="694" spans="1:14" ht="14.4" customHeight="1" x14ac:dyDescent="0.3">
      <c r="A694" s="566" t="s">
        <v>537</v>
      </c>
      <c r="B694" s="567" t="s">
        <v>539</v>
      </c>
      <c r="C694" s="568" t="s">
        <v>555</v>
      </c>
      <c r="D694" s="569" t="s">
        <v>556</v>
      </c>
      <c r="E694" s="568" t="s">
        <v>540</v>
      </c>
      <c r="F694" s="569" t="s">
        <v>541</v>
      </c>
      <c r="G694" s="568" t="s">
        <v>586</v>
      </c>
      <c r="H694" s="568">
        <v>102478</v>
      </c>
      <c r="I694" s="568">
        <v>2478</v>
      </c>
      <c r="J694" s="568" t="s">
        <v>622</v>
      </c>
      <c r="K694" s="568" t="s">
        <v>623</v>
      </c>
      <c r="L694" s="570">
        <v>81.37787342144901</v>
      </c>
      <c r="M694" s="570">
        <v>59</v>
      </c>
      <c r="N694" s="571">
        <v>4796.745317112197</v>
      </c>
    </row>
    <row r="695" spans="1:14" ht="14.4" customHeight="1" x14ac:dyDescent="0.3">
      <c r="A695" s="566" t="s">
        <v>537</v>
      </c>
      <c r="B695" s="567" t="s">
        <v>539</v>
      </c>
      <c r="C695" s="568" t="s">
        <v>555</v>
      </c>
      <c r="D695" s="569" t="s">
        <v>556</v>
      </c>
      <c r="E695" s="568" t="s">
        <v>540</v>
      </c>
      <c r="F695" s="569" t="s">
        <v>541</v>
      </c>
      <c r="G695" s="568" t="s">
        <v>586</v>
      </c>
      <c r="H695" s="568">
        <v>102486</v>
      </c>
      <c r="I695" s="568">
        <v>2486</v>
      </c>
      <c r="J695" s="568" t="s">
        <v>624</v>
      </c>
      <c r="K695" s="568" t="s">
        <v>625</v>
      </c>
      <c r="L695" s="570">
        <v>121.30652871657141</v>
      </c>
      <c r="M695" s="570">
        <v>96</v>
      </c>
      <c r="N695" s="571">
        <v>11643.245453053543</v>
      </c>
    </row>
    <row r="696" spans="1:14" ht="14.4" customHeight="1" x14ac:dyDescent="0.3">
      <c r="A696" s="566" t="s">
        <v>537</v>
      </c>
      <c r="B696" s="567" t="s">
        <v>539</v>
      </c>
      <c r="C696" s="568" t="s">
        <v>555</v>
      </c>
      <c r="D696" s="569" t="s">
        <v>556</v>
      </c>
      <c r="E696" s="568" t="s">
        <v>540</v>
      </c>
      <c r="F696" s="569" t="s">
        <v>541</v>
      </c>
      <c r="G696" s="568" t="s">
        <v>586</v>
      </c>
      <c r="H696" s="568">
        <v>102538</v>
      </c>
      <c r="I696" s="568">
        <v>2538</v>
      </c>
      <c r="J696" s="568" t="s">
        <v>626</v>
      </c>
      <c r="K696" s="568" t="s">
        <v>628</v>
      </c>
      <c r="L696" s="570">
        <v>55.270031423242763</v>
      </c>
      <c r="M696" s="570">
        <v>4</v>
      </c>
      <c r="N696" s="571">
        <v>221.19018853945659</v>
      </c>
    </row>
    <row r="697" spans="1:14" ht="14.4" customHeight="1" x14ac:dyDescent="0.3">
      <c r="A697" s="566" t="s">
        <v>537</v>
      </c>
      <c r="B697" s="567" t="s">
        <v>539</v>
      </c>
      <c r="C697" s="568" t="s">
        <v>555</v>
      </c>
      <c r="D697" s="569" t="s">
        <v>556</v>
      </c>
      <c r="E697" s="568" t="s">
        <v>540</v>
      </c>
      <c r="F697" s="569" t="s">
        <v>541</v>
      </c>
      <c r="G697" s="568" t="s">
        <v>586</v>
      </c>
      <c r="H697" s="568">
        <v>102546</v>
      </c>
      <c r="I697" s="568">
        <v>2546</v>
      </c>
      <c r="J697" s="568" t="s">
        <v>1416</v>
      </c>
      <c r="K697" s="568" t="s">
        <v>1417</v>
      </c>
      <c r="L697" s="570">
        <v>76.22</v>
      </c>
      <c r="M697" s="570">
        <v>1</v>
      </c>
      <c r="N697" s="571">
        <v>76.22</v>
      </c>
    </row>
    <row r="698" spans="1:14" ht="14.4" customHeight="1" x14ac:dyDescent="0.3">
      <c r="A698" s="566" t="s">
        <v>537</v>
      </c>
      <c r="B698" s="567" t="s">
        <v>539</v>
      </c>
      <c r="C698" s="568" t="s">
        <v>555</v>
      </c>
      <c r="D698" s="569" t="s">
        <v>556</v>
      </c>
      <c r="E698" s="568" t="s">
        <v>540</v>
      </c>
      <c r="F698" s="569" t="s">
        <v>541</v>
      </c>
      <c r="G698" s="568" t="s">
        <v>586</v>
      </c>
      <c r="H698" s="568">
        <v>102684</v>
      </c>
      <c r="I698" s="568">
        <v>2684</v>
      </c>
      <c r="J698" s="568" t="s">
        <v>605</v>
      </c>
      <c r="K698" s="568" t="s">
        <v>1121</v>
      </c>
      <c r="L698" s="570">
        <v>44.941333625057666</v>
      </c>
      <c r="M698" s="570">
        <v>26</v>
      </c>
      <c r="N698" s="571">
        <v>1168.480005251037</v>
      </c>
    </row>
    <row r="699" spans="1:14" ht="14.4" customHeight="1" x14ac:dyDescent="0.3">
      <c r="A699" s="566" t="s">
        <v>537</v>
      </c>
      <c r="B699" s="567" t="s">
        <v>539</v>
      </c>
      <c r="C699" s="568" t="s">
        <v>555</v>
      </c>
      <c r="D699" s="569" t="s">
        <v>556</v>
      </c>
      <c r="E699" s="568" t="s">
        <v>540</v>
      </c>
      <c r="F699" s="569" t="s">
        <v>541</v>
      </c>
      <c r="G699" s="568" t="s">
        <v>586</v>
      </c>
      <c r="H699" s="568">
        <v>102963</v>
      </c>
      <c r="I699" s="568">
        <v>2963</v>
      </c>
      <c r="J699" s="568" t="s">
        <v>631</v>
      </c>
      <c r="K699" s="568" t="s">
        <v>632</v>
      </c>
      <c r="L699" s="570">
        <v>128.41</v>
      </c>
      <c r="M699" s="570">
        <v>1</v>
      </c>
      <c r="N699" s="571">
        <v>128.41</v>
      </c>
    </row>
    <row r="700" spans="1:14" ht="14.4" customHeight="1" x14ac:dyDescent="0.3">
      <c r="A700" s="566" t="s">
        <v>537</v>
      </c>
      <c r="B700" s="567" t="s">
        <v>539</v>
      </c>
      <c r="C700" s="568" t="s">
        <v>555</v>
      </c>
      <c r="D700" s="569" t="s">
        <v>556</v>
      </c>
      <c r="E700" s="568" t="s">
        <v>540</v>
      </c>
      <c r="F700" s="569" t="s">
        <v>541</v>
      </c>
      <c r="G700" s="568" t="s">
        <v>586</v>
      </c>
      <c r="H700" s="568">
        <v>103542</v>
      </c>
      <c r="I700" s="568">
        <v>3542</v>
      </c>
      <c r="J700" s="568" t="s">
        <v>1124</v>
      </c>
      <c r="K700" s="568" t="s">
        <v>965</v>
      </c>
      <c r="L700" s="570">
        <v>37.26</v>
      </c>
      <c r="M700" s="570">
        <v>2</v>
      </c>
      <c r="N700" s="571">
        <v>74.52</v>
      </c>
    </row>
    <row r="701" spans="1:14" ht="14.4" customHeight="1" x14ac:dyDescent="0.3">
      <c r="A701" s="566" t="s">
        <v>537</v>
      </c>
      <c r="B701" s="567" t="s">
        <v>539</v>
      </c>
      <c r="C701" s="568" t="s">
        <v>555</v>
      </c>
      <c r="D701" s="569" t="s">
        <v>556</v>
      </c>
      <c r="E701" s="568" t="s">
        <v>540</v>
      </c>
      <c r="F701" s="569" t="s">
        <v>541</v>
      </c>
      <c r="G701" s="568" t="s">
        <v>586</v>
      </c>
      <c r="H701" s="568">
        <v>103550</v>
      </c>
      <c r="I701" s="568">
        <v>3550</v>
      </c>
      <c r="J701" s="568" t="s">
        <v>1418</v>
      </c>
      <c r="K701" s="568" t="s">
        <v>1098</v>
      </c>
      <c r="L701" s="570">
        <v>38.099932247191902</v>
      </c>
      <c r="M701" s="570">
        <v>1</v>
      </c>
      <c r="N701" s="571">
        <v>38.099932247191902</v>
      </c>
    </row>
    <row r="702" spans="1:14" ht="14.4" customHeight="1" x14ac:dyDescent="0.3">
      <c r="A702" s="566" t="s">
        <v>537</v>
      </c>
      <c r="B702" s="567" t="s">
        <v>539</v>
      </c>
      <c r="C702" s="568" t="s">
        <v>555</v>
      </c>
      <c r="D702" s="569" t="s">
        <v>556</v>
      </c>
      <c r="E702" s="568" t="s">
        <v>540</v>
      </c>
      <c r="F702" s="569" t="s">
        <v>541</v>
      </c>
      <c r="G702" s="568" t="s">
        <v>586</v>
      </c>
      <c r="H702" s="568">
        <v>103575</v>
      </c>
      <c r="I702" s="568">
        <v>3575</v>
      </c>
      <c r="J702" s="568" t="s">
        <v>633</v>
      </c>
      <c r="K702" s="568" t="s">
        <v>615</v>
      </c>
      <c r="L702" s="570">
        <v>67.764893842188002</v>
      </c>
      <c r="M702" s="570">
        <v>14</v>
      </c>
      <c r="N702" s="571">
        <v>949.29872610625603</v>
      </c>
    </row>
    <row r="703" spans="1:14" ht="14.4" customHeight="1" x14ac:dyDescent="0.3">
      <c r="A703" s="566" t="s">
        <v>537</v>
      </c>
      <c r="B703" s="567" t="s">
        <v>539</v>
      </c>
      <c r="C703" s="568" t="s">
        <v>555</v>
      </c>
      <c r="D703" s="569" t="s">
        <v>556</v>
      </c>
      <c r="E703" s="568" t="s">
        <v>540</v>
      </c>
      <c r="F703" s="569" t="s">
        <v>541</v>
      </c>
      <c r="G703" s="568" t="s">
        <v>586</v>
      </c>
      <c r="H703" s="568">
        <v>103688</v>
      </c>
      <c r="I703" s="568">
        <v>3688</v>
      </c>
      <c r="J703" s="568" t="s">
        <v>634</v>
      </c>
      <c r="K703" s="568" t="s">
        <v>635</v>
      </c>
      <c r="L703" s="570">
        <v>59.546461201710564</v>
      </c>
      <c r="M703" s="570">
        <v>10</v>
      </c>
      <c r="N703" s="571">
        <v>595.11774681935617</v>
      </c>
    </row>
    <row r="704" spans="1:14" ht="14.4" customHeight="1" x14ac:dyDescent="0.3">
      <c r="A704" s="566" t="s">
        <v>537</v>
      </c>
      <c r="B704" s="567" t="s">
        <v>539</v>
      </c>
      <c r="C704" s="568" t="s">
        <v>555</v>
      </c>
      <c r="D704" s="569" t="s">
        <v>556</v>
      </c>
      <c r="E704" s="568" t="s">
        <v>540</v>
      </c>
      <c r="F704" s="569" t="s">
        <v>541</v>
      </c>
      <c r="G704" s="568" t="s">
        <v>586</v>
      </c>
      <c r="H704" s="568">
        <v>106093</v>
      </c>
      <c r="I704" s="568">
        <v>6093</v>
      </c>
      <c r="J704" s="568" t="s">
        <v>1419</v>
      </c>
      <c r="K704" s="568" t="s">
        <v>1420</v>
      </c>
      <c r="L704" s="570">
        <v>145.27000000000001</v>
      </c>
      <c r="M704" s="570">
        <v>2</v>
      </c>
      <c r="N704" s="571">
        <v>290.54000000000002</v>
      </c>
    </row>
    <row r="705" spans="1:14" ht="14.4" customHeight="1" x14ac:dyDescent="0.3">
      <c r="A705" s="566" t="s">
        <v>537</v>
      </c>
      <c r="B705" s="567" t="s">
        <v>539</v>
      </c>
      <c r="C705" s="568" t="s">
        <v>555</v>
      </c>
      <c r="D705" s="569" t="s">
        <v>556</v>
      </c>
      <c r="E705" s="568" t="s">
        <v>540</v>
      </c>
      <c r="F705" s="569" t="s">
        <v>541</v>
      </c>
      <c r="G705" s="568" t="s">
        <v>586</v>
      </c>
      <c r="H705" s="568">
        <v>108499</v>
      </c>
      <c r="I705" s="568">
        <v>8499</v>
      </c>
      <c r="J705" s="568" t="s">
        <v>638</v>
      </c>
      <c r="K705" s="568" t="s">
        <v>639</v>
      </c>
      <c r="L705" s="570">
        <v>117.69283786297191</v>
      </c>
      <c r="M705" s="570">
        <v>138</v>
      </c>
      <c r="N705" s="571">
        <v>16237.795021805045</v>
      </c>
    </row>
    <row r="706" spans="1:14" ht="14.4" customHeight="1" x14ac:dyDescent="0.3">
      <c r="A706" s="566" t="s">
        <v>537</v>
      </c>
      <c r="B706" s="567" t="s">
        <v>539</v>
      </c>
      <c r="C706" s="568" t="s">
        <v>555</v>
      </c>
      <c r="D706" s="569" t="s">
        <v>556</v>
      </c>
      <c r="E706" s="568" t="s">
        <v>540</v>
      </c>
      <c r="F706" s="569" t="s">
        <v>541</v>
      </c>
      <c r="G706" s="568" t="s">
        <v>586</v>
      </c>
      <c r="H706" s="568">
        <v>109847</v>
      </c>
      <c r="I706" s="568">
        <v>9847</v>
      </c>
      <c r="J706" s="568" t="s">
        <v>786</v>
      </c>
      <c r="K706" s="568" t="s">
        <v>1421</v>
      </c>
      <c r="L706" s="570">
        <v>43.31</v>
      </c>
      <c r="M706" s="570">
        <v>4</v>
      </c>
      <c r="N706" s="571">
        <v>173.24</v>
      </c>
    </row>
    <row r="707" spans="1:14" ht="14.4" customHeight="1" x14ac:dyDescent="0.3">
      <c r="A707" s="566" t="s">
        <v>537</v>
      </c>
      <c r="B707" s="567" t="s">
        <v>539</v>
      </c>
      <c r="C707" s="568" t="s">
        <v>555</v>
      </c>
      <c r="D707" s="569" t="s">
        <v>556</v>
      </c>
      <c r="E707" s="568" t="s">
        <v>540</v>
      </c>
      <c r="F707" s="569" t="s">
        <v>541</v>
      </c>
      <c r="G707" s="568" t="s">
        <v>586</v>
      </c>
      <c r="H707" s="568">
        <v>110086</v>
      </c>
      <c r="I707" s="568">
        <v>10086</v>
      </c>
      <c r="J707" s="568" t="s">
        <v>642</v>
      </c>
      <c r="K707" s="568" t="s">
        <v>643</v>
      </c>
      <c r="L707" s="570">
        <v>1665.2</v>
      </c>
      <c r="M707" s="570">
        <v>1</v>
      </c>
      <c r="N707" s="571">
        <v>1665.2</v>
      </c>
    </row>
    <row r="708" spans="1:14" ht="14.4" customHeight="1" x14ac:dyDescent="0.3">
      <c r="A708" s="566" t="s">
        <v>537</v>
      </c>
      <c r="B708" s="567" t="s">
        <v>539</v>
      </c>
      <c r="C708" s="568" t="s">
        <v>555</v>
      </c>
      <c r="D708" s="569" t="s">
        <v>556</v>
      </c>
      <c r="E708" s="568" t="s">
        <v>540</v>
      </c>
      <c r="F708" s="569" t="s">
        <v>541</v>
      </c>
      <c r="G708" s="568" t="s">
        <v>586</v>
      </c>
      <c r="H708" s="568">
        <v>110502</v>
      </c>
      <c r="I708" s="568">
        <v>10502</v>
      </c>
      <c r="J708" s="568" t="s">
        <v>1136</v>
      </c>
      <c r="K708" s="568" t="s">
        <v>1137</v>
      </c>
      <c r="L708" s="570">
        <v>101.3199531603985</v>
      </c>
      <c r="M708" s="570">
        <v>2</v>
      </c>
      <c r="N708" s="571">
        <v>202.639906320797</v>
      </c>
    </row>
    <row r="709" spans="1:14" ht="14.4" customHeight="1" x14ac:dyDescent="0.3">
      <c r="A709" s="566" t="s">
        <v>537</v>
      </c>
      <c r="B709" s="567" t="s">
        <v>539</v>
      </c>
      <c r="C709" s="568" t="s">
        <v>555</v>
      </c>
      <c r="D709" s="569" t="s">
        <v>556</v>
      </c>
      <c r="E709" s="568" t="s">
        <v>540</v>
      </c>
      <c r="F709" s="569" t="s">
        <v>541</v>
      </c>
      <c r="G709" s="568" t="s">
        <v>586</v>
      </c>
      <c r="H709" s="568">
        <v>111242</v>
      </c>
      <c r="I709" s="568">
        <v>11242</v>
      </c>
      <c r="J709" s="568" t="s">
        <v>1422</v>
      </c>
      <c r="K709" s="568" t="s">
        <v>1423</v>
      </c>
      <c r="L709" s="570">
        <v>120.08500000000001</v>
      </c>
      <c r="M709" s="570">
        <v>2</v>
      </c>
      <c r="N709" s="571">
        <v>240.17000000000002</v>
      </c>
    </row>
    <row r="710" spans="1:14" ht="14.4" customHeight="1" x14ac:dyDescent="0.3">
      <c r="A710" s="566" t="s">
        <v>537</v>
      </c>
      <c r="B710" s="567" t="s">
        <v>539</v>
      </c>
      <c r="C710" s="568" t="s">
        <v>555</v>
      </c>
      <c r="D710" s="569" t="s">
        <v>556</v>
      </c>
      <c r="E710" s="568" t="s">
        <v>540</v>
      </c>
      <c r="F710" s="569" t="s">
        <v>541</v>
      </c>
      <c r="G710" s="568" t="s">
        <v>586</v>
      </c>
      <c r="H710" s="568">
        <v>111243</v>
      </c>
      <c r="I710" s="568">
        <v>11243</v>
      </c>
      <c r="J710" s="568" t="s">
        <v>1422</v>
      </c>
      <c r="K710" s="568" t="s">
        <v>1424</v>
      </c>
      <c r="L710" s="570">
        <v>192.08</v>
      </c>
      <c r="M710" s="570">
        <v>1</v>
      </c>
      <c r="N710" s="571">
        <v>192.08</v>
      </c>
    </row>
    <row r="711" spans="1:14" ht="14.4" customHeight="1" x14ac:dyDescent="0.3">
      <c r="A711" s="566" t="s">
        <v>537</v>
      </c>
      <c r="B711" s="567" t="s">
        <v>539</v>
      </c>
      <c r="C711" s="568" t="s">
        <v>555</v>
      </c>
      <c r="D711" s="569" t="s">
        <v>556</v>
      </c>
      <c r="E711" s="568" t="s">
        <v>540</v>
      </c>
      <c r="F711" s="569" t="s">
        <v>541</v>
      </c>
      <c r="G711" s="568" t="s">
        <v>586</v>
      </c>
      <c r="H711" s="568">
        <v>111671</v>
      </c>
      <c r="I711" s="568">
        <v>11671</v>
      </c>
      <c r="J711" s="568" t="s">
        <v>648</v>
      </c>
      <c r="K711" s="568" t="s">
        <v>649</v>
      </c>
      <c r="L711" s="570">
        <v>277.31785520747144</v>
      </c>
      <c r="M711" s="570">
        <v>80</v>
      </c>
      <c r="N711" s="571">
        <v>21904.021231162085</v>
      </c>
    </row>
    <row r="712" spans="1:14" ht="14.4" customHeight="1" x14ac:dyDescent="0.3">
      <c r="A712" s="566" t="s">
        <v>537</v>
      </c>
      <c r="B712" s="567" t="s">
        <v>539</v>
      </c>
      <c r="C712" s="568" t="s">
        <v>555</v>
      </c>
      <c r="D712" s="569" t="s">
        <v>556</v>
      </c>
      <c r="E712" s="568" t="s">
        <v>540</v>
      </c>
      <c r="F712" s="569" t="s">
        <v>541</v>
      </c>
      <c r="G712" s="568" t="s">
        <v>586</v>
      </c>
      <c r="H712" s="568">
        <v>113808</v>
      </c>
      <c r="I712" s="568">
        <v>13808</v>
      </c>
      <c r="J712" s="568" t="s">
        <v>650</v>
      </c>
      <c r="K712" s="568" t="s">
        <v>651</v>
      </c>
      <c r="L712" s="570">
        <v>598.62</v>
      </c>
      <c r="M712" s="570">
        <v>1</v>
      </c>
      <c r="N712" s="571">
        <v>598.62</v>
      </c>
    </row>
    <row r="713" spans="1:14" ht="14.4" customHeight="1" x14ac:dyDescent="0.3">
      <c r="A713" s="566" t="s">
        <v>537</v>
      </c>
      <c r="B713" s="567" t="s">
        <v>539</v>
      </c>
      <c r="C713" s="568" t="s">
        <v>555</v>
      </c>
      <c r="D713" s="569" t="s">
        <v>556</v>
      </c>
      <c r="E713" s="568" t="s">
        <v>540</v>
      </c>
      <c r="F713" s="569" t="s">
        <v>541</v>
      </c>
      <c r="G713" s="568" t="s">
        <v>586</v>
      </c>
      <c r="H713" s="568">
        <v>114098</v>
      </c>
      <c r="I713" s="568">
        <v>14098</v>
      </c>
      <c r="J713" s="568" t="s">
        <v>1425</v>
      </c>
      <c r="K713" s="568" t="s">
        <v>1426</v>
      </c>
      <c r="L713" s="570">
        <v>145.94913074322099</v>
      </c>
      <c r="M713" s="570">
        <v>1</v>
      </c>
      <c r="N713" s="571">
        <v>145.94913074322099</v>
      </c>
    </row>
    <row r="714" spans="1:14" ht="14.4" customHeight="1" x14ac:dyDescent="0.3">
      <c r="A714" s="566" t="s">
        <v>537</v>
      </c>
      <c r="B714" s="567" t="s">
        <v>539</v>
      </c>
      <c r="C714" s="568" t="s">
        <v>555</v>
      </c>
      <c r="D714" s="569" t="s">
        <v>556</v>
      </c>
      <c r="E714" s="568" t="s">
        <v>540</v>
      </c>
      <c r="F714" s="569" t="s">
        <v>541</v>
      </c>
      <c r="G714" s="568" t="s">
        <v>586</v>
      </c>
      <c r="H714" s="568">
        <v>114711</v>
      </c>
      <c r="I714" s="568">
        <v>14711</v>
      </c>
      <c r="J714" s="568" t="s">
        <v>656</v>
      </c>
      <c r="K714" s="568" t="s">
        <v>657</v>
      </c>
      <c r="L714" s="570">
        <v>60.712021684196294</v>
      </c>
      <c r="M714" s="570">
        <v>6</v>
      </c>
      <c r="N714" s="571">
        <v>364.13010842098146</v>
      </c>
    </row>
    <row r="715" spans="1:14" ht="14.4" customHeight="1" x14ac:dyDescent="0.3">
      <c r="A715" s="566" t="s">
        <v>537</v>
      </c>
      <c r="B715" s="567" t="s">
        <v>539</v>
      </c>
      <c r="C715" s="568" t="s">
        <v>555</v>
      </c>
      <c r="D715" s="569" t="s">
        <v>556</v>
      </c>
      <c r="E715" s="568" t="s">
        <v>540</v>
      </c>
      <c r="F715" s="569" t="s">
        <v>541</v>
      </c>
      <c r="G715" s="568" t="s">
        <v>586</v>
      </c>
      <c r="H715" s="568">
        <v>114811</v>
      </c>
      <c r="I715" s="568">
        <v>14811</v>
      </c>
      <c r="J715" s="568" t="s">
        <v>1140</v>
      </c>
      <c r="K715" s="568" t="s">
        <v>1141</v>
      </c>
      <c r="L715" s="570">
        <v>363.76984874182398</v>
      </c>
      <c r="M715" s="570">
        <v>1</v>
      </c>
      <c r="N715" s="571">
        <v>363.76984874182398</v>
      </c>
    </row>
    <row r="716" spans="1:14" ht="14.4" customHeight="1" x14ac:dyDescent="0.3">
      <c r="A716" s="566" t="s">
        <v>537</v>
      </c>
      <c r="B716" s="567" t="s">
        <v>539</v>
      </c>
      <c r="C716" s="568" t="s">
        <v>555</v>
      </c>
      <c r="D716" s="569" t="s">
        <v>556</v>
      </c>
      <c r="E716" s="568" t="s">
        <v>540</v>
      </c>
      <c r="F716" s="569" t="s">
        <v>541</v>
      </c>
      <c r="G716" s="568" t="s">
        <v>586</v>
      </c>
      <c r="H716" s="568">
        <v>114926</v>
      </c>
      <c r="I716" s="568">
        <v>14926</v>
      </c>
      <c r="J716" s="568" t="s">
        <v>1427</v>
      </c>
      <c r="K716" s="568" t="s">
        <v>1428</v>
      </c>
      <c r="L716" s="570">
        <v>83.1</v>
      </c>
      <c r="M716" s="570">
        <v>1</v>
      </c>
      <c r="N716" s="571">
        <v>83.1</v>
      </c>
    </row>
    <row r="717" spans="1:14" ht="14.4" customHeight="1" x14ac:dyDescent="0.3">
      <c r="A717" s="566" t="s">
        <v>537</v>
      </c>
      <c r="B717" s="567" t="s">
        <v>539</v>
      </c>
      <c r="C717" s="568" t="s">
        <v>555</v>
      </c>
      <c r="D717" s="569" t="s">
        <v>556</v>
      </c>
      <c r="E717" s="568" t="s">
        <v>540</v>
      </c>
      <c r="F717" s="569" t="s">
        <v>541</v>
      </c>
      <c r="G717" s="568" t="s">
        <v>586</v>
      </c>
      <c r="H717" s="568">
        <v>114933</v>
      </c>
      <c r="I717" s="568">
        <v>14933</v>
      </c>
      <c r="J717" s="568" t="s">
        <v>658</v>
      </c>
      <c r="K717" s="568" t="s">
        <v>659</v>
      </c>
      <c r="L717" s="570">
        <v>142.29000000000002</v>
      </c>
      <c r="M717" s="570">
        <v>2</v>
      </c>
      <c r="N717" s="571">
        <v>284.58000000000004</v>
      </c>
    </row>
    <row r="718" spans="1:14" ht="14.4" customHeight="1" x14ac:dyDescent="0.3">
      <c r="A718" s="566" t="s">
        <v>537</v>
      </c>
      <c r="B718" s="567" t="s">
        <v>539</v>
      </c>
      <c r="C718" s="568" t="s">
        <v>555</v>
      </c>
      <c r="D718" s="569" t="s">
        <v>556</v>
      </c>
      <c r="E718" s="568" t="s">
        <v>540</v>
      </c>
      <c r="F718" s="569" t="s">
        <v>541</v>
      </c>
      <c r="G718" s="568" t="s">
        <v>586</v>
      </c>
      <c r="H718" s="568">
        <v>116306</v>
      </c>
      <c r="I718" s="568">
        <v>16306</v>
      </c>
      <c r="J718" s="568" t="s">
        <v>1429</v>
      </c>
      <c r="K718" s="568" t="s">
        <v>1430</v>
      </c>
      <c r="L718" s="570">
        <v>268.08</v>
      </c>
      <c r="M718" s="570">
        <v>1</v>
      </c>
      <c r="N718" s="571">
        <v>268.08</v>
      </c>
    </row>
    <row r="719" spans="1:14" ht="14.4" customHeight="1" x14ac:dyDescent="0.3">
      <c r="A719" s="566" t="s">
        <v>537</v>
      </c>
      <c r="B719" s="567" t="s">
        <v>539</v>
      </c>
      <c r="C719" s="568" t="s">
        <v>555</v>
      </c>
      <c r="D719" s="569" t="s">
        <v>556</v>
      </c>
      <c r="E719" s="568" t="s">
        <v>540</v>
      </c>
      <c r="F719" s="569" t="s">
        <v>541</v>
      </c>
      <c r="G719" s="568" t="s">
        <v>586</v>
      </c>
      <c r="H719" s="568">
        <v>116322</v>
      </c>
      <c r="I719" s="568">
        <v>16322</v>
      </c>
      <c r="J719" s="568" t="s">
        <v>664</v>
      </c>
      <c r="K719" s="568" t="s">
        <v>1144</v>
      </c>
      <c r="L719" s="570">
        <v>237.1</v>
      </c>
      <c r="M719" s="570">
        <v>2</v>
      </c>
      <c r="N719" s="571">
        <v>474.2</v>
      </c>
    </row>
    <row r="720" spans="1:14" ht="14.4" customHeight="1" x14ac:dyDescent="0.3">
      <c r="A720" s="566" t="s">
        <v>537</v>
      </c>
      <c r="B720" s="567" t="s">
        <v>539</v>
      </c>
      <c r="C720" s="568" t="s">
        <v>555</v>
      </c>
      <c r="D720" s="569" t="s">
        <v>556</v>
      </c>
      <c r="E720" s="568" t="s">
        <v>540</v>
      </c>
      <c r="F720" s="569" t="s">
        <v>541</v>
      </c>
      <c r="G720" s="568" t="s">
        <v>586</v>
      </c>
      <c r="H720" s="568">
        <v>117011</v>
      </c>
      <c r="I720" s="568">
        <v>17011</v>
      </c>
      <c r="J720" s="568" t="s">
        <v>669</v>
      </c>
      <c r="K720" s="568" t="s">
        <v>670</v>
      </c>
      <c r="L720" s="570">
        <v>106.92700000000001</v>
      </c>
      <c r="M720" s="570">
        <v>6</v>
      </c>
      <c r="N720" s="571">
        <v>641.56200000000001</v>
      </c>
    </row>
    <row r="721" spans="1:14" ht="14.4" customHeight="1" x14ac:dyDescent="0.3">
      <c r="A721" s="566" t="s">
        <v>537</v>
      </c>
      <c r="B721" s="567" t="s">
        <v>539</v>
      </c>
      <c r="C721" s="568" t="s">
        <v>555</v>
      </c>
      <c r="D721" s="569" t="s">
        <v>556</v>
      </c>
      <c r="E721" s="568" t="s">
        <v>540</v>
      </c>
      <c r="F721" s="569" t="s">
        <v>541</v>
      </c>
      <c r="G721" s="568" t="s">
        <v>586</v>
      </c>
      <c r="H721" s="568">
        <v>117189</v>
      </c>
      <c r="I721" s="568">
        <v>17189</v>
      </c>
      <c r="J721" s="568" t="s">
        <v>671</v>
      </c>
      <c r="K721" s="568" t="s">
        <v>672</v>
      </c>
      <c r="L721" s="570">
        <v>39.35143017490882</v>
      </c>
      <c r="M721" s="570">
        <v>14</v>
      </c>
      <c r="N721" s="571">
        <v>548.87003367308512</v>
      </c>
    </row>
    <row r="722" spans="1:14" ht="14.4" customHeight="1" x14ac:dyDescent="0.3">
      <c r="A722" s="566" t="s">
        <v>537</v>
      </c>
      <c r="B722" s="567" t="s">
        <v>539</v>
      </c>
      <c r="C722" s="568" t="s">
        <v>555</v>
      </c>
      <c r="D722" s="569" t="s">
        <v>556</v>
      </c>
      <c r="E722" s="568" t="s">
        <v>540</v>
      </c>
      <c r="F722" s="569" t="s">
        <v>541</v>
      </c>
      <c r="G722" s="568" t="s">
        <v>586</v>
      </c>
      <c r="H722" s="568">
        <v>119188</v>
      </c>
      <c r="I722" s="568">
        <v>19188</v>
      </c>
      <c r="J722" s="568" t="s">
        <v>1431</v>
      </c>
      <c r="K722" s="568" t="s">
        <v>930</v>
      </c>
      <c r="L722" s="570">
        <v>1782.96</v>
      </c>
      <c r="M722" s="570">
        <v>1</v>
      </c>
      <c r="N722" s="571">
        <v>1782.96</v>
      </c>
    </row>
    <row r="723" spans="1:14" ht="14.4" customHeight="1" x14ac:dyDescent="0.3">
      <c r="A723" s="566" t="s">
        <v>537</v>
      </c>
      <c r="B723" s="567" t="s">
        <v>539</v>
      </c>
      <c r="C723" s="568" t="s">
        <v>555</v>
      </c>
      <c r="D723" s="569" t="s">
        <v>556</v>
      </c>
      <c r="E723" s="568" t="s">
        <v>540</v>
      </c>
      <c r="F723" s="569" t="s">
        <v>541</v>
      </c>
      <c r="G723" s="568" t="s">
        <v>586</v>
      </c>
      <c r="H723" s="568">
        <v>121393</v>
      </c>
      <c r="I723" s="568">
        <v>21393</v>
      </c>
      <c r="J723" s="568" t="s">
        <v>1432</v>
      </c>
      <c r="K723" s="568" t="s">
        <v>974</v>
      </c>
      <c r="L723" s="570">
        <v>1091.5550000000001</v>
      </c>
      <c r="M723" s="570">
        <v>1</v>
      </c>
      <c r="N723" s="571">
        <v>1091.5550000000001</v>
      </c>
    </row>
    <row r="724" spans="1:14" ht="14.4" customHeight="1" x14ac:dyDescent="0.3">
      <c r="A724" s="566" t="s">
        <v>537</v>
      </c>
      <c r="B724" s="567" t="s">
        <v>539</v>
      </c>
      <c r="C724" s="568" t="s">
        <v>555</v>
      </c>
      <c r="D724" s="569" t="s">
        <v>556</v>
      </c>
      <c r="E724" s="568" t="s">
        <v>540</v>
      </c>
      <c r="F724" s="569" t="s">
        <v>541</v>
      </c>
      <c r="G724" s="568" t="s">
        <v>586</v>
      </c>
      <c r="H724" s="568">
        <v>122134</v>
      </c>
      <c r="I724" s="568">
        <v>22134</v>
      </c>
      <c r="J724" s="568" t="s">
        <v>1433</v>
      </c>
      <c r="K724" s="568" t="s">
        <v>1434</v>
      </c>
      <c r="L724" s="570">
        <v>411.94199999999898</v>
      </c>
      <c r="M724" s="570">
        <v>1</v>
      </c>
      <c r="N724" s="571">
        <v>411.94199999999898</v>
      </c>
    </row>
    <row r="725" spans="1:14" ht="14.4" customHeight="1" x14ac:dyDescent="0.3">
      <c r="A725" s="566" t="s">
        <v>537</v>
      </c>
      <c r="B725" s="567" t="s">
        <v>539</v>
      </c>
      <c r="C725" s="568" t="s">
        <v>555</v>
      </c>
      <c r="D725" s="569" t="s">
        <v>556</v>
      </c>
      <c r="E725" s="568" t="s">
        <v>540</v>
      </c>
      <c r="F725" s="569" t="s">
        <v>541</v>
      </c>
      <c r="G725" s="568" t="s">
        <v>586</v>
      </c>
      <c r="H725" s="568">
        <v>124067</v>
      </c>
      <c r="I725" s="568">
        <v>124067</v>
      </c>
      <c r="J725" s="568" t="s">
        <v>679</v>
      </c>
      <c r="K725" s="568" t="s">
        <v>680</v>
      </c>
      <c r="L725" s="570">
        <v>38.116715645689702</v>
      </c>
      <c r="M725" s="570">
        <v>50</v>
      </c>
      <c r="N725" s="571">
        <v>1905.1014693706909</v>
      </c>
    </row>
    <row r="726" spans="1:14" ht="14.4" customHeight="1" x14ac:dyDescent="0.3">
      <c r="A726" s="566" t="s">
        <v>537</v>
      </c>
      <c r="B726" s="567" t="s">
        <v>539</v>
      </c>
      <c r="C726" s="568" t="s">
        <v>555</v>
      </c>
      <c r="D726" s="569" t="s">
        <v>556</v>
      </c>
      <c r="E726" s="568" t="s">
        <v>540</v>
      </c>
      <c r="F726" s="569" t="s">
        <v>541</v>
      </c>
      <c r="G726" s="568" t="s">
        <v>586</v>
      </c>
      <c r="H726" s="568">
        <v>125365</v>
      </c>
      <c r="I726" s="568">
        <v>25365</v>
      </c>
      <c r="J726" s="568" t="s">
        <v>681</v>
      </c>
      <c r="K726" s="568" t="s">
        <v>683</v>
      </c>
      <c r="L726" s="570">
        <v>90.560390045326002</v>
      </c>
      <c r="M726" s="570">
        <v>1</v>
      </c>
      <c r="N726" s="571">
        <v>90.560390045326002</v>
      </c>
    </row>
    <row r="727" spans="1:14" ht="14.4" customHeight="1" x14ac:dyDescent="0.3">
      <c r="A727" s="566" t="s">
        <v>537</v>
      </c>
      <c r="B727" s="567" t="s">
        <v>539</v>
      </c>
      <c r="C727" s="568" t="s">
        <v>555</v>
      </c>
      <c r="D727" s="569" t="s">
        <v>556</v>
      </c>
      <c r="E727" s="568" t="s">
        <v>540</v>
      </c>
      <c r="F727" s="569" t="s">
        <v>541</v>
      </c>
      <c r="G727" s="568" t="s">
        <v>586</v>
      </c>
      <c r="H727" s="568">
        <v>125366</v>
      </c>
      <c r="I727" s="568">
        <v>25366</v>
      </c>
      <c r="J727" s="568" t="s">
        <v>681</v>
      </c>
      <c r="K727" s="568" t="s">
        <v>684</v>
      </c>
      <c r="L727" s="570">
        <v>280.97170568162295</v>
      </c>
      <c r="M727" s="570">
        <v>43</v>
      </c>
      <c r="N727" s="571">
        <v>12362.291029767262</v>
      </c>
    </row>
    <row r="728" spans="1:14" ht="14.4" customHeight="1" x14ac:dyDescent="0.3">
      <c r="A728" s="566" t="s">
        <v>537</v>
      </c>
      <c r="B728" s="567" t="s">
        <v>539</v>
      </c>
      <c r="C728" s="568" t="s">
        <v>555</v>
      </c>
      <c r="D728" s="569" t="s">
        <v>556</v>
      </c>
      <c r="E728" s="568" t="s">
        <v>540</v>
      </c>
      <c r="F728" s="569" t="s">
        <v>541</v>
      </c>
      <c r="G728" s="568" t="s">
        <v>586</v>
      </c>
      <c r="H728" s="568">
        <v>125925</v>
      </c>
      <c r="I728" s="568">
        <v>25925</v>
      </c>
      <c r="J728" s="568" t="s">
        <v>1161</v>
      </c>
      <c r="K728" s="568" t="s">
        <v>1143</v>
      </c>
      <c r="L728" s="570">
        <v>205.3</v>
      </c>
      <c r="M728" s="570">
        <v>1</v>
      </c>
      <c r="N728" s="571">
        <v>205.3</v>
      </c>
    </row>
    <row r="729" spans="1:14" ht="14.4" customHeight="1" x14ac:dyDescent="0.3">
      <c r="A729" s="566" t="s">
        <v>537</v>
      </c>
      <c r="B729" s="567" t="s">
        <v>539</v>
      </c>
      <c r="C729" s="568" t="s">
        <v>555</v>
      </c>
      <c r="D729" s="569" t="s">
        <v>556</v>
      </c>
      <c r="E729" s="568" t="s">
        <v>540</v>
      </c>
      <c r="F729" s="569" t="s">
        <v>541</v>
      </c>
      <c r="G729" s="568" t="s">
        <v>586</v>
      </c>
      <c r="H729" s="568">
        <v>126329</v>
      </c>
      <c r="I729" s="568">
        <v>26329</v>
      </c>
      <c r="J729" s="568" t="s">
        <v>685</v>
      </c>
      <c r="K729" s="568" t="s">
        <v>686</v>
      </c>
      <c r="L729" s="570">
        <v>151.188884582448</v>
      </c>
      <c r="M729" s="570">
        <v>2</v>
      </c>
      <c r="N729" s="571">
        <v>302.37776916489599</v>
      </c>
    </row>
    <row r="730" spans="1:14" ht="14.4" customHeight="1" x14ac:dyDescent="0.3">
      <c r="A730" s="566" t="s">
        <v>537</v>
      </c>
      <c r="B730" s="567" t="s">
        <v>539</v>
      </c>
      <c r="C730" s="568" t="s">
        <v>555</v>
      </c>
      <c r="D730" s="569" t="s">
        <v>556</v>
      </c>
      <c r="E730" s="568" t="s">
        <v>540</v>
      </c>
      <c r="F730" s="569" t="s">
        <v>541</v>
      </c>
      <c r="G730" s="568" t="s">
        <v>586</v>
      </c>
      <c r="H730" s="568">
        <v>127657</v>
      </c>
      <c r="I730" s="568">
        <v>27657</v>
      </c>
      <c r="J730" s="568" t="s">
        <v>1435</v>
      </c>
      <c r="K730" s="568" t="s">
        <v>1436</v>
      </c>
      <c r="L730" s="570">
        <v>2184.6112654733101</v>
      </c>
      <c r="M730" s="570">
        <v>1</v>
      </c>
      <c r="N730" s="571">
        <v>2184.6112654733101</v>
      </c>
    </row>
    <row r="731" spans="1:14" ht="14.4" customHeight="1" x14ac:dyDescent="0.3">
      <c r="A731" s="566" t="s">
        <v>537</v>
      </c>
      <c r="B731" s="567" t="s">
        <v>539</v>
      </c>
      <c r="C731" s="568" t="s">
        <v>555</v>
      </c>
      <c r="D731" s="569" t="s">
        <v>556</v>
      </c>
      <c r="E731" s="568" t="s">
        <v>540</v>
      </c>
      <c r="F731" s="569" t="s">
        <v>541</v>
      </c>
      <c r="G731" s="568" t="s">
        <v>586</v>
      </c>
      <c r="H731" s="568">
        <v>130434</v>
      </c>
      <c r="I731" s="568">
        <v>30434</v>
      </c>
      <c r="J731" s="568" t="s">
        <v>1418</v>
      </c>
      <c r="K731" s="568" t="s">
        <v>1437</v>
      </c>
      <c r="L731" s="570">
        <v>165.199781778361</v>
      </c>
      <c r="M731" s="570">
        <v>1</v>
      </c>
      <c r="N731" s="571">
        <v>165.199781778361</v>
      </c>
    </row>
    <row r="732" spans="1:14" ht="14.4" customHeight="1" x14ac:dyDescent="0.3">
      <c r="A732" s="566" t="s">
        <v>537</v>
      </c>
      <c r="B732" s="567" t="s">
        <v>539</v>
      </c>
      <c r="C732" s="568" t="s">
        <v>555</v>
      </c>
      <c r="D732" s="569" t="s">
        <v>556</v>
      </c>
      <c r="E732" s="568" t="s">
        <v>540</v>
      </c>
      <c r="F732" s="569" t="s">
        <v>541</v>
      </c>
      <c r="G732" s="568" t="s">
        <v>586</v>
      </c>
      <c r="H732" s="568">
        <v>131089</v>
      </c>
      <c r="I732" s="568">
        <v>31089</v>
      </c>
      <c r="J732" s="568" t="s">
        <v>1438</v>
      </c>
      <c r="K732" s="568" t="s">
        <v>1439</v>
      </c>
      <c r="L732" s="570">
        <v>56.719999999999899</v>
      </c>
      <c r="M732" s="570">
        <v>1</v>
      </c>
      <c r="N732" s="571">
        <v>56.719999999999899</v>
      </c>
    </row>
    <row r="733" spans="1:14" ht="14.4" customHeight="1" x14ac:dyDescent="0.3">
      <c r="A733" s="566" t="s">
        <v>537</v>
      </c>
      <c r="B733" s="567" t="s">
        <v>539</v>
      </c>
      <c r="C733" s="568" t="s">
        <v>555</v>
      </c>
      <c r="D733" s="569" t="s">
        <v>556</v>
      </c>
      <c r="E733" s="568" t="s">
        <v>540</v>
      </c>
      <c r="F733" s="569" t="s">
        <v>541</v>
      </c>
      <c r="G733" s="568" t="s">
        <v>586</v>
      </c>
      <c r="H733" s="568">
        <v>131654</v>
      </c>
      <c r="I733" s="568">
        <v>131654</v>
      </c>
      <c r="J733" s="568" t="s">
        <v>693</v>
      </c>
      <c r="K733" s="568" t="s">
        <v>694</v>
      </c>
      <c r="L733" s="570">
        <v>604.62463843555861</v>
      </c>
      <c r="M733" s="570">
        <v>2</v>
      </c>
      <c r="N733" s="571">
        <v>1209.2492768711172</v>
      </c>
    </row>
    <row r="734" spans="1:14" ht="14.4" customHeight="1" x14ac:dyDescent="0.3">
      <c r="A734" s="566" t="s">
        <v>537</v>
      </c>
      <c r="B734" s="567" t="s">
        <v>539</v>
      </c>
      <c r="C734" s="568" t="s">
        <v>555</v>
      </c>
      <c r="D734" s="569" t="s">
        <v>556</v>
      </c>
      <c r="E734" s="568" t="s">
        <v>540</v>
      </c>
      <c r="F734" s="569" t="s">
        <v>541</v>
      </c>
      <c r="G734" s="568" t="s">
        <v>586</v>
      </c>
      <c r="H734" s="568">
        <v>131656</v>
      </c>
      <c r="I734" s="568">
        <v>131656</v>
      </c>
      <c r="J734" s="568" t="s">
        <v>695</v>
      </c>
      <c r="K734" s="568" t="s">
        <v>696</v>
      </c>
      <c r="L734" s="570">
        <v>806.65666666667005</v>
      </c>
      <c r="M734" s="570">
        <v>1</v>
      </c>
      <c r="N734" s="571">
        <v>806.65666666667005</v>
      </c>
    </row>
    <row r="735" spans="1:14" ht="14.4" customHeight="1" x14ac:dyDescent="0.3">
      <c r="A735" s="566" t="s">
        <v>537</v>
      </c>
      <c r="B735" s="567" t="s">
        <v>539</v>
      </c>
      <c r="C735" s="568" t="s">
        <v>555</v>
      </c>
      <c r="D735" s="569" t="s">
        <v>556</v>
      </c>
      <c r="E735" s="568" t="s">
        <v>540</v>
      </c>
      <c r="F735" s="569" t="s">
        <v>541</v>
      </c>
      <c r="G735" s="568" t="s">
        <v>586</v>
      </c>
      <c r="H735" s="568">
        <v>132225</v>
      </c>
      <c r="I735" s="568">
        <v>32225</v>
      </c>
      <c r="J735" s="568" t="s">
        <v>1168</v>
      </c>
      <c r="K735" s="568" t="s">
        <v>1169</v>
      </c>
      <c r="L735" s="570">
        <v>77.416502752545469</v>
      </c>
      <c r="M735" s="570">
        <v>3</v>
      </c>
      <c r="N735" s="571">
        <v>232.24950825763642</v>
      </c>
    </row>
    <row r="736" spans="1:14" ht="14.4" customHeight="1" x14ac:dyDescent="0.3">
      <c r="A736" s="566" t="s">
        <v>537</v>
      </c>
      <c r="B736" s="567" t="s">
        <v>539</v>
      </c>
      <c r="C736" s="568" t="s">
        <v>555</v>
      </c>
      <c r="D736" s="569" t="s">
        <v>556</v>
      </c>
      <c r="E736" s="568" t="s">
        <v>540</v>
      </c>
      <c r="F736" s="569" t="s">
        <v>541</v>
      </c>
      <c r="G736" s="568" t="s">
        <v>586</v>
      </c>
      <c r="H736" s="568">
        <v>132272</v>
      </c>
      <c r="I736" s="568">
        <v>32272</v>
      </c>
      <c r="J736" s="568" t="s">
        <v>697</v>
      </c>
      <c r="K736" s="568" t="s">
        <v>698</v>
      </c>
      <c r="L736" s="570">
        <v>77.132448153892369</v>
      </c>
      <c r="M736" s="570">
        <v>5</v>
      </c>
      <c r="N736" s="571">
        <v>386.46979261556953</v>
      </c>
    </row>
    <row r="737" spans="1:14" ht="14.4" customHeight="1" x14ac:dyDescent="0.3">
      <c r="A737" s="566" t="s">
        <v>537</v>
      </c>
      <c r="B737" s="567" t="s">
        <v>539</v>
      </c>
      <c r="C737" s="568" t="s">
        <v>555</v>
      </c>
      <c r="D737" s="569" t="s">
        <v>556</v>
      </c>
      <c r="E737" s="568" t="s">
        <v>540</v>
      </c>
      <c r="F737" s="569" t="s">
        <v>541</v>
      </c>
      <c r="G737" s="568" t="s">
        <v>586</v>
      </c>
      <c r="H737" s="568">
        <v>132917</v>
      </c>
      <c r="I737" s="568">
        <v>32917</v>
      </c>
      <c r="J737" s="568" t="s">
        <v>701</v>
      </c>
      <c r="K737" s="568" t="s">
        <v>702</v>
      </c>
      <c r="L737" s="570">
        <v>169.6</v>
      </c>
      <c r="M737" s="570">
        <v>1</v>
      </c>
      <c r="N737" s="571">
        <v>169.6</v>
      </c>
    </row>
    <row r="738" spans="1:14" ht="14.4" customHeight="1" x14ac:dyDescent="0.3">
      <c r="A738" s="566" t="s">
        <v>537</v>
      </c>
      <c r="B738" s="567" t="s">
        <v>539</v>
      </c>
      <c r="C738" s="568" t="s">
        <v>555</v>
      </c>
      <c r="D738" s="569" t="s">
        <v>556</v>
      </c>
      <c r="E738" s="568" t="s">
        <v>540</v>
      </c>
      <c r="F738" s="569" t="s">
        <v>541</v>
      </c>
      <c r="G738" s="568" t="s">
        <v>586</v>
      </c>
      <c r="H738" s="568">
        <v>132992</v>
      </c>
      <c r="I738" s="568">
        <v>32992</v>
      </c>
      <c r="J738" s="568" t="s">
        <v>1440</v>
      </c>
      <c r="K738" s="568" t="s">
        <v>1441</v>
      </c>
      <c r="L738" s="570">
        <v>118.85</v>
      </c>
      <c r="M738" s="570">
        <v>2</v>
      </c>
      <c r="N738" s="571">
        <v>237.7</v>
      </c>
    </row>
    <row r="739" spans="1:14" ht="14.4" customHeight="1" x14ac:dyDescent="0.3">
      <c r="A739" s="566" t="s">
        <v>537</v>
      </c>
      <c r="B739" s="567" t="s">
        <v>539</v>
      </c>
      <c r="C739" s="568" t="s">
        <v>555</v>
      </c>
      <c r="D739" s="569" t="s">
        <v>556</v>
      </c>
      <c r="E739" s="568" t="s">
        <v>540</v>
      </c>
      <c r="F739" s="569" t="s">
        <v>541</v>
      </c>
      <c r="G739" s="568" t="s">
        <v>586</v>
      </c>
      <c r="H739" s="568">
        <v>136398</v>
      </c>
      <c r="I739" s="568">
        <v>136398</v>
      </c>
      <c r="J739" s="568" t="s">
        <v>1442</v>
      </c>
      <c r="K739" s="568" t="s">
        <v>1443</v>
      </c>
      <c r="L739" s="570">
        <v>650.46</v>
      </c>
      <c r="M739" s="570">
        <v>1</v>
      </c>
      <c r="N739" s="571">
        <v>650.46</v>
      </c>
    </row>
    <row r="740" spans="1:14" ht="14.4" customHeight="1" x14ac:dyDescent="0.3">
      <c r="A740" s="566" t="s">
        <v>537</v>
      </c>
      <c r="B740" s="567" t="s">
        <v>539</v>
      </c>
      <c r="C740" s="568" t="s">
        <v>555</v>
      </c>
      <c r="D740" s="569" t="s">
        <v>556</v>
      </c>
      <c r="E740" s="568" t="s">
        <v>540</v>
      </c>
      <c r="F740" s="569" t="s">
        <v>541</v>
      </c>
      <c r="G740" s="568" t="s">
        <v>586</v>
      </c>
      <c r="H740" s="568">
        <v>140050</v>
      </c>
      <c r="I740" s="568">
        <v>140050</v>
      </c>
      <c r="J740" s="568" t="s">
        <v>1444</v>
      </c>
      <c r="K740" s="568" t="s">
        <v>1445</v>
      </c>
      <c r="L740" s="570">
        <v>580.12004708476695</v>
      </c>
      <c r="M740" s="570">
        <v>1</v>
      </c>
      <c r="N740" s="571">
        <v>580.12004708476695</v>
      </c>
    </row>
    <row r="741" spans="1:14" ht="14.4" customHeight="1" x14ac:dyDescent="0.3">
      <c r="A741" s="566" t="s">
        <v>537</v>
      </c>
      <c r="B741" s="567" t="s">
        <v>539</v>
      </c>
      <c r="C741" s="568" t="s">
        <v>555</v>
      </c>
      <c r="D741" s="569" t="s">
        <v>556</v>
      </c>
      <c r="E741" s="568" t="s">
        <v>540</v>
      </c>
      <c r="F741" s="569" t="s">
        <v>541</v>
      </c>
      <c r="G741" s="568" t="s">
        <v>586</v>
      </c>
      <c r="H741" s="568">
        <v>140122</v>
      </c>
      <c r="I741" s="568">
        <v>40122</v>
      </c>
      <c r="J741" s="568" t="s">
        <v>703</v>
      </c>
      <c r="K741" s="568" t="s">
        <v>680</v>
      </c>
      <c r="L741" s="570">
        <v>38.359951991388499</v>
      </c>
      <c r="M741" s="570">
        <v>40</v>
      </c>
      <c r="N741" s="571">
        <v>1534.39807965554</v>
      </c>
    </row>
    <row r="742" spans="1:14" ht="14.4" customHeight="1" x14ac:dyDescent="0.3">
      <c r="A742" s="566" t="s">
        <v>537</v>
      </c>
      <c r="B742" s="567" t="s">
        <v>539</v>
      </c>
      <c r="C742" s="568" t="s">
        <v>555</v>
      </c>
      <c r="D742" s="569" t="s">
        <v>556</v>
      </c>
      <c r="E742" s="568" t="s">
        <v>540</v>
      </c>
      <c r="F742" s="569" t="s">
        <v>541</v>
      </c>
      <c r="G742" s="568" t="s">
        <v>586</v>
      </c>
      <c r="H742" s="568">
        <v>144305</v>
      </c>
      <c r="I742" s="568">
        <v>44305</v>
      </c>
      <c r="J742" s="568" t="s">
        <v>710</v>
      </c>
      <c r="K742" s="568" t="s">
        <v>711</v>
      </c>
      <c r="L742" s="570">
        <v>85.69</v>
      </c>
      <c r="M742" s="570">
        <v>1</v>
      </c>
      <c r="N742" s="571">
        <v>85.69</v>
      </c>
    </row>
    <row r="743" spans="1:14" ht="14.4" customHeight="1" x14ac:dyDescent="0.3">
      <c r="A743" s="566" t="s">
        <v>537</v>
      </c>
      <c r="B743" s="567" t="s">
        <v>539</v>
      </c>
      <c r="C743" s="568" t="s">
        <v>555</v>
      </c>
      <c r="D743" s="569" t="s">
        <v>556</v>
      </c>
      <c r="E743" s="568" t="s">
        <v>540</v>
      </c>
      <c r="F743" s="569" t="s">
        <v>541</v>
      </c>
      <c r="G743" s="568" t="s">
        <v>586</v>
      </c>
      <c r="H743" s="568">
        <v>144307</v>
      </c>
      <c r="I743" s="568">
        <v>44307</v>
      </c>
      <c r="J743" s="568" t="s">
        <v>1446</v>
      </c>
      <c r="K743" s="568" t="s">
        <v>1447</v>
      </c>
      <c r="L743" s="570">
        <v>124.36999628212401</v>
      </c>
      <c r="M743" s="570">
        <v>1</v>
      </c>
      <c r="N743" s="571">
        <v>124.36999628212401</v>
      </c>
    </row>
    <row r="744" spans="1:14" ht="14.4" customHeight="1" x14ac:dyDescent="0.3">
      <c r="A744" s="566" t="s">
        <v>537</v>
      </c>
      <c r="B744" s="567" t="s">
        <v>539</v>
      </c>
      <c r="C744" s="568" t="s">
        <v>555</v>
      </c>
      <c r="D744" s="569" t="s">
        <v>556</v>
      </c>
      <c r="E744" s="568" t="s">
        <v>540</v>
      </c>
      <c r="F744" s="569" t="s">
        <v>541</v>
      </c>
      <c r="G744" s="568" t="s">
        <v>586</v>
      </c>
      <c r="H744" s="568">
        <v>145310</v>
      </c>
      <c r="I744" s="568">
        <v>45310</v>
      </c>
      <c r="J744" s="568" t="s">
        <v>1172</v>
      </c>
      <c r="K744" s="568" t="s">
        <v>1173</v>
      </c>
      <c r="L744" s="570">
        <v>44.22</v>
      </c>
      <c r="M744" s="570">
        <v>1</v>
      </c>
      <c r="N744" s="571">
        <v>44.22</v>
      </c>
    </row>
    <row r="745" spans="1:14" ht="14.4" customHeight="1" x14ac:dyDescent="0.3">
      <c r="A745" s="566" t="s">
        <v>537</v>
      </c>
      <c r="B745" s="567" t="s">
        <v>539</v>
      </c>
      <c r="C745" s="568" t="s">
        <v>555</v>
      </c>
      <c r="D745" s="569" t="s">
        <v>556</v>
      </c>
      <c r="E745" s="568" t="s">
        <v>540</v>
      </c>
      <c r="F745" s="569" t="s">
        <v>541</v>
      </c>
      <c r="G745" s="568" t="s">
        <v>586</v>
      </c>
      <c r="H745" s="568">
        <v>145499</v>
      </c>
      <c r="I745" s="568">
        <v>45499</v>
      </c>
      <c r="J745" s="568" t="s">
        <v>1448</v>
      </c>
      <c r="K745" s="568" t="s">
        <v>1449</v>
      </c>
      <c r="L745" s="570">
        <v>108.737600651712</v>
      </c>
      <c r="M745" s="570">
        <v>4</v>
      </c>
      <c r="N745" s="571">
        <v>434.950402606848</v>
      </c>
    </row>
    <row r="746" spans="1:14" ht="14.4" customHeight="1" x14ac:dyDescent="0.3">
      <c r="A746" s="566" t="s">
        <v>537</v>
      </c>
      <c r="B746" s="567" t="s">
        <v>539</v>
      </c>
      <c r="C746" s="568" t="s">
        <v>555</v>
      </c>
      <c r="D746" s="569" t="s">
        <v>556</v>
      </c>
      <c r="E746" s="568" t="s">
        <v>540</v>
      </c>
      <c r="F746" s="569" t="s">
        <v>541</v>
      </c>
      <c r="G746" s="568" t="s">
        <v>586</v>
      </c>
      <c r="H746" s="568">
        <v>146692</v>
      </c>
      <c r="I746" s="568">
        <v>46692</v>
      </c>
      <c r="J746" s="568" t="s">
        <v>1450</v>
      </c>
      <c r="K746" s="568" t="s">
        <v>1451</v>
      </c>
      <c r="L746" s="570">
        <v>78.249927651030205</v>
      </c>
      <c r="M746" s="570">
        <v>1</v>
      </c>
      <c r="N746" s="571">
        <v>78.249927651030205</v>
      </c>
    </row>
    <row r="747" spans="1:14" ht="14.4" customHeight="1" x14ac:dyDescent="0.3">
      <c r="A747" s="566" t="s">
        <v>537</v>
      </c>
      <c r="B747" s="567" t="s">
        <v>539</v>
      </c>
      <c r="C747" s="568" t="s">
        <v>555</v>
      </c>
      <c r="D747" s="569" t="s">
        <v>556</v>
      </c>
      <c r="E747" s="568" t="s">
        <v>540</v>
      </c>
      <c r="F747" s="569" t="s">
        <v>541</v>
      </c>
      <c r="G747" s="568" t="s">
        <v>586</v>
      </c>
      <c r="H747" s="568">
        <v>146991</v>
      </c>
      <c r="I747" s="568">
        <v>46991</v>
      </c>
      <c r="J747" s="568" t="s">
        <v>697</v>
      </c>
      <c r="K747" s="568" t="s">
        <v>716</v>
      </c>
      <c r="L747" s="570">
        <v>139.60459806514851</v>
      </c>
      <c r="M747" s="570">
        <v>2</v>
      </c>
      <c r="N747" s="571">
        <v>279.20919613029702</v>
      </c>
    </row>
    <row r="748" spans="1:14" ht="14.4" customHeight="1" x14ac:dyDescent="0.3">
      <c r="A748" s="566" t="s">
        <v>537</v>
      </c>
      <c r="B748" s="567" t="s">
        <v>539</v>
      </c>
      <c r="C748" s="568" t="s">
        <v>555</v>
      </c>
      <c r="D748" s="569" t="s">
        <v>556</v>
      </c>
      <c r="E748" s="568" t="s">
        <v>540</v>
      </c>
      <c r="F748" s="569" t="s">
        <v>541</v>
      </c>
      <c r="G748" s="568" t="s">
        <v>586</v>
      </c>
      <c r="H748" s="568">
        <v>147193</v>
      </c>
      <c r="I748" s="568">
        <v>47193</v>
      </c>
      <c r="J748" s="568" t="s">
        <v>717</v>
      </c>
      <c r="K748" s="568" t="s">
        <v>718</v>
      </c>
      <c r="L748" s="570">
        <v>339.95551916898</v>
      </c>
      <c r="M748" s="570">
        <v>2</v>
      </c>
      <c r="N748" s="571">
        <v>679.91103833796001</v>
      </c>
    </row>
    <row r="749" spans="1:14" ht="14.4" customHeight="1" x14ac:dyDescent="0.3">
      <c r="A749" s="566" t="s">
        <v>537</v>
      </c>
      <c r="B749" s="567" t="s">
        <v>539</v>
      </c>
      <c r="C749" s="568" t="s">
        <v>555</v>
      </c>
      <c r="D749" s="569" t="s">
        <v>556</v>
      </c>
      <c r="E749" s="568" t="s">
        <v>540</v>
      </c>
      <c r="F749" s="569" t="s">
        <v>541</v>
      </c>
      <c r="G749" s="568" t="s">
        <v>586</v>
      </c>
      <c r="H749" s="568">
        <v>147454</v>
      </c>
      <c r="I749" s="568">
        <v>147454</v>
      </c>
      <c r="J749" s="568" t="s">
        <v>1452</v>
      </c>
      <c r="K749" s="568" t="s">
        <v>1453</v>
      </c>
      <c r="L749" s="570">
        <v>76.959999999999994</v>
      </c>
      <c r="M749" s="570">
        <v>1</v>
      </c>
      <c r="N749" s="571">
        <v>76.959999999999994</v>
      </c>
    </row>
    <row r="750" spans="1:14" ht="14.4" customHeight="1" x14ac:dyDescent="0.3">
      <c r="A750" s="566" t="s">
        <v>537</v>
      </c>
      <c r="B750" s="567" t="s">
        <v>539</v>
      </c>
      <c r="C750" s="568" t="s">
        <v>555</v>
      </c>
      <c r="D750" s="569" t="s">
        <v>556</v>
      </c>
      <c r="E750" s="568" t="s">
        <v>540</v>
      </c>
      <c r="F750" s="569" t="s">
        <v>541</v>
      </c>
      <c r="G750" s="568" t="s">
        <v>586</v>
      </c>
      <c r="H750" s="568">
        <v>147845</v>
      </c>
      <c r="I750" s="568">
        <v>47845</v>
      </c>
      <c r="J750" s="568" t="s">
        <v>1454</v>
      </c>
      <c r="K750" s="568" t="s">
        <v>1455</v>
      </c>
      <c r="L750" s="570">
        <v>254.27800000000002</v>
      </c>
      <c r="M750" s="570">
        <v>2</v>
      </c>
      <c r="N750" s="571">
        <v>508.55600000000004</v>
      </c>
    </row>
    <row r="751" spans="1:14" ht="14.4" customHeight="1" x14ac:dyDescent="0.3">
      <c r="A751" s="566" t="s">
        <v>537</v>
      </c>
      <c r="B751" s="567" t="s">
        <v>539</v>
      </c>
      <c r="C751" s="568" t="s">
        <v>555</v>
      </c>
      <c r="D751" s="569" t="s">
        <v>556</v>
      </c>
      <c r="E751" s="568" t="s">
        <v>540</v>
      </c>
      <c r="F751" s="569" t="s">
        <v>541</v>
      </c>
      <c r="G751" s="568" t="s">
        <v>586</v>
      </c>
      <c r="H751" s="568">
        <v>149317</v>
      </c>
      <c r="I751" s="568">
        <v>49317</v>
      </c>
      <c r="J751" s="568" t="s">
        <v>1177</v>
      </c>
      <c r="K751" s="568" t="s">
        <v>1178</v>
      </c>
      <c r="L751" s="570">
        <v>331.02722775613898</v>
      </c>
      <c r="M751" s="570">
        <v>2</v>
      </c>
      <c r="N751" s="571">
        <v>662.05445551227797</v>
      </c>
    </row>
    <row r="752" spans="1:14" ht="14.4" customHeight="1" x14ac:dyDescent="0.3">
      <c r="A752" s="566" t="s">
        <v>537</v>
      </c>
      <c r="B752" s="567" t="s">
        <v>539</v>
      </c>
      <c r="C752" s="568" t="s">
        <v>555</v>
      </c>
      <c r="D752" s="569" t="s">
        <v>556</v>
      </c>
      <c r="E752" s="568" t="s">
        <v>540</v>
      </c>
      <c r="F752" s="569" t="s">
        <v>541</v>
      </c>
      <c r="G752" s="568" t="s">
        <v>586</v>
      </c>
      <c r="H752" s="568">
        <v>150335</v>
      </c>
      <c r="I752" s="568">
        <v>50335</v>
      </c>
      <c r="J752" s="568" t="s">
        <v>723</v>
      </c>
      <c r="K752" s="568" t="s">
        <v>724</v>
      </c>
      <c r="L752" s="570">
        <v>45.6205</v>
      </c>
      <c r="M752" s="570">
        <v>9</v>
      </c>
      <c r="N752" s="571">
        <v>409.44600000000003</v>
      </c>
    </row>
    <row r="753" spans="1:14" ht="14.4" customHeight="1" x14ac:dyDescent="0.3">
      <c r="A753" s="566" t="s">
        <v>537</v>
      </c>
      <c r="B753" s="567" t="s">
        <v>539</v>
      </c>
      <c r="C753" s="568" t="s">
        <v>555</v>
      </c>
      <c r="D753" s="569" t="s">
        <v>556</v>
      </c>
      <c r="E753" s="568" t="s">
        <v>540</v>
      </c>
      <c r="F753" s="569" t="s">
        <v>541</v>
      </c>
      <c r="G753" s="568" t="s">
        <v>586</v>
      </c>
      <c r="H753" s="568">
        <v>151365</v>
      </c>
      <c r="I753" s="568">
        <v>51365</v>
      </c>
      <c r="J753" s="568" t="s">
        <v>725</v>
      </c>
      <c r="K753" s="568" t="s">
        <v>726</v>
      </c>
      <c r="L753" s="570">
        <v>259.44</v>
      </c>
      <c r="M753" s="570">
        <v>10</v>
      </c>
      <c r="N753" s="571">
        <v>2594.4</v>
      </c>
    </row>
    <row r="754" spans="1:14" ht="14.4" customHeight="1" x14ac:dyDescent="0.3">
      <c r="A754" s="566" t="s">
        <v>537</v>
      </c>
      <c r="B754" s="567" t="s">
        <v>539</v>
      </c>
      <c r="C754" s="568" t="s">
        <v>555</v>
      </c>
      <c r="D754" s="569" t="s">
        <v>556</v>
      </c>
      <c r="E754" s="568" t="s">
        <v>540</v>
      </c>
      <c r="F754" s="569" t="s">
        <v>541</v>
      </c>
      <c r="G754" s="568" t="s">
        <v>586</v>
      </c>
      <c r="H754" s="568">
        <v>153940</v>
      </c>
      <c r="I754" s="568">
        <v>53940</v>
      </c>
      <c r="J754" s="568" t="s">
        <v>611</v>
      </c>
      <c r="K754" s="568" t="s">
        <v>1179</v>
      </c>
      <c r="L754" s="570">
        <v>68.528745508571077</v>
      </c>
      <c r="M754" s="570">
        <v>30</v>
      </c>
      <c r="N754" s="571">
        <v>2056.4099281371373</v>
      </c>
    </row>
    <row r="755" spans="1:14" ht="14.4" customHeight="1" x14ac:dyDescent="0.3">
      <c r="A755" s="566" t="s">
        <v>537</v>
      </c>
      <c r="B755" s="567" t="s">
        <v>539</v>
      </c>
      <c r="C755" s="568" t="s">
        <v>555</v>
      </c>
      <c r="D755" s="569" t="s">
        <v>556</v>
      </c>
      <c r="E755" s="568" t="s">
        <v>540</v>
      </c>
      <c r="F755" s="569" t="s">
        <v>541</v>
      </c>
      <c r="G755" s="568" t="s">
        <v>586</v>
      </c>
      <c r="H755" s="568">
        <v>154150</v>
      </c>
      <c r="I755" s="568">
        <v>54150</v>
      </c>
      <c r="J755" s="568" t="s">
        <v>1456</v>
      </c>
      <c r="K755" s="568" t="s">
        <v>1457</v>
      </c>
      <c r="L755" s="570">
        <v>87.06</v>
      </c>
      <c r="M755" s="570">
        <v>1</v>
      </c>
      <c r="N755" s="571">
        <v>87.06</v>
      </c>
    </row>
    <row r="756" spans="1:14" ht="14.4" customHeight="1" x14ac:dyDescent="0.3">
      <c r="A756" s="566" t="s">
        <v>537</v>
      </c>
      <c r="B756" s="567" t="s">
        <v>539</v>
      </c>
      <c r="C756" s="568" t="s">
        <v>555</v>
      </c>
      <c r="D756" s="569" t="s">
        <v>556</v>
      </c>
      <c r="E756" s="568" t="s">
        <v>540</v>
      </c>
      <c r="F756" s="569" t="s">
        <v>541</v>
      </c>
      <c r="G756" s="568" t="s">
        <v>586</v>
      </c>
      <c r="H756" s="568">
        <v>155823</v>
      </c>
      <c r="I756" s="568">
        <v>55823</v>
      </c>
      <c r="J756" s="568" t="s">
        <v>731</v>
      </c>
      <c r="K756" s="568" t="s">
        <v>732</v>
      </c>
      <c r="L756" s="570">
        <v>22.738799460904517</v>
      </c>
      <c r="M756" s="570">
        <v>212</v>
      </c>
      <c r="N756" s="571">
        <v>4821.6195957868667</v>
      </c>
    </row>
    <row r="757" spans="1:14" ht="14.4" customHeight="1" x14ac:dyDescent="0.3">
      <c r="A757" s="566" t="s">
        <v>537</v>
      </c>
      <c r="B757" s="567" t="s">
        <v>539</v>
      </c>
      <c r="C757" s="568" t="s">
        <v>555</v>
      </c>
      <c r="D757" s="569" t="s">
        <v>556</v>
      </c>
      <c r="E757" s="568" t="s">
        <v>540</v>
      </c>
      <c r="F757" s="569" t="s">
        <v>541</v>
      </c>
      <c r="G757" s="568" t="s">
        <v>586</v>
      </c>
      <c r="H757" s="568">
        <v>155824</v>
      </c>
      <c r="I757" s="568">
        <v>55824</v>
      </c>
      <c r="J757" s="568" t="s">
        <v>731</v>
      </c>
      <c r="K757" s="568" t="s">
        <v>733</v>
      </c>
      <c r="L757" s="570">
        <v>60.350028080053455</v>
      </c>
      <c r="M757" s="570">
        <v>106</v>
      </c>
      <c r="N757" s="571">
        <v>6397.1023964868</v>
      </c>
    </row>
    <row r="758" spans="1:14" ht="14.4" customHeight="1" x14ac:dyDescent="0.3">
      <c r="A758" s="566" t="s">
        <v>537</v>
      </c>
      <c r="B758" s="567" t="s">
        <v>539</v>
      </c>
      <c r="C758" s="568" t="s">
        <v>555</v>
      </c>
      <c r="D758" s="569" t="s">
        <v>556</v>
      </c>
      <c r="E758" s="568" t="s">
        <v>540</v>
      </c>
      <c r="F758" s="569" t="s">
        <v>541</v>
      </c>
      <c r="G758" s="568" t="s">
        <v>586</v>
      </c>
      <c r="H758" s="568">
        <v>156504</v>
      </c>
      <c r="I758" s="568">
        <v>56504</v>
      </c>
      <c r="J758" s="568" t="s">
        <v>1458</v>
      </c>
      <c r="K758" s="568" t="s">
        <v>1459</v>
      </c>
      <c r="L758" s="570">
        <v>98.34</v>
      </c>
      <c r="M758" s="570">
        <v>1</v>
      </c>
      <c r="N758" s="571">
        <v>98.34</v>
      </c>
    </row>
    <row r="759" spans="1:14" ht="14.4" customHeight="1" x14ac:dyDescent="0.3">
      <c r="A759" s="566" t="s">
        <v>537</v>
      </c>
      <c r="B759" s="567" t="s">
        <v>539</v>
      </c>
      <c r="C759" s="568" t="s">
        <v>555</v>
      </c>
      <c r="D759" s="569" t="s">
        <v>556</v>
      </c>
      <c r="E759" s="568" t="s">
        <v>540</v>
      </c>
      <c r="F759" s="569" t="s">
        <v>541</v>
      </c>
      <c r="G759" s="568" t="s">
        <v>586</v>
      </c>
      <c r="H759" s="568">
        <v>156804</v>
      </c>
      <c r="I759" s="568">
        <v>56804</v>
      </c>
      <c r="J759" s="568" t="s">
        <v>1186</v>
      </c>
      <c r="K759" s="568" t="s">
        <v>824</v>
      </c>
      <c r="L759" s="570">
        <v>36.324964818975353</v>
      </c>
      <c r="M759" s="570">
        <v>15</v>
      </c>
      <c r="N759" s="571">
        <v>545.00965905753685</v>
      </c>
    </row>
    <row r="760" spans="1:14" ht="14.4" customHeight="1" x14ac:dyDescent="0.3">
      <c r="A760" s="566" t="s">
        <v>537</v>
      </c>
      <c r="B760" s="567" t="s">
        <v>539</v>
      </c>
      <c r="C760" s="568" t="s">
        <v>555</v>
      </c>
      <c r="D760" s="569" t="s">
        <v>556</v>
      </c>
      <c r="E760" s="568" t="s">
        <v>540</v>
      </c>
      <c r="F760" s="569" t="s">
        <v>541</v>
      </c>
      <c r="G760" s="568" t="s">
        <v>586</v>
      </c>
      <c r="H760" s="568">
        <v>156992</v>
      </c>
      <c r="I760" s="568">
        <v>56992</v>
      </c>
      <c r="J760" s="568" t="s">
        <v>734</v>
      </c>
      <c r="K760" s="568" t="s">
        <v>735</v>
      </c>
      <c r="L760" s="570">
        <v>57.151642265634429</v>
      </c>
      <c r="M760" s="570">
        <v>32</v>
      </c>
      <c r="N760" s="571">
        <v>1814.058214992674</v>
      </c>
    </row>
    <row r="761" spans="1:14" ht="14.4" customHeight="1" x14ac:dyDescent="0.3">
      <c r="A761" s="566" t="s">
        <v>537</v>
      </c>
      <c r="B761" s="567" t="s">
        <v>539</v>
      </c>
      <c r="C761" s="568" t="s">
        <v>555</v>
      </c>
      <c r="D761" s="569" t="s">
        <v>556</v>
      </c>
      <c r="E761" s="568" t="s">
        <v>540</v>
      </c>
      <c r="F761" s="569" t="s">
        <v>541</v>
      </c>
      <c r="G761" s="568" t="s">
        <v>586</v>
      </c>
      <c r="H761" s="568">
        <v>157586</v>
      </c>
      <c r="I761" s="568">
        <v>57586</v>
      </c>
      <c r="J761" s="568" t="s">
        <v>1187</v>
      </c>
      <c r="K761" s="568" t="s">
        <v>1188</v>
      </c>
      <c r="L761" s="570">
        <v>68.089594465953496</v>
      </c>
      <c r="M761" s="570">
        <v>1</v>
      </c>
      <c r="N761" s="571">
        <v>68.089594465953496</v>
      </c>
    </row>
    <row r="762" spans="1:14" ht="14.4" customHeight="1" x14ac:dyDescent="0.3">
      <c r="A762" s="566" t="s">
        <v>537</v>
      </c>
      <c r="B762" s="567" t="s">
        <v>539</v>
      </c>
      <c r="C762" s="568" t="s">
        <v>555</v>
      </c>
      <c r="D762" s="569" t="s">
        <v>556</v>
      </c>
      <c r="E762" s="568" t="s">
        <v>540</v>
      </c>
      <c r="F762" s="569" t="s">
        <v>541</v>
      </c>
      <c r="G762" s="568" t="s">
        <v>586</v>
      </c>
      <c r="H762" s="568">
        <v>158037</v>
      </c>
      <c r="I762" s="568">
        <v>58037</v>
      </c>
      <c r="J762" s="568" t="s">
        <v>1460</v>
      </c>
      <c r="K762" s="568" t="s">
        <v>1461</v>
      </c>
      <c r="L762" s="570">
        <v>100.12</v>
      </c>
      <c r="M762" s="570">
        <v>1</v>
      </c>
      <c r="N762" s="571">
        <v>100.12</v>
      </c>
    </row>
    <row r="763" spans="1:14" ht="14.4" customHeight="1" x14ac:dyDescent="0.3">
      <c r="A763" s="566" t="s">
        <v>537</v>
      </c>
      <c r="B763" s="567" t="s">
        <v>539</v>
      </c>
      <c r="C763" s="568" t="s">
        <v>555</v>
      </c>
      <c r="D763" s="569" t="s">
        <v>556</v>
      </c>
      <c r="E763" s="568" t="s">
        <v>540</v>
      </c>
      <c r="F763" s="569" t="s">
        <v>541</v>
      </c>
      <c r="G763" s="568" t="s">
        <v>586</v>
      </c>
      <c r="H763" s="568">
        <v>158287</v>
      </c>
      <c r="I763" s="568">
        <v>58287</v>
      </c>
      <c r="J763" s="568" t="s">
        <v>1462</v>
      </c>
      <c r="K763" s="568" t="s">
        <v>1463</v>
      </c>
      <c r="L763" s="570">
        <v>1128.8399999999999</v>
      </c>
      <c r="M763" s="570">
        <v>1</v>
      </c>
      <c r="N763" s="571">
        <v>1128.8399999999999</v>
      </c>
    </row>
    <row r="764" spans="1:14" ht="14.4" customHeight="1" x14ac:dyDescent="0.3">
      <c r="A764" s="566" t="s">
        <v>537</v>
      </c>
      <c r="B764" s="567" t="s">
        <v>539</v>
      </c>
      <c r="C764" s="568" t="s">
        <v>555</v>
      </c>
      <c r="D764" s="569" t="s">
        <v>556</v>
      </c>
      <c r="E764" s="568" t="s">
        <v>540</v>
      </c>
      <c r="F764" s="569" t="s">
        <v>541</v>
      </c>
      <c r="G764" s="568" t="s">
        <v>586</v>
      </c>
      <c r="H764" s="568">
        <v>158425</v>
      </c>
      <c r="I764" s="568">
        <v>58425</v>
      </c>
      <c r="J764" s="568" t="s">
        <v>1189</v>
      </c>
      <c r="K764" s="568" t="s">
        <v>1190</v>
      </c>
      <c r="L764" s="570">
        <v>83.969889079473205</v>
      </c>
      <c r="M764" s="570">
        <v>1</v>
      </c>
      <c r="N764" s="571">
        <v>83.969889079473205</v>
      </c>
    </row>
    <row r="765" spans="1:14" ht="14.4" customHeight="1" x14ac:dyDescent="0.3">
      <c r="A765" s="566" t="s">
        <v>537</v>
      </c>
      <c r="B765" s="567" t="s">
        <v>539</v>
      </c>
      <c r="C765" s="568" t="s">
        <v>555</v>
      </c>
      <c r="D765" s="569" t="s">
        <v>556</v>
      </c>
      <c r="E765" s="568" t="s">
        <v>540</v>
      </c>
      <c r="F765" s="569" t="s">
        <v>541</v>
      </c>
      <c r="G765" s="568" t="s">
        <v>586</v>
      </c>
      <c r="H765" s="568">
        <v>158654</v>
      </c>
      <c r="I765" s="568">
        <v>58654</v>
      </c>
      <c r="J765" s="568" t="s">
        <v>1464</v>
      </c>
      <c r="K765" s="568" t="s">
        <v>1465</v>
      </c>
      <c r="L765" s="570">
        <v>42.61</v>
      </c>
      <c r="M765" s="570">
        <v>1</v>
      </c>
      <c r="N765" s="571">
        <v>42.61</v>
      </c>
    </row>
    <row r="766" spans="1:14" ht="14.4" customHeight="1" x14ac:dyDescent="0.3">
      <c r="A766" s="566" t="s">
        <v>537</v>
      </c>
      <c r="B766" s="567" t="s">
        <v>539</v>
      </c>
      <c r="C766" s="568" t="s">
        <v>555</v>
      </c>
      <c r="D766" s="569" t="s">
        <v>556</v>
      </c>
      <c r="E766" s="568" t="s">
        <v>540</v>
      </c>
      <c r="F766" s="569" t="s">
        <v>541</v>
      </c>
      <c r="G766" s="568" t="s">
        <v>586</v>
      </c>
      <c r="H766" s="568">
        <v>158827</v>
      </c>
      <c r="I766" s="568">
        <v>58827</v>
      </c>
      <c r="J766" s="568" t="s">
        <v>739</v>
      </c>
      <c r="K766" s="568" t="s">
        <v>740</v>
      </c>
      <c r="L766" s="570">
        <v>182.04347047114774</v>
      </c>
      <c r="M766" s="570">
        <v>144</v>
      </c>
      <c r="N766" s="571">
        <v>25728.820950566267</v>
      </c>
    </row>
    <row r="767" spans="1:14" ht="14.4" customHeight="1" x14ac:dyDescent="0.3">
      <c r="A767" s="566" t="s">
        <v>537</v>
      </c>
      <c r="B767" s="567" t="s">
        <v>539</v>
      </c>
      <c r="C767" s="568" t="s">
        <v>555</v>
      </c>
      <c r="D767" s="569" t="s">
        <v>556</v>
      </c>
      <c r="E767" s="568" t="s">
        <v>540</v>
      </c>
      <c r="F767" s="569" t="s">
        <v>541</v>
      </c>
      <c r="G767" s="568" t="s">
        <v>586</v>
      </c>
      <c r="H767" s="568">
        <v>159448</v>
      </c>
      <c r="I767" s="568">
        <v>59448</v>
      </c>
      <c r="J767" s="568" t="s">
        <v>741</v>
      </c>
      <c r="K767" s="568" t="s">
        <v>742</v>
      </c>
      <c r="L767" s="570">
        <v>702.40406225350648</v>
      </c>
      <c r="M767" s="570">
        <v>9</v>
      </c>
      <c r="N767" s="571">
        <v>6323.0006225350644</v>
      </c>
    </row>
    <row r="768" spans="1:14" ht="14.4" customHeight="1" x14ac:dyDescent="0.3">
      <c r="A768" s="566" t="s">
        <v>537</v>
      </c>
      <c r="B768" s="567" t="s">
        <v>539</v>
      </c>
      <c r="C768" s="568" t="s">
        <v>555</v>
      </c>
      <c r="D768" s="569" t="s">
        <v>556</v>
      </c>
      <c r="E768" s="568" t="s">
        <v>540</v>
      </c>
      <c r="F768" s="569" t="s">
        <v>541</v>
      </c>
      <c r="G768" s="568" t="s">
        <v>586</v>
      </c>
      <c r="H768" s="568">
        <v>159449</v>
      </c>
      <c r="I768" s="568">
        <v>59449</v>
      </c>
      <c r="J768" s="568" t="s">
        <v>1191</v>
      </c>
      <c r="K768" s="568" t="s">
        <v>1192</v>
      </c>
      <c r="L768" s="570">
        <v>1344.82</v>
      </c>
      <c r="M768" s="570">
        <v>1</v>
      </c>
      <c r="N768" s="571">
        <v>1344.82</v>
      </c>
    </row>
    <row r="769" spans="1:14" ht="14.4" customHeight="1" x14ac:dyDescent="0.3">
      <c r="A769" s="566" t="s">
        <v>537</v>
      </c>
      <c r="B769" s="567" t="s">
        <v>539</v>
      </c>
      <c r="C769" s="568" t="s">
        <v>555</v>
      </c>
      <c r="D769" s="569" t="s">
        <v>556</v>
      </c>
      <c r="E769" s="568" t="s">
        <v>540</v>
      </c>
      <c r="F769" s="569" t="s">
        <v>541</v>
      </c>
      <c r="G769" s="568" t="s">
        <v>586</v>
      </c>
      <c r="H769" s="568">
        <v>165388</v>
      </c>
      <c r="I769" s="568">
        <v>65388</v>
      </c>
      <c r="J769" s="568" t="s">
        <v>747</v>
      </c>
      <c r="K769" s="568" t="s">
        <v>748</v>
      </c>
      <c r="L769" s="570">
        <v>56.3</v>
      </c>
      <c r="M769" s="570">
        <v>1</v>
      </c>
      <c r="N769" s="571">
        <v>56.3</v>
      </c>
    </row>
    <row r="770" spans="1:14" ht="14.4" customHeight="1" x14ac:dyDescent="0.3">
      <c r="A770" s="566" t="s">
        <v>537</v>
      </c>
      <c r="B770" s="567" t="s">
        <v>539</v>
      </c>
      <c r="C770" s="568" t="s">
        <v>555</v>
      </c>
      <c r="D770" s="569" t="s">
        <v>556</v>
      </c>
      <c r="E770" s="568" t="s">
        <v>540</v>
      </c>
      <c r="F770" s="569" t="s">
        <v>541</v>
      </c>
      <c r="G770" s="568" t="s">
        <v>586</v>
      </c>
      <c r="H770" s="568">
        <v>167547</v>
      </c>
      <c r="I770" s="568">
        <v>67547</v>
      </c>
      <c r="J770" s="568" t="s">
        <v>751</v>
      </c>
      <c r="K770" s="568" t="s">
        <v>752</v>
      </c>
      <c r="L770" s="570">
        <v>57.148430472576401</v>
      </c>
      <c r="M770" s="570">
        <v>22</v>
      </c>
      <c r="N770" s="571">
        <v>1250.082843468962</v>
      </c>
    </row>
    <row r="771" spans="1:14" ht="14.4" customHeight="1" x14ac:dyDescent="0.3">
      <c r="A771" s="566" t="s">
        <v>537</v>
      </c>
      <c r="B771" s="567" t="s">
        <v>539</v>
      </c>
      <c r="C771" s="568" t="s">
        <v>555</v>
      </c>
      <c r="D771" s="569" t="s">
        <v>556</v>
      </c>
      <c r="E771" s="568" t="s">
        <v>540</v>
      </c>
      <c r="F771" s="569" t="s">
        <v>541</v>
      </c>
      <c r="G771" s="568" t="s">
        <v>586</v>
      </c>
      <c r="H771" s="568">
        <v>168096</v>
      </c>
      <c r="I771" s="568">
        <v>168096</v>
      </c>
      <c r="J771" s="568" t="s">
        <v>1466</v>
      </c>
      <c r="K771" s="568" t="s">
        <v>659</v>
      </c>
      <c r="L771" s="570">
        <v>90.319985508586996</v>
      </c>
      <c r="M771" s="570">
        <v>1</v>
      </c>
      <c r="N771" s="571">
        <v>90.319985508586996</v>
      </c>
    </row>
    <row r="772" spans="1:14" ht="14.4" customHeight="1" x14ac:dyDescent="0.3">
      <c r="A772" s="566" t="s">
        <v>537</v>
      </c>
      <c r="B772" s="567" t="s">
        <v>539</v>
      </c>
      <c r="C772" s="568" t="s">
        <v>555</v>
      </c>
      <c r="D772" s="569" t="s">
        <v>556</v>
      </c>
      <c r="E772" s="568" t="s">
        <v>540</v>
      </c>
      <c r="F772" s="569" t="s">
        <v>541</v>
      </c>
      <c r="G772" s="568" t="s">
        <v>586</v>
      </c>
      <c r="H772" s="568">
        <v>169059</v>
      </c>
      <c r="I772" s="568">
        <v>69059</v>
      </c>
      <c r="J772" s="568" t="s">
        <v>1467</v>
      </c>
      <c r="K772" s="568" t="s">
        <v>1468</v>
      </c>
      <c r="L772" s="570">
        <v>790.67571445010799</v>
      </c>
      <c r="M772" s="570">
        <v>8</v>
      </c>
      <c r="N772" s="571">
        <v>6325.4057156008639</v>
      </c>
    </row>
    <row r="773" spans="1:14" ht="14.4" customHeight="1" x14ac:dyDescent="0.3">
      <c r="A773" s="566" t="s">
        <v>537</v>
      </c>
      <c r="B773" s="567" t="s">
        <v>539</v>
      </c>
      <c r="C773" s="568" t="s">
        <v>555</v>
      </c>
      <c r="D773" s="569" t="s">
        <v>556</v>
      </c>
      <c r="E773" s="568" t="s">
        <v>540</v>
      </c>
      <c r="F773" s="569" t="s">
        <v>541</v>
      </c>
      <c r="G773" s="568" t="s">
        <v>586</v>
      </c>
      <c r="H773" s="568">
        <v>169189</v>
      </c>
      <c r="I773" s="568">
        <v>69189</v>
      </c>
      <c r="J773" s="568" t="s">
        <v>753</v>
      </c>
      <c r="K773" s="568" t="s">
        <v>754</v>
      </c>
      <c r="L773" s="570">
        <v>67.803375022623129</v>
      </c>
      <c r="M773" s="570">
        <v>4</v>
      </c>
      <c r="N773" s="571">
        <v>270.82025013573877</v>
      </c>
    </row>
    <row r="774" spans="1:14" ht="14.4" customHeight="1" x14ac:dyDescent="0.3">
      <c r="A774" s="566" t="s">
        <v>537</v>
      </c>
      <c r="B774" s="567" t="s">
        <v>539</v>
      </c>
      <c r="C774" s="568" t="s">
        <v>555</v>
      </c>
      <c r="D774" s="569" t="s">
        <v>556</v>
      </c>
      <c r="E774" s="568" t="s">
        <v>540</v>
      </c>
      <c r="F774" s="569" t="s">
        <v>541</v>
      </c>
      <c r="G774" s="568" t="s">
        <v>586</v>
      </c>
      <c r="H774" s="568">
        <v>169671</v>
      </c>
      <c r="I774" s="568">
        <v>69671</v>
      </c>
      <c r="J774" s="568" t="s">
        <v>757</v>
      </c>
      <c r="K774" s="568" t="s">
        <v>758</v>
      </c>
      <c r="L774" s="570">
        <v>113.526976277705</v>
      </c>
      <c r="M774" s="570">
        <v>144</v>
      </c>
      <c r="N774" s="571">
        <v>16394.55643921718</v>
      </c>
    </row>
    <row r="775" spans="1:14" ht="14.4" customHeight="1" x14ac:dyDescent="0.3">
      <c r="A775" s="566" t="s">
        <v>537</v>
      </c>
      <c r="B775" s="567" t="s">
        <v>539</v>
      </c>
      <c r="C775" s="568" t="s">
        <v>555</v>
      </c>
      <c r="D775" s="569" t="s">
        <v>556</v>
      </c>
      <c r="E775" s="568" t="s">
        <v>540</v>
      </c>
      <c r="F775" s="569" t="s">
        <v>541</v>
      </c>
      <c r="G775" s="568" t="s">
        <v>586</v>
      </c>
      <c r="H775" s="568">
        <v>176064</v>
      </c>
      <c r="I775" s="568">
        <v>76064</v>
      </c>
      <c r="J775" s="568" t="s">
        <v>765</v>
      </c>
      <c r="K775" s="568" t="s">
        <v>766</v>
      </c>
      <c r="L775" s="570">
        <v>69.609999475664921</v>
      </c>
      <c r="M775" s="570">
        <v>5</v>
      </c>
      <c r="N775" s="571">
        <v>347.99999790265974</v>
      </c>
    </row>
    <row r="776" spans="1:14" ht="14.4" customHeight="1" x14ac:dyDescent="0.3">
      <c r="A776" s="566" t="s">
        <v>537</v>
      </c>
      <c r="B776" s="567" t="s">
        <v>539</v>
      </c>
      <c r="C776" s="568" t="s">
        <v>555</v>
      </c>
      <c r="D776" s="569" t="s">
        <v>556</v>
      </c>
      <c r="E776" s="568" t="s">
        <v>540</v>
      </c>
      <c r="F776" s="569" t="s">
        <v>541</v>
      </c>
      <c r="G776" s="568" t="s">
        <v>586</v>
      </c>
      <c r="H776" s="568">
        <v>176205</v>
      </c>
      <c r="I776" s="568">
        <v>76205</v>
      </c>
      <c r="J776" s="568" t="s">
        <v>1197</v>
      </c>
      <c r="K776" s="568" t="s">
        <v>623</v>
      </c>
      <c r="L776" s="570">
        <v>110.5</v>
      </c>
      <c r="M776" s="570">
        <v>1</v>
      </c>
      <c r="N776" s="571">
        <v>110.5</v>
      </c>
    </row>
    <row r="777" spans="1:14" ht="14.4" customHeight="1" x14ac:dyDescent="0.3">
      <c r="A777" s="566" t="s">
        <v>537</v>
      </c>
      <c r="B777" s="567" t="s">
        <v>539</v>
      </c>
      <c r="C777" s="568" t="s">
        <v>555</v>
      </c>
      <c r="D777" s="569" t="s">
        <v>556</v>
      </c>
      <c r="E777" s="568" t="s">
        <v>540</v>
      </c>
      <c r="F777" s="569" t="s">
        <v>541</v>
      </c>
      <c r="G777" s="568" t="s">
        <v>586</v>
      </c>
      <c r="H777" s="568">
        <v>176488</v>
      </c>
      <c r="I777" s="568">
        <v>176488</v>
      </c>
      <c r="J777" s="568" t="s">
        <v>1469</v>
      </c>
      <c r="K777" s="568" t="s">
        <v>1295</v>
      </c>
      <c r="L777" s="570">
        <v>128.72999999999999</v>
      </c>
      <c r="M777" s="570">
        <v>1</v>
      </c>
      <c r="N777" s="571">
        <v>128.72999999999999</v>
      </c>
    </row>
    <row r="778" spans="1:14" ht="14.4" customHeight="1" x14ac:dyDescent="0.3">
      <c r="A778" s="566" t="s">
        <v>537</v>
      </c>
      <c r="B778" s="567" t="s">
        <v>539</v>
      </c>
      <c r="C778" s="568" t="s">
        <v>555</v>
      </c>
      <c r="D778" s="569" t="s">
        <v>556</v>
      </c>
      <c r="E778" s="568" t="s">
        <v>540</v>
      </c>
      <c r="F778" s="569" t="s">
        <v>541</v>
      </c>
      <c r="G778" s="568" t="s">
        <v>586</v>
      </c>
      <c r="H778" s="568">
        <v>178635</v>
      </c>
      <c r="I778" s="568">
        <v>178635</v>
      </c>
      <c r="J778" s="568" t="s">
        <v>1200</v>
      </c>
      <c r="K778" s="568" t="s">
        <v>1201</v>
      </c>
      <c r="L778" s="570">
        <v>350.00244467985351</v>
      </c>
      <c r="M778" s="570">
        <v>3</v>
      </c>
      <c r="N778" s="571">
        <v>1050.0077787194141</v>
      </c>
    </row>
    <row r="779" spans="1:14" ht="14.4" customHeight="1" x14ac:dyDescent="0.3">
      <c r="A779" s="566" t="s">
        <v>537</v>
      </c>
      <c r="B779" s="567" t="s">
        <v>539</v>
      </c>
      <c r="C779" s="568" t="s">
        <v>555</v>
      </c>
      <c r="D779" s="569" t="s">
        <v>556</v>
      </c>
      <c r="E779" s="568" t="s">
        <v>540</v>
      </c>
      <c r="F779" s="569" t="s">
        <v>541</v>
      </c>
      <c r="G779" s="568" t="s">
        <v>586</v>
      </c>
      <c r="H779" s="568">
        <v>180058</v>
      </c>
      <c r="I779" s="568">
        <v>80058</v>
      </c>
      <c r="J779" s="568" t="s">
        <v>767</v>
      </c>
      <c r="K779" s="568" t="s">
        <v>768</v>
      </c>
      <c r="L779" s="570">
        <v>107.13</v>
      </c>
      <c r="M779" s="570">
        <v>1</v>
      </c>
      <c r="N779" s="571">
        <v>107.13</v>
      </c>
    </row>
    <row r="780" spans="1:14" ht="14.4" customHeight="1" x14ac:dyDescent="0.3">
      <c r="A780" s="566" t="s">
        <v>537</v>
      </c>
      <c r="B780" s="567" t="s">
        <v>539</v>
      </c>
      <c r="C780" s="568" t="s">
        <v>555</v>
      </c>
      <c r="D780" s="569" t="s">
        <v>556</v>
      </c>
      <c r="E780" s="568" t="s">
        <v>540</v>
      </c>
      <c r="F780" s="569" t="s">
        <v>541</v>
      </c>
      <c r="G780" s="568" t="s">
        <v>586</v>
      </c>
      <c r="H780" s="568">
        <v>183105</v>
      </c>
      <c r="I780" s="568">
        <v>83105</v>
      </c>
      <c r="J780" s="568" t="s">
        <v>1470</v>
      </c>
      <c r="K780" s="568" t="s">
        <v>762</v>
      </c>
      <c r="L780" s="570">
        <v>113.95000001</v>
      </c>
      <c r="M780" s="570">
        <v>1</v>
      </c>
      <c r="N780" s="571">
        <v>113.95000001</v>
      </c>
    </row>
    <row r="781" spans="1:14" ht="14.4" customHeight="1" x14ac:dyDescent="0.3">
      <c r="A781" s="566" t="s">
        <v>537</v>
      </c>
      <c r="B781" s="567" t="s">
        <v>539</v>
      </c>
      <c r="C781" s="568" t="s">
        <v>555</v>
      </c>
      <c r="D781" s="569" t="s">
        <v>556</v>
      </c>
      <c r="E781" s="568" t="s">
        <v>540</v>
      </c>
      <c r="F781" s="569" t="s">
        <v>541</v>
      </c>
      <c r="G781" s="568" t="s">
        <v>586</v>
      </c>
      <c r="H781" s="568">
        <v>183270</v>
      </c>
      <c r="I781" s="568">
        <v>83270</v>
      </c>
      <c r="J781" s="568" t="s">
        <v>769</v>
      </c>
      <c r="K781" s="568" t="s">
        <v>770</v>
      </c>
      <c r="L781" s="570">
        <v>129.8425</v>
      </c>
      <c r="M781" s="570">
        <v>1</v>
      </c>
      <c r="N781" s="571">
        <v>129.8425</v>
      </c>
    </row>
    <row r="782" spans="1:14" ht="14.4" customHeight="1" x14ac:dyDescent="0.3">
      <c r="A782" s="566" t="s">
        <v>537</v>
      </c>
      <c r="B782" s="567" t="s">
        <v>539</v>
      </c>
      <c r="C782" s="568" t="s">
        <v>555</v>
      </c>
      <c r="D782" s="569" t="s">
        <v>556</v>
      </c>
      <c r="E782" s="568" t="s">
        <v>540</v>
      </c>
      <c r="F782" s="569" t="s">
        <v>541</v>
      </c>
      <c r="G782" s="568" t="s">
        <v>586</v>
      </c>
      <c r="H782" s="568">
        <v>183272</v>
      </c>
      <c r="I782" s="568">
        <v>83272</v>
      </c>
      <c r="J782" s="568" t="s">
        <v>1471</v>
      </c>
      <c r="K782" s="568" t="s">
        <v>1472</v>
      </c>
      <c r="L782" s="570">
        <v>184.25</v>
      </c>
      <c r="M782" s="570">
        <v>2</v>
      </c>
      <c r="N782" s="571">
        <v>368.5</v>
      </c>
    </row>
    <row r="783" spans="1:14" ht="14.4" customHeight="1" x14ac:dyDescent="0.3">
      <c r="A783" s="566" t="s">
        <v>537</v>
      </c>
      <c r="B783" s="567" t="s">
        <v>539</v>
      </c>
      <c r="C783" s="568" t="s">
        <v>555</v>
      </c>
      <c r="D783" s="569" t="s">
        <v>556</v>
      </c>
      <c r="E783" s="568" t="s">
        <v>540</v>
      </c>
      <c r="F783" s="569" t="s">
        <v>541</v>
      </c>
      <c r="G783" s="568" t="s">
        <v>586</v>
      </c>
      <c r="H783" s="568">
        <v>183274</v>
      </c>
      <c r="I783" s="568">
        <v>83275</v>
      </c>
      <c r="J783" s="568" t="s">
        <v>1473</v>
      </c>
      <c r="K783" s="568" t="s">
        <v>1474</v>
      </c>
      <c r="L783" s="570">
        <v>2663.2404141156899</v>
      </c>
      <c r="M783" s="570">
        <v>0.35</v>
      </c>
      <c r="N783" s="571">
        <v>932.13414494049141</v>
      </c>
    </row>
    <row r="784" spans="1:14" ht="14.4" customHeight="1" x14ac:dyDescent="0.3">
      <c r="A784" s="566" t="s">
        <v>537</v>
      </c>
      <c r="B784" s="567" t="s">
        <v>539</v>
      </c>
      <c r="C784" s="568" t="s">
        <v>555</v>
      </c>
      <c r="D784" s="569" t="s">
        <v>556</v>
      </c>
      <c r="E784" s="568" t="s">
        <v>540</v>
      </c>
      <c r="F784" s="569" t="s">
        <v>541</v>
      </c>
      <c r="G784" s="568" t="s">
        <v>586</v>
      </c>
      <c r="H784" s="568">
        <v>183318</v>
      </c>
      <c r="I784" s="568">
        <v>83318</v>
      </c>
      <c r="J784" s="568" t="s">
        <v>1202</v>
      </c>
      <c r="K784" s="568" t="s">
        <v>1203</v>
      </c>
      <c r="L784" s="570">
        <v>22.274999999999999</v>
      </c>
      <c r="M784" s="570">
        <v>2</v>
      </c>
      <c r="N784" s="571">
        <v>44.55</v>
      </c>
    </row>
    <row r="785" spans="1:14" ht="14.4" customHeight="1" x14ac:dyDescent="0.3">
      <c r="A785" s="566" t="s">
        <v>537</v>
      </c>
      <c r="B785" s="567" t="s">
        <v>539</v>
      </c>
      <c r="C785" s="568" t="s">
        <v>555</v>
      </c>
      <c r="D785" s="569" t="s">
        <v>556</v>
      </c>
      <c r="E785" s="568" t="s">
        <v>540</v>
      </c>
      <c r="F785" s="569" t="s">
        <v>541</v>
      </c>
      <c r="G785" s="568" t="s">
        <v>586</v>
      </c>
      <c r="H785" s="568">
        <v>184360</v>
      </c>
      <c r="I785" s="568">
        <v>84360</v>
      </c>
      <c r="J785" s="568" t="s">
        <v>773</v>
      </c>
      <c r="K785" s="568" t="s">
        <v>774</v>
      </c>
      <c r="L785" s="570">
        <v>143.78</v>
      </c>
      <c r="M785" s="570">
        <v>1</v>
      </c>
      <c r="N785" s="571">
        <v>143.78</v>
      </c>
    </row>
    <row r="786" spans="1:14" ht="14.4" customHeight="1" x14ac:dyDescent="0.3">
      <c r="A786" s="566" t="s">
        <v>537</v>
      </c>
      <c r="B786" s="567" t="s">
        <v>539</v>
      </c>
      <c r="C786" s="568" t="s">
        <v>555</v>
      </c>
      <c r="D786" s="569" t="s">
        <v>556</v>
      </c>
      <c r="E786" s="568" t="s">
        <v>540</v>
      </c>
      <c r="F786" s="569" t="s">
        <v>541</v>
      </c>
      <c r="G786" s="568" t="s">
        <v>586</v>
      </c>
      <c r="H786" s="568">
        <v>186616</v>
      </c>
      <c r="I786" s="568">
        <v>86616</v>
      </c>
      <c r="J786" s="568" t="s">
        <v>1475</v>
      </c>
      <c r="K786" s="568" t="s">
        <v>941</v>
      </c>
      <c r="L786" s="570">
        <v>809.49833333333299</v>
      </c>
      <c r="M786" s="570">
        <v>2</v>
      </c>
      <c r="N786" s="571">
        <v>1618.996666666666</v>
      </c>
    </row>
    <row r="787" spans="1:14" ht="14.4" customHeight="1" x14ac:dyDescent="0.3">
      <c r="A787" s="566" t="s">
        <v>537</v>
      </c>
      <c r="B787" s="567" t="s">
        <v>539</v>
      </c>
      <c r="C787" s="568" t="s">
        <v>555</v>
      </c>
      <c r="D787" s="569" t="s">
        <v>556</v>
      </c>
      <c r="E787" s="568" t="s">
        <v>540</v>
      </c>
      <c r="F787" s="569" t="s">
        <v>541</v>
      </c>
      <c r="G787" s="568" t="s">
        <v>586</v>
      </c>
      <c r="H787" s="568">
        <v>187299</v>
      </c>
      <c r="I787" s="568">
        <v>87299</v>
      </c>
      <c r="J787" s="568" t="s">
        <v>1208</v>
      </c>
      <c r="K787" s="568" t="s">
        <v>1209</v>
      </c>
      <c r="L787" s="570">
        <v>1004.9812094033638</v>
      </c>
      <c r="M787" s="570">
        <v>10</v>
      </c>
      <c r="N787" s="571">
        <v>10047.62911006988</v>
      </c>
    </row>
    <row r="788" spans="1:14" ht="14.4" customHeight="1" x14ac:dyDescent="0.3">
      <c r="A788" s="566" t="s">
        <v>537</v>
      </c>
      <c r="B788" s="567" t="s">
        <v>539</v>
      </c>
      <c r="C788" s="568" t="s">
        <v>555</v>
      </c>
      <c r="D788" s="569" t="s">
        <v>556</v>
      </c>
      <c r="E788" s="568" t="s">
        <v>540</v>
      </c>
      <c r="F788" s="569" t="s">
        <v>541</v>
      </c>
      <c r="G788" s="568" t="s">
        <v>586</v>
      </c>
      <c r="H788" s="568">
        <v>187680</v>
      </c>
      <c r="I788" s="568">
        <v>87680</v>
      </c>
      <c r="J788" s="568" t="s">
        <v>1476</v>
      </c>
      <c r="K788" s="568" t="s">
        <v>1477</v>
      </c>
      <c r="L788" s="570">
        <v>15.57</v>
      </c>
      <c r="M788" s="570">
        <v>1</v>
      </c>
      <c r="N788" s="571">
        <v>15.57</v>
      </c>
    </row>
    <row r="789" spans="1:14" ht="14.4" customHeight="1" x14ac:dyDescent="0.3">
      <c r="A789" s="566" t="s">
        <v>537</v>
      </c>
      <c r="B789" s="567" t="s">
        <v>539</v>
      </c>
      <c r="C789" s="568" t="s">
        <v>555</v>
      </c>
      <c r="D789" s="569" t="s">
        <v>556</v>
      </c>
      <c r="E789" s="568" t="s">
        <v>540</v>
      </c>
      <c r="F789" s="569" t="s">
        <v>541</v>
      </c>
      <c r="G789" s="568" t="s">
        <v>586</v>
      </c>
      <c r="H789" s="568">
        <v>188115</v>
      </c>
      <c r="I789" s="568">
        <v>88115</v>
      </c>
      <c r="J789" s="568" t="s">
        <v>1478</v>
      </c>
      <c r="K789" s="568" t="s">
        <v>1479</v>
      </c>
      <c r="L789" s="570">
        <v>1565.47</v>
      </c>
      <c r="M789" s="570">
        <v>1</v>
      </c>
      <c r="N789" s="571">
        <v>1565.47</v>
      </c>
    </row>
    <row r="790" spans="1:14" ht="14.4" customHeight="1" x14ac:dyDescent="0.3">
      <c r="A790" s="566" t="s">
        <v>537</v>
      </c>
      <c r="B790" s="567" t="s">
        <v>539</v>
      </c>
      <c r="C790" s="568" t="s">
        <v>555</v>
      </c>
      <c r="D790" s="569" t="s">
        <v>556</v>
      </c>
      <c r="E790" s="568" t="s">
        <v>540</v>
      </c>
      <c r="F790" s="569" t="s">
        <v>541</v>
      </c>
      <c r="G790" s="568" t="s">
        <v>586</v>
      </c>
      <c r="H790" s="568">
        <v>188217</v>
      </c>
      <c r="I790" s="568">
        <v>88217</v>
      </c>
      <c r="J790" s="568" t="s">
        <v>777</v>
      </c>
      <c r="K790" s="568" t="s">
        <v>778</v>
      </c>
      <c r="L790" s="570">
        <v>121.40992578673199</v>
      </c>
      <c r="M790" s="570">
        <v>9</v>
      </c>
      <c r="N790" s="571">
        <v>1091.3492472879079</v>
      </c>
    </row>
    <row r="791" spans="1:14" ht="14.4" customHeight="1" x14ac:dyDescent="0.3">
      <c r="A791" s="566" t="s">
        <v>537</v>
      </c>
      <c r="B791" s="567" t="s">
        <v>539</v>
      </c>
      <c r="C791" s="568" t="s">
        <v>555</v>
      </c>
      <c r="D791" s="569" t="s">
        <v>556</v>
      </c>
      <c r="E791" s="568" t="s">
        <v>540</v>
      </c>
      <c r="F791" s="569" t="s">
        <v>541</v>
      </c>
      <c r="G791" s="568" t="s">
        <v>586</v>
      </c>
      <c r="H791" s="568">
        <v>188219</v>
      </c>
      <c r="I791" s="568">
        <v>88219</v>
      </c>
      <c r="J791" s="568" t="s">
        <v>777</v>
      </c>
      <c r="K791" s="568" t="s">
        <v>779</v>
      </c>
      <c r="L791" s="570">
        <v>136.38</v>
      </c>
      <c r="M791" s="570">
        <v>2</v>
      </c>
      <c r="N791" s="571">
        <v>272.76</v>
      </c>
    </row>
    <row r="792" spans="1:14" ht="14.4" customHeight="1" x14ac:dyDescent="0.3">
      <c r="A792" s="566" t="s">
        <v>537</v>
      </c>
      <c r="B792" s="567" t="s">
        <v>539</v>
      </c>
      <c r="C792" s="568" t="s">
        <v>555</v>
      </c>
      <c r="D792" s="569" t="s">
        <v>556</v>
      </c>
      <c r="E792" s="568" t="s">
        <v>540</v>
      </c>
      <c r="F792" s="569" t="s">
        <v>541</v>
      </c>
      <c r="G792" s="568" t="s">
        <v>586</v>
      </c>
      <c r="H792" s="568">
        <v>188967</v>
      </c>
      <c r="I792" s="568">
        <v>88967</v>
      </c>
      <c r="J792" s="568" t="s">
        <v>1480</v>
      </c>
      <c r="K792" s="568" t="s">
        <v>1481</v>
      </c>
      <c r="L792" s="570">
        <v>98.760292488163898</v>
      </c>
      <c r="M792" s="570">
        <v>1</v>
      </c>
      <c r="N792" s="571">
        <v>98.760292488163898</v>
      </c>
    </row>
    <row r="793" spans="1:14" ht="14.4" customHeight="1" x14ac:dyDescent="0.3">
      <c r="A793" s="566" t="s">
        <v>537</v>
      </c>
      <c r="B793" s="567" t="s">
        <v>539</v>
      </c>
      <c r="C793" s="568" t="s">
        <v>555</v>
      </c>
      <c r="D793" s="569" t="s">
        <v>556</v>
      </c>
      <c r="E793" s="568" t="s">
        <v>540</v>
      </c>
      <c r="F793" s="569" t="s">
        <v>541</v>
      </c>
      <c r="G793" s="568" t="s">
        <v>586</v>
      </c>
      <c r="H793" s="568">
        <v>189244</v>
      </c>
      <c r="I793" s="568">
        <v>89244</v>
      </c>
      <c r="J793" s="568" t="s">
        <v>782</v>
      </c>
      <c r="K793" s="568" t="s">
        <v>783</v>
      </c>
      <c r="L793" s="570">
        <v>21.89724482152095</v>
      </c>
      <c r="M793" s="570">
        <v>40</v>
      </c>
      <c r="N793" s="571">
        <v>875.88979286083804</v>
      </c>
    </row>
    <row r="794" spans="1:14" ht="14.4" customHeight="1" x14ac:dyDescent="0.3">
      <c r="A794" s="566" t="s">
        <v>537</v>
      </c>
      <c r="B794" s="567" t="s">
        <v>539</v>
      </c>
      <c r="C794" s="568" t="s">
        <v>555</v>
      </c>
      <c r="D794" s="569" t="s">
        <v>556</v>
      </c>
      <c r="E794" s="568" t="s">
        <v>540</v>
      </c>
      <c r="F794" s="569" t="s">
        <v>541</v>
      </c>
      <c r="G794" s="568" t="s">
        <v>586</v>
      </c>
      <c r="H794" s="568">
        <v>191032</v>
      </c>
      <c r="I794" s="568">
        <v>91032</v>
      </c>
      <c r="J794" s="568" t="s">
        <v>1210</v>
      </c>
      <c r="K794" s="568" t="s">
        <v>1211</v>
      </c>
      <c r="L794" s="570">
        <v>25.035</v>
      </c>
      <c r="M794" s="570">
        <v>2</v>
      </c>
      <c r="N794" s="571">
        <v>50.07</v>
      </c>
    </row>
    <row r="795" spans="1:14" ht="14.4" customHeight="1" x14ac:dyDescent="0.3">
      <c r="A795" s="566" t="s">
        <v>537</v>
      </c>
      <c r="B795" s="567" t="s">
        <v>539</v>
      </c>
      <c r="C795" s="568" t="s">
        <v>555</v>
      </c>
      <c r="D795" s="569" t="s">
        <v>556</v>
      </c>
      <c r="E795" s="568" t="s">
        <v>540</v>
      </c>
      <c r="F795" s="569" t="s">
        <v>541</v>
      </c>
      <c r="G795" s="568" t="s">
        <v>586</v>
      </c>
      <c r="H795" s="568">
        <v>191712</v>
      </c>
      <c r="I795" s="568">
        <v>91712</v>
      </c>
      <c r="J795" s="568" t="s">
        <v>1482</v>
      </c>
      <c r="K795" s="568" t="s">
        <v>785</v>
      </c>
      <c r="L795" s="570">
        <v>56.430909061619303</v>
      </c>
      <c r="M795" s="570">
        <v>1</v>
      </c>
      <c r="N795" s="571">
        <v>56.430909061619303</v>
      </c>
    </row>
    <row r="796" spans="1:14" ht="14.4" customHeight="1" x14ac:dyDescent="0.3">
      <c r="A796" s="566" t="s">
        <v>537</v>
      </c>
      <c r="B796" s="567" t="s">
        <v>539</v>
      </c>
      <c r="C796" s="568" t="s">
        <v>555</v>
      </c>
      <c r="D796" s="569" t="s">
        <v>556</v>
      </c>
      <c r="E796" s="568" t="s">
        <v>540</v>
      </c>
      <c r="F796" s="569" t="s">
        <v>541</v>
      </c>
      <c r="G796" s="568" t="s">
        <v>586</v>
      </c>
      <c r="H796" s="568">
        <v>191836</v>
      </c>
      <c r="I796" s="568">
        <v>91836</v>
      </c>
      <c r="J796" s="568" t="s">
        <v>786</v>
      </c>
      <c r="K796" s="568" t="s">
        <v>787</v>
      </c>
      <c r="L796" s="570">
        <v>46.513333333333328</v>
      </c>
      <c r="M796" s="570">
        <v>16</v>
      </c>
      <c r="N796" s="571">
        <v>741.02</v>
      </c>
    </row>
    <row r="797" spans="1:14" ht="14.4" customHeight="1" x14ac:dyDescent="0.3">
      <c r="A797" s="566" t="s">
        <v>537</v>
      </c>
      <c r="B797" s="567" t="s">
        <v>539</v>
      </c>
      <c r="C797" s="568" t="s">
        <v>555</v>
      </c>
      <c r="D797" s="569" t="s">
        <v>556</v>
      </c>
      <c r="E797" s="568" t="s">
        <v>540</v>
      </c>
      <c r="F797" s="569" t="s">
        <v>541</v>
      </c>
      <c r="G797" s="568" t="s">
        <v>586</v>
      </c>
      <c r="H797" s="568">
        <v>192086</v>
      </c>
      <c r="I797" s="568">
        <v>92086</v>
      </c>
      <c r="J797" s="568" t="s">
        <v>1483</v>
      </c>
      <c r="K797" s="568" t="s">
        <v>1484</v>
      </c>
      <c r="L797" s="570">
        <v>126.48</v>
      </c>
      <c r="M797" s="570">
        <v>1</v>
      </c>
      <c r="N797" s="571">
        <v>126.48</v>
      </c>
    </row>
    <row r="798" spans="1:14" ht="14.4" customHeight="1" x14ac:dyDescent="0.3">
      <c r="A798" s="566" t="s">
        <v>537</v>
      </c>
      <c r="B798" s="567" t="s">
        <v>539</v>
      </c>
      <c r="C798" s="568" t="s">
        <v>555</v>
      </c>
      <c r="D798" s="569" t="s">
        <v>556</v>
      </c>
      <c r="E798" s="568" t="s">
        <v>540</v>
      </c>
      <c r="F798" s="569" t="s">
        <v>541</v>
      </c>
      <c r="G798" s="568" t="s">
        <v>586</v>
      </c>
      <c r="H798" s="568">
        <v>192204</v>
      </c>
      <c r="I798" s="568">
        <v>192204</v>
      </c>
      <c r="J798" s="568" t="s">
        <v>1485</v>
      </c>
      <c r="K798" s="568" t="s">
        <v>1486</v>
      </c>
      <c r="L798" s="570">
        <v>89.65</v>
      </c>
      <c r="M798" s="570">
        <v>1</v>
      </c>
      <c r="N798" s="571">
        <v>89.65</v>
      </c>
    </row>
    <row r="799" spans="1:14" ht="14.4" customHeight="1" x14ac:dyDescent="0.3">
      <c r="A799" s="566" t="s">
        <v>537</v>
      </c>
      <c r="B799" s="567" t="s">
        <v>539</v>
      </c>
      <c r="C799" s="568" t="s">
        <v>555</v>
      </c>
      <c r="D799" s="569" t="s">
        <v>556</v>
      </c>
      <c r="E799" s="568" t="s">
        <v>540</v>
      </c>
      <c r="F799" s="569" t="s">
        <v>541</v>
      </c>
      <c r="G799" s="568" t="s">
        <v>586</v>
      </c>
      <c r="H799" s="568">
        <v>192351</v>
      </c>
      <c r="I799" s="568">
        <v>92351</v>
      </c>
      <c r="J799" s="568" t="s">
        <v>1487</v>
      </c>
      <c r="K799" s="568" t="s">
        <v>1488</v>
      </c>
      <c r="L799" s="570">
        <v>92.48</v>
      </c>
      <c r="M799" s="570">
        <v>2</v>
      </c>
      <c r="N799" s="571">
        <v>184.96</v>
      </c>
    </row>
    <row r="800" spans="1:14" ht="14.4" customHeight="1" x14ac:dyDescent="0.3">
      <c r="A800" s="566" t="s">
        <v>537</v>
      </c>
      <c r="B800" s="567" t="s">
        <v>539</v>
      </c>
      <c r="C800" s="568" t="s">
        <v>555</v>
      </c>
      <c r="D800" s="569" t="s">
        <v>556</v>
      </c>
      <c r="E800" s="568" t="s">
        <v>540</v>
      </c>
      <c r="F800" s="569" t="s">
        <v>541</v>
      </c>
      <c r="G800" s="568" t="s">
        <v>586</v>
      </c>
      <c r="H800" s="568">
        <v>192489</v>
      </c>
      <c r="I800" s="568">
        <v>92489</v>
      </c>
      <c r="J800" s="568" t="s">
        <v>790</v>
      </c>
      <c r="K800" s="568" t="s">
        <v>791</v>
      </c>
      <c r="L800" s="570">
        <v>723.54117467512106</v>
      </c>
      <c r="M800" s="570">
        <v>16</v>
      </c>
      <c r="N800" s="571">
        <v>11576.663427449035</v>
      </c>
    </row>
    <row r="801" spans="1:14" ht="14.4" customHeight="1" x14ac:dyDescent="0.3">
      <c r="A801" s="566" t="s">
        <v>537</v>
      </c>
      <c r="B801" s="567" t="s">
        <v>539</v>
      </c>
      <c r="C801" s="568" t="s">
        <v>555</v>
      </c>
      <c r="D801" s="569" t="s">
        <v>556</v>
      </c>
      <c r="E801" s="568" t="s">
        <v>540</v>
      </c>
      <c r="F801" s="569" t="s">
        <v>541</v>
      </c>
      <c r="G801" s="568" t="s">
        <v>586</v>
      </c>
      <c r="H801" s="568">
        <v>192729</v>
      </c>
      <c r="I801" s="568">
        <v>92729</v>
      </c>
      <c r="J801" s="568" t="s">
        <v>1214</v>
      </c>
      <c r="K801" s="568" t="s">
        <v>1215</v>
      </c>
      <c r="L801" s="570">
        <v>47.650079626202398</v>
      </c>
      <c r="M801" s="570">
        <v>11</v>
      </c>
      <c r="N801" s="571">
        <v>523.11143327164325</v>
      </c>
    </row>
    <row r="802" spans="1:14" ht="14.4" customHeight="1" x14ac:dyDescent="0.3">
      <c r="A802" s="566" t="s">
        <v>537</v>
      </c>
      <c r="B802" s="567" t="s">
        <v>539</v>
      </c>
      <c r="C802" s="568" t="s">
        <v>555</v>
      </c>
      <c r="D802" s="569" t="s">
        <v>556</v>
      </c>
      <c r="E802" s="568" t="s">
        <v>540</v>
      </c>
      <c r="F802" s="569" t="s">
        <v>541</v>
      </c>
      <c r="G802" s="568" t="s">
        <v>586</v>
      </c>
      <c r="H802" s="568">
        <v>192757</v>
      </c>
      <c r="I802" s="568">
        <v>92757</v>
      </c>
      <c r="J802" s="568" t="s">
        <v>775</v>
      </c>
      <c r="K802" s="568" t="s">
        <v>792</v>
      </c>
      <c r="L802" s="570">
        <v>70.019807077026201</v>
      </c>
      <c r="M802" s="570">
        <v>1</v>
      </c>
      <c r="N802" s="571">
        <v>70.019807077026201</v>
      </c>
    </row>
    <row r="803" spans="1:14" ht="14.4" customHeight="1" x14ac:dyDescent="0.3">
      <c r="A803" s="566" t="s">
        <v>537</v>
      </c>
      <c r="B803" s="567" t="s">
        <v>539</v>
      </c>
      <c r="C803" s="568" t="s">
        <v>555</v>
      </c>
      <c r="D803" s="569" t="s">
        <v>556</v>
      </c>
      <c r="E803" s="568" t="s">
        <v>540</v>
      </c>
      <c r="F803" s="569" t="s">
        <v>541</v>
      </c>
      <c r="G803" s="568" t="s">
        <v>586</v>
      </c>
      <c r="H803" s="568">
        <v>193104</v>
      </c>
      <c r="I803" s="568">
        <v>93104</v>
      </c>
      <c r="J803" s="568" t="s">
        <v>793</v>
      </c>
      <c r="K803" s="568" t="s">
        <v>794</v>
      </c>
      <c r="L803" s="570">
        <v>40.783916372318423</v>
      </c>
      <c r="M803" s="570">
        <v>62</v>
      </c>
      <c r="N803" s="571">
        <v>2537.1227684714568</v>
      </c>
    </row>
    <row r="804" spans="1:14" ht="14.4" customHeight="1" x14ac:dyDescent="0.3">
      <c r="A804" s="566" t="s">
        <v>537</v>
      </c>
      <c r="B804" s="567" t="s">
        <v>539</v>
      </c>
      <c r="C804" s="568" t="s">
        <v>555</v>
      </c>
      <c r="D804" s="569" t="s">
        <v>556</v>
      </c>
      <c r="E804" s="568" t="s">
        <v>540</v>
      </c>
      <c r="F804" s="569" t="s">
        <v>541</v>
      </c>
      <c r="G804" s="568" t="s">
        <v>586</v>
      </c>
      <c r="H804" s="568">
        <v>193105</v>
      </c>
      <c r="I804" s="568">
        <v>93105</v>
      </c>
      <c r="J804" s="568" t="s">
        <v>793</v>
      </c>
      <c r="K804" s="568" t="s">
        <v>795</v>
      </c>
      <c r="L804" s="570">
        <v>291.03650610097469</v>
      </c>
      <c r="M804" s="570">
        <v>12</v>
      </c>
      <c r="N804" s="571">
        <v>3492.4380732116961</v>
      </c>
    </row>
    <row r="805" spans="1:14" ht="14.4" customHeight="1" x14ac:dyDescent="0.3">
      <c r="A805" s="566" t="s">
        <v>537</v>
      </c>
      <c r="B805" s="567" t="s">
        <v>539</v>
      </c>
      <c r="C805" s="568" t="s">
        <v>555</v>
      </c>
      <c r="D805" s="569" t="s">
        <v>556</v>
      </c>
      <c r="E805" s="568" t="s">
        <v>540</v>
      </c>
      <c r="F805" s="569" t="s">
        <v>541</v>
      </c>
      <c r="G805" s="568" t="s">
        <v>586</v>
      </c>
      <c r="H805" s="568">
        <v>193582</v>
      </c>
      <c r="I805" s="568">
        <v>93582</v>
      </c>
      <c r="J805" s="568" t="s">
        <v>1489</v>
      </c>
      <c r="K805" s="568" t="s">
        <v>1490</v>
      </c>
      <c r="L805" s="570">
        <v>76.199997722101898</v>
      </c>
      <c r="M805" s="570">
        <v>1</v>
      </c>
      <c r="N805" s="571">
        <v>76.199997722101898</v>
      </c>
    </row>
    <row r="806" spans="1:14" ht="14.4" customHeight="1" x14ac:dyDescent="0.3">
      <c r="A806" s="566" t="s">
        <v>537</v>
      </c>
      <c r="B806" s="567" t="s">
        <v>539</v>
      </c>
      <c r="C806" s="568" t="s">
        <v>555</v>
      </c>
      <c r="D806" s="569" t="s">
        <v>556</v>
      </c>
      <c r="E806" s="568" t="s">
        <v>540</v>
      </c>
      <c r="F806" s="569" t="s">
        <v>541</v>
      </c>
      <c r="G806" s="568" t="s">
        <v>586</v>
      </c>
      <c r="H806" s="568">
        <v>193724</v>
      </c>
      <c r="I806" s="568">
        <v>93724</v>
      </c>
      <c r="J806" s="568" t="s">
        <v>1217</v>
      </c>
      <c r="K806" s="568" t="s">
        <v>1218</v>
      </c>
      <c r="L806" s="570">
        <v>72.119691080582697</v>
      </c>
      <c r="M806" s="570">
        <v>9</v>
      </c>
      <c r="N806" s="571">
        <v>648.87752864466165</v>
      </c>
    </row>
    <row r="807" spans="1:14" ht="14.4" customHeight="1" x14ac:dyDescent="0.3">
      <c r="A807" s="566" t="s">
        <v>537</v>
      </c>
      <c r="B807" s="567" t="s">
        <v>539</v>
      </c>
      <c r="C807" s="568" t="s">
        <v>555</v>
      </c>
      <c r="D807" s="569" t="s">
        <v>556</v>
      </c>
      <c r="E807" s="568" t="s">
        <v>540</v>
      </c>
      <c r="F807" s="569" t="s">
        <v>541</v>
      </c>
      <c r="G807" s="568" t="s">
        <v>586</v>
      </c>
      <c r="H807" s="568">
        <v>194248</v>
      </c>
      <c r="I807" s="568">
        <v>94248</v>
      </c>
      <c r="J807" s="568" t="s">
        <v>798</v>
      </c>
      <c r="K807" s="568" t="s">
        <v>799</v>
      </c>
      <c r="L807" s="570">
        <v>49.921493290764367</v>
      </c>
      <c r="M807" s="570">
        <v>78</v>
      </c>
      <c r="N807" s="571">
        <v>3893.0157297374935</v>
      </c>
    </row>
    <row r="808" spans="1:14" ht="14.4" customHeight="1" x14ac:dyDescent="0.3">
      <c r="A808" s="566" t="s">
        <v>537</v>
      </c>
      <c r="B808" s="567" t="s">
        <v>539</v>
      </c>
      <c r="C808" s="568" t="s">
        <v>555</v>
      </c>
      <c r="D808" s="569" t="s">
        <v>556</v>
      </c>
      <c r="E808" s="568" t="s">
        <v>540</v>
      </c>
      <c r="F808" s="569" t="s">
        <v>541</v>
      </c>
      <c r="G808" s="568" t="s">
        <v>586</v>
      </c>
      <c r="H808" s="568">
        <v>194916</v>
      </c>
      <c r="I808" s="568">
        <v>94916</v>
      </c>
      <c r="J808" s="568" t="s">
        <v>803</v>
      </c>
      <c r="K808" s="568" t="s">
        <v>804</v>
      </c>
      <c r="L808" s="570">
        <v>89.64</v>
      </c>
      <c r="M808" s="570">
        <v>8</v>
      </c>
      <c r="N808" s="571">
        <v>717.12</v>
      </c>
    </row>
    <row r="809" spans="1:14" ht="14.4" customHeight="1" x14ac:dyDescent="0.3">
      <c r="A809" s="566" t="s">
        <v>537</v>
      </c>
      <c r="B809" s="567" t="s">
        <v>539</v>
      </c>
      <c r="C809" s="568" t="s">
        <v>555</v>
      </c>
      <c r="D809" s="569" t="s">
        <v>556</v>
      </c>
      <c r="E809" s="568" t="s">
        <v>540</v>
      </c>
      <c r="F809" s="569" t="s">
        <v>541</v>
      </c>
      <c r="G809" s="568" t="s">
        <v>586</v>
      </c>
      <c r="H809" s="568">
        <v>194918</v>
      </c>
      <c r="I809" s="568">
        <v>94918</v>
      </c>
      <c r="J809" s="568" t="s">
        <v>803</v>
      </c>
      <c r="K809" s="568" t="s">
        <v>805</v>
      </c>
      <c r="L809" s="570">
        <v>41.016658560300151</v>
      </c>
      <c r="M809" s="570">
        <v>36</v>
      </c>
      <c r="N809" s="571">
        <v>1476.2199335630303</v>
      </c>
    </row>
    <row r="810" spans="1:14" ht="14.4" customHeight="1" x14ac:dyDescent="0.3">
      <c r="A810" s="566" t="s">
        <v>537</v>
      </c>
      <c r="B810" s="567" t="s">
        <v>539</v>
      </c>
      <c r="C810" s="568" t="s">
        <v>555</v>
      </c>
      <c r="D810" s="569" t="s">
        <v>556</v>
      </c>
      <c r="E810" s="568" t="s">
        <v>540</v>
      </c>
      <c r="F810" s="569" t="s">
        <v>541</v>
      </c>
      <c r="G810" s="568" t="s">
        <v>586</v>
      </c>
      <c r="H810" s="568">
        <v>196190</v>
      </c>
      <c r="I810" s="568">
        <v>96190</v>
      </c>
      <c r="J810" s="568" t="s">
        <v>1227</v>
      </c>
      <c r="K810" s="568" t="s">
        <v>1073</v>
      </c>
      <c r="L810" s="570">
        <v>47.320140143174498</v>
      </c>
      <c r="M810" s="570">
        <v>1</v>
      </c>
      <c r="N810" s="571">
        <v>47.320140143174498</v>
      </c>
    </row>
    <row r="811" spans="1:14" ht="14.4" customHeight="1" x14ac:dyDescent="0.3">
      <c r="A811" s="566" t="s">
        <v>537</v>
      </c>
      <c r="B811" s="567" t="s">
        <v>539</v>
      </c>
      <c r="C811" s="568" t="s">
        <v>555</v>
      </c>
      <c r="D811" s="569" t="s">
        <v>556</v>
      </c>
      <c r="E811" s="568" t="s">
        <v>540</v>
      </c>
      <c r="F811" s="569" t="s">
        <v>541</v>
      </c>
      <c r="G811" s="568" t="s">
        <v>586</v>
      </c>
      <c r="H811" s="568">
        <v>196635</v>
      </c>
      <c r="I811" s="568">
        <v>96635</v>
      </c>
      <c r="J811" s="568" t="s">
        <v>1228</v>
      </c>
      <c r="K811" s="568" t="s">
        <v>1229</v>
      </c>
      <c r="L811" s="570">
        <v>103.15278382942108</v>
      </c>
      <c r="M811" s="570">
        <v>38</v>
      </c>
      <c r="N811" s="571">
        <v>3934.9011978177673</v>
      </c>
    </row>
    <row r="812" spans="1:14" ht="14.4" customHeight="1" x14ac:dyDescent="0.3">
      <c r="A812" s="566" t="s">
        <v>537</v>
      </c>
      <c r="B812" s="567" t="s">
        <v>539</v>
      </c>
      <c r="C812" s="568" t="s">
        <v>555</v>
      </c>
      <c r="D812" s="569" t="s">
        <v>556</v>
      </c>
      <c r="E812" s="568" t="s">
        <v>540</v>
      </c>
      <c r="F812" s="569" t="s">
        <v>541</v>
      </c>
      <c r="G812" s="568" t="s">
        <v>586</v>
      </c>
      <c r="H812" s="568">
        <v>196873</v>
      </c>
      <c r="I812" s="568">
        <v>96873</v>
      </c>
      <c r="J812" s="568" t="s">
        <v>1491</v>
      </c>
      <c r="K812" s="568" t="s">
        <v>1492</v>
      </c>
      <c r="L812" s="570">
        <v>162.15</v>
      </c>
      <c r="M812" s="570">
        <v>4</v>
      </c>
      <c r="N812" s="571">
        <v>648.6</v>
      </c>
    </row>
    <row r="813" spans="1:14" ht="14.4" customHeight="1" x14ac:dyDescent="0.3">
      <c r="A813" s="566" t="s">
        <v>537</v>
      </c>
      <c r="B813" s="567" t="s">
        <v>539</v>
      </c>
      <c r="C813" s="568" t="s">
        <v>555</v>
      </c>
      <c r="D813" s="569" t="s">
        <v>556</v>
      </c>
      <c r="E813" s="568" t="s">
        <v>540</v>
      </c>
      <c r="F813" s="569" t="s">
        <v>541</v>
      </c>
      <c r="G813" s="568" t="s">
        <v>586</v>
      </c>
      <c r="H813" s="568">
        <v>196877</v>
      </c>
      <c r="I813" s="568">
        <v>96877</v>
      </c>
      <c r="J813" s="568" t="s">
        <v>816</v>
      </c>
      <c r="K813" s="568" t="s">
        <v>817</v>
      </c>
      <c r="L813" s="570">
        <v>99.794694596314955</v>
      </c>
      <c r="M813" s="570">
        <v>44</v>
      </c>
      <c r="N813" s="571">
        <v>1446.3355677051959</v>
      </c>
    </row>
    <row r="814" spans="1:14" ht="14.4" customHeight="1" x14ac:dyDescent="0.3">
      <c r="A814" s="566" t="s">
        <v>537</v>
      </c>
      <c r="B814" s="567" t="s">
        <v>539</v>
      </c>
      <c r="C814" s="568" t="s">
        <v>555</v>
      </c>
      <c r="D814" s="569" t="s">
        <v>556</v>
      </c>
      <c r="E814" s="568" t="s">
        <v>540</v>
      </c>
      <c r="F814" s="569" t="s">
        <v>541</v>
      </c>
      <c r="G814" s="568" t="s">
        <v>586</v>
      </c>
      <c r="H814" s="568">
        <v>197026</v>
      </c>
      <c r="I814" s="568">
        <v>97026</v>
      </c>
      <c r="J814" s="568" t="s">
        <v>1230</v>
      </c>
      <c r="K814" s="568" t="s">
        <v>1231</v>
      </c>
      <c r="L814" s="570">
        <v>160.22</v>
      </c>
      <c r="M814" s="570">
        <v>1</v>
      </c>
      <c r="N814" s="571">
        <v>160.22</v>
      </c>
    </row>
    <row r="815" spans="1:14" ht="14.4" customHeight="1" x14ac:dyDescent="0.3">
      <c r="A815" s="566" t="s">
        <v>537</v>
      </c>
      <c r="B815" s="567" t="s">
        <v>539</v>
      </c>
      <c r="C815" s="568" t="s">
        <v>555</v>
      </c>
      <c r="D815" s="569" t="s">
        <v>556</v>
      </c>
      <c r="E815" s="568" t="s">
        <v>540</v>
      </c>
      <c r="F815" s="569" t="s">
        <v>541</v>
      </c>
      <c r="G815" s="568" t="s">
        <v>586</v>
      </c>
      <c r="H815" s="568">
        <v>197522</v>
      </c>
      <c r="I815" s="568">
        <v>97522</v>
      </c>
      <c r="J815" s="568" t="s">
        <v>652</v>
      </c>
      <c r="K815" s="568" t="s">
        <v>820</v>
      </c>
      <c r="L815" s="570">
        <v>166.66</v>
      </c>
      <c r="M815" s="570">
        <v>1</v>
      </c>
      <c r="N815" s="571">
        <v>166.66</v>
      </c>
    </row>
    <row r="816" spans="1:14" ht="14.4" customHeight="1" x14ac:dyDescent="0.3">
      <c r="A816" s="566" t="s">
        <v>537</v>
      </c>
      <c r="B816" s="567" t="s">
        <v>539</v>
      </c>
      <c r="C816" s="568" t="s">
        <v>555</v>
      </c>
      <c r="D816" s="569" t="s">
        <v>556</v>
      </c>
      <c r="E816" s="568" t="s">
        <v>540</v>
      </c>
      <c r="F816" s="569" t="s">
        <v>541</v>
      </c>
      <c r="G816" s="568" t="s">
        <v>586</v>
      </c>
      <c r="H816" s="568">
        <v>197682</v>
      </c>
      <c r="I816" s="568">
        <v>97682</v>
      </c>
      <c r="J816" s="568" t="s">
        <v>821</v>
      </c>
      <c r="K816" s="568" t="s">
        <v>822</v>
      </c>
      <c r="L816" s="570">
        <v>14.468558325668051</v>
      </c>
      <c r="M816" s="570">
        <v>60</v>
      </c>
      <c r="N816" s="571">
        <v>868.14096202427697</v>
      </c>
    </row>
    <row r="817" spans="1:14" ht="14.4" customHeight="1" x14ac:dyDescent="0.3">
      <c r="A817" s="566" t="s">
        <v>537</v>
      </c>
      <c r="B817" s="567" t="s">
        <v>539</v>
      </c>
      <c r="C817" s="568" t="s">
        <v>555</v>
      </c>
      <c r="D817" s="569" t="s">
        <v>556</v>
      </c>
      <c r="E817" s="568" t="s">
        <v>540</v>
      </c>
      <c r="F817" s="569" t="s">
        <v>541</v>
      </c>
      <c r="G817" s="568" t="s">
        <v>586</v>
      </c>
      <c r="H817" s="568">
        <v>198194</v>
      </c>
      <c r="I817" s="568">
        <v>98194</v>
      </c>
      <c r="J817" s="568" t="s">
        <v>1493</v>
      </c>
      <c r="K817" s="568" t="s">
        <v>1494</v>
      </c>
      <c r="L817" s="570">
        <v>106.28485972992625</v>
      </c>
      <c r="M817" s="570">
        <v>13</v>
      </c>
      <c r="N817" s="571">
        <v>1382.028107813906</v>
      </c>
    </row>
    <row r="818" spans="1:14" ht="14.4" customHeight="1" x14ac:dyDescent="0.3">
      <c r="A818" s="566" t="s">
        <v>537</v>
      </c>
      <c r="B818" s="567" t="s">
        <v>539</v>
      </c>
      <c r="C818" s="568" t="s">
        <v>555</v>
      </c>
      <c r="D818" s="569" t="s">
        <v>556</v>
      </c>
      <c r="E818" s="568" t="s">
        <v>540</v>
      </c>
      <c r="F818" s="569" t="s">
        <v>541</v>
      </c>
      <c r="G818" s="568" t="s">
        <v>586</v>
      </c>
      <c r="H818" s="568">
        <v>198864</v>
      </c>
      <c r="I818" s="568">
        <v>98864</v>
      </c>
      <c r="J818" s="568" t="s">
        <v>1495</v>
      </c>
      <c r="K818" s="568" t="s">
        <v>1496</v>
      </c>
      <c r="L818" s="570">
        <v>554.34666666666669</v>
      </c>
      <c r="M818" s="570">
        <v>16</v>
      </c>
      <c r="N818" s="571">
        <v>8867.4</v>
      </c>
    </row>
    <row r="819" spans="1:14" ht="14.4" customHeight="1" x14ac:dyDescent="0.3">
      <c r="A819" s="566" t="s">
        <v>537</v>
      </c>
      <c r="B819" s="567" t="s">
        <v>539</v>
      </c>
      <c r="C819" s="568" t="s">
        <v>555</v>
      </c>
      <c r="D819" s="569" t="s">
        <v>556</v>
      </c>
      <c r="E819" s="568" t="s">
        <v>540</v>
      </c>
      <c r="F819" s="569" t="s">
        <v>541</v>
      </c>
      <c r="G819" s="568" t="s">
        <v>586</v>
      </c>
      <c r="H819" s="568">
        <v>199333</v>
      </c>
      <c r="I819" s="568">
        <v>99333</v>
      </c>
      <c r="J819" s="568" t="s">
        <v>1497</v>
      </c>
      <c r="K819" s="568" t="s">
        <v>1498</v>
      </c>
      <c r="L819" s="570">
        <v>213.24</v>
      </c>
      <c r="M819" s="570">
        <v>2</v>
      </c>
      <c r="N819" s="571">
        <v>426.48</v>
      </c>
    </row>
    <row r="820" spans="1:14" ht="14.4" customHeight="1" x14ac:dyDescent="0.3">
      <c r="A820" s="566" t="s">
        <v>537</v>
      </c>
      <c r="B820" s="567" t="s">
        <v>539</v>
      </c>
      <c r="C820" s="568" t="s">
        <v>555</v>
      </c>
      <c r="D820" s="569" t="s">
        <v>556</v>
      </c>
      <c r="E820" s="568" t="s">
        <v>540</v>
      </c>
      <c r="F820" s="569" t="s">
        <v>541</v>
      </c>
      <c r="G820" s="568" t="s">
        <v>586</v>
      </c>
      <c r="H820" s="568">
        <v>199336</v>
      </c>
      <c r="I820" s="568">
        <v>99336</v>
      </c>
      <c r="J820" s="568" t="s">
        <v>1499</v>
      </c>
      <c r="K820" s="568" t="s">
        <v>1500</v>
      </c>
      <c r="L820" s="570">
        <v>70.480029423111702</v>
      </c>
      <c r="M820" s="570">
        <v>1</v>
      </c>
      <c r="N820" s="571">
        <v>70.480029423111702</v>
      </c>
    </row>
    <row r="821" spans="1:14" ht="14.4" customHeight="1" x14ac:dyDescent="0.3">
      <c r="A821" s="566" t="s">
        <v>537</v>
      </c>
      <c r="B821" s="567" t="s">
        <v>539</v>
      </c>
      <c r="C821" s="568" t="s">
        <v>555</v>
      </c>
      <c r="D821" s="569" t="s">
        <v>556</v>
      </c>
      <c r="E821" s="568" t="s">
        <v>540</v>
      </c>
      <c r="F821" s="569" t="s">
        <v>541</v>
      </c>
      <c r="G821" s="568" t="s">
        <v>586</v>
      </c>
      <c r="H821" s="568">
        <v>380758</v>
      </c>
      <c r="I821" s="568">
        <v>80758</v>
      </c>
      <c r="J821" s="568" t="s">
        <v>1238</v>
      </c>
      <c r="K821" s="568" t="s">
        <v>1239</v>
      </c>
      <c r="L821" s="570">
        <v>94.199949388081791</v>
      </c>
      <c r="M821" s="570">
        <v>3</v>
      </c>
      <c r="N821" s="571">
        <v>282.59989877616363</v>
      </c>
    </row>
    <row r="822" spans="1:14" ht="14.4" customHeight="1" x14ac:dyDescent="0.3">
      <c r="A822" s="566" t="s">
        <v>537</v>
      </c>
      <c r="B822" s="567" t="s">
        <v>539</v>
      </c>
      <c r="C822" s="568" t="s">
        <v>555</v>
      </c>
      <c r="D822" s="569" t="s">
        <v>556</v>
      </c>
      <c r="E822" s="568" t="s">
        <v>540</v>
      </c>
      <c r="F822" s="569" t="s">
        <v>541</v>
      </c>
      <c r="G822" s="568" t="s">
        <v>586</v>
      </c>
      <c r="H822" s="568">
        <v>500085</v>
      </c>
      <c r="I822" s="568">
        <v>0</v>
      </c>
      <c r="J822" s="568" t="s">
        <v>1289</v>
      </c>
      <c r="K822" s="568" t="s">
        <v>1501</v>
      </c>
      <c r="L822" s="570">
        <v>766.22205753951005</v>
      </c>
      <c r="M822" s="570">
        <v>1</v>
      </c>
      <c r="N822" s="571">
        <v>766.22205753951005</v>
      </c>
    </row>
    <row r="823" spans="1:14" ht="14.4" customHeight="1" x14ac:dyDescent="0.3">
      <c r="A823" s="566" t="s">
        <v>537</v>
      </c>
      <c r="B823" s="567" t="s">
        <v>539</v>
      </c>
      <c r="C823" s="568" t="s">
        <v>555</v>
      </c>
      <c r="D823" s="569" t="s">
        <v>556</v>
      </c>
      <c r="E823" s="568" t="s">
        <v>540</v>
      </c>
      <c r="F823" s="569" t="s">
        <v>541</v>
      </c>
      <c r="G823" s="568" t="s">
        <v>586</v>
      </c>
      <c r="H823" s="568">
        <v>500268</v>
      </c>
      <c r="I823" s="568">
        <v>0</v>
      </c>
      <c r="J823" s="568" t="s">
        <v>1502</v>
      </c>
      <c r="K823" s="568"/>
      <c r="L823" s="570">
        <v>152.13325269622101</v>
      </c>
      <c r="M823" s="570">
        <v>1</v>
      </c>
      <c r="N823" s="571">
        <v>152.13325269622101</v>
      </c>
    </row>
    <row r="824" spans="1:14" ht="14.4" customHeight="1" x14ac:dyDescent="0.3">
      <c r="A824" s="566" t="s">
        <v>537</v>
      </c>
      <c r="B824" s="567" t="s">
        <v>539</v>
      </c>
      <c r="C824" s="568" t="s">
        <v>555</v>
      </c>
      <c r="D824" s="569" t="s">
        <v>556</v>
      </c>
      <c r="E824" s="568" t="s">
        <v>540</v>
      </c>
      <c r="F824" s="569" t="s">
        <v>541</v>
      </c>
      <c r="G824" s="568" t="s">
        <v>586</v>
      </c>
      <c r="H824" s="568">
        <v>500798</v>
      </c>
      <c r="I824" s="568">
        <v>0</v>
      </c>
      <c r="J824" s="568" t="s">
        <v>831</v>
      </c>
      <c r="K824" s="568" t="s">
        <v>832</v>
      </c>
      <c r="L824" s="570">
        <v>180.93705943445033</v>
      </c>
      <c r="M824" s="570">
        <v>6</v>
      </c>
      <c r="N824" s="571">
        <v>1085.6223566067019</v>
      </c>
    </row>
    <row r="825" spans="1:14" ht="14.4" customHeight="1" x14ac:dyDescent="0.3">
      <c r="A825" s="566" t="s">
        <v>537</v>
      </c>
      <c r="B825" s="567" t="s">
        <v>539</v>
      </c>
      <c r="C825" s="568" t="s">
        <v>555</v>
      </c>
      <c r="D825" s="569" t="s">
        <v>556</v>
      </c>
      <c r="E825" s="568" t="s">
        <v>540</v>
      </c>
      <c r="F825" s="569" t="s">
        <v>541</v>
      </c>
      <c r="G825" s="568" t="s">
        <v>586</v>
      </c>
      <c r="H825" s="568">
        <v>500945</v>
      </c>
      <c r="I825" s="568">
        <v>0</v>
      </c>
      <c r="J825" s="568" t="s">
        <v>833</v>
      </c>
      <c r="K825" s="568" t="s">
        <v>834</v>
      </c>
      <c r="L825" s="570">
        <v>276.7276895733433</v>
      </c>
      <c r="M825" s="570">
        <v>7</v>
      </c>
      <c r="N825" s="571">
        <v>1937.2752177967741</v>
      </c>
    </row>
    <row r="826" spans="1:14" ht="14.4" customHeight="1" x14ac:dyDescent="0.3">
      <c r="A826" s="566" t="s">
        <v>537</v>
      </c>
      <c r="B826" s="567" t="s">
        <v>539</v>
      </c>
      <c r="C826" s="568" t="s">
        <v>555</v>
      </c>
      <c r="D826" s="569" t="s">
        <v>556</v>
      </c>
      <c r="E826" s="568" t="s">
        <v>540</v>
      </c>
      <c r="F826" s="569" t="s">
        <v>541</v>
      </c>
      <c r="G826" s="568" t="s">
        <v>586</v>
      </c>
      <c r="H826" s="568">
        <v>703722</v>
      </c>
      <c r="I826" s="568">
        <v>0</v>
      </c>
      <c r="J826" s="568" t="s">
        <v>1241</v>
      </c>
      <c r="K826" s="568"/>
      <c r="L826" s="570">
        <v>145.13664838668481</v>
      </c>
      <c r="M826" s="570">
        <v>7</v>
      </c>
      <c r="N826" s="571">
        <v>1016.9298903201091</v>
      </c>
    </row>
    <row r="827" spans="1:14" ht="14.4" customHeight="1" x14ac:dyDescent="0.3">
      <c r="A827" s="566" t="s">
        <v>537</v>
      </c>
      <c r="B827" s="567" t="s">
        <v>539</v>
      </c>
      <c r="C827" s="568" t="s">
        <v>555</v>
      </c>
      <c r="D827" s="569" t="s">
        <v>556</v>
      </c>
      <c r="E827" s="568" t="s">
        <v>540</v>
      </c>
      <c r="F827" s="569" t="s">
        <v>541</v>
      </c>
      <c r="G827" s="568" t="s">
        <v>586</v>
      </c>
      <c r="H827" s="568">
        <v>790011</v>
      </c>
      <c r="I827" s="568">
        <v>0</v>
      </c>
      <c r="J827" s="568" t="s">
        <v>1243</v>
      </c>
      <c r="K827" s="568"/>
      <c r="L827" s="570">
        <v>73.06</v>
      </c>
      <c r="M827" s="570">
        <v>3</v>
      </c>
      <c r="N827" s="571">
        <v>219.18</v>
      </c>
    </row>
    <row r="828" spans="1:14" ht="14.4" customHeight="1" x14ac:dyDescent="0.3">
      <c r="A828" s="566" t="s">
        <v>537</v>
      </c>
      <c r="B828" s="567" t="s">
        <v>539</v>
      </c>
      <c r="C828" s="568" t="s">
        <v>555</v>
      </c>
      <c r="D828" s="569" t="s">
        <v>556</v>
      </c>
      <c r="E828" s="568" t="s">
        <v>540</v>
      </c>
      <c r="F828" s="569" t="s">
        <v>541</v>
      </c>
      <c r="G828" s="568" t="s">
        <v>586</v>
      </c>
      <c r="H828" s="568">
        <v>840220</v>
      </c>
      <c r="I828" s="568">
        <v>0</v>
      </c>
      <c r="J828" s="568" t="s">
        <v>1248</v>
      </c>
      <c r="K828" s="568"/>
      <c r="L828" s="570">
        <v>216.1</v>
      </c>
      <c r="M828" s="570">
        <v>1</v>
      </c>
      <c r="N828" s="571">
        <v>216.1</v>
      </c>
    </row>
    <row r="829" spans="1:14" ht="14.4" customHeight="1" x14ac:dyDescent="0.3">
      <c r="A829" s="566" t="s">
        <v>537</v>
      </c>
      <c r="B829" s="567" t="s">
        <v>539</v>
      </c>
      <c r="C829" s="568" t="s">
        <v>555</v>
      </c>
      <c r="D829" s="569" t="s">
        <v>556</v>
      </c>
      <c r="E829" s="568" t="s">
        <v>540</v>
      </c>
      <c r="F829" s="569" t="s">
        <v>541</v>
      </c>
      <c r="G829" s="568" t="s">
        <v>586</v>
      </c>
      <c r="H829" s="568">
        <v>840572</v>
      </c>
      <c r="I829" s="568">
        <v>0</v>
      </c>
      <c r="J829" s="568" t="s">
        <v>1503</v>
      </c>
      <c r="K829" s="568"/>
      <c r="L829" s="570">
        <v>57.899436199749999</v>
      </c>
      <c r="M829" s="570">
        <v>1</v>
      </c>
      <c r="N829" s="571">
        <v>57.899436199749999</v>
      </c>
    </row>
    <row r="830" spans="1:14" ht="14.4" customHeight="1" x14ac:dyDescent="0.3">
      <c r="A830" s="566" t="s">
        <v>537</v>
      </c>
      <c r="B830" s="567" t="s">
        <v>539</v>
      </c>
      <c r="C830" s="568" t="s">
        <v>555</v>
      </c>
      <c r="D830" s="569" t="s">
        <v>556</v>
      </c>
      <c r="E830" s="568" t="s">
        <v>540</v>
      </c>
      <c r="F830" s="569" t="s">
        <v>541</v>
      </c>
      <c r="G830" s="568" t="s">
        <v>586</v>
      </c>
      <c r="H830" s="568">
        <v>841535</v>
      </c>
      <c r="I830" s="568">
        <v>0</v>
      </c>
      <c r="J830" s="568" t="s">
        <v>839</v>
      </c>
      <c r="K830" s="568"/>
      <c r="L830" s="570">
        <v>141.81611296020961</v>
      </c>
      <c r="M830" s="570">
        <v>7</v>
      </c>
      <c r="N830" s="571">
        <v>1001.301129602096</v>
      </c>
    </row>
    <row r="831" spans="1:14" ht="14.4" customHeight="1" x14ac:dyDescent="0.3">
      <c r="A831" s="566" t="s">
        <v>537</v>
      </c>
      <c r="B831" s="567" t="s">
        <v>539</v>
      </c>
      <c r="C831" s="568" t="s">
        <v>555</v>
      </c>
      <c r="D831" s="569" t="s">
        <v>556</v>
      </c>
      <c r="E831" s="568" t="s">
        <v>540</v>
      </c>
      <c r="F831" s="569" t="s">
        <v>541</v>
      </c>
      <c r="G831" s="568" t="s">
        <v>586</v>
      </c>
      <c r="H831" s="568">
        <v>841541</v>
      </c>
      <c r="I831" s="568">
        <v>0</v>
      </c>
      <c r="J831" s="568" t="s">
        <v>1504</v>
      </c>
      <c r="K831" s="568"/>
      <c r="L831" s="570">
        <v>112.883022127572</v>
      </c>
      <c r="M831" s="570">
        <v>3</v>
      </c>
      <c r="N831" s="571">
        <v>338.649066382716</v>
      </c>
    </row>
    <row r="832" spans="1:14" ht="14.4" customHeight="1" x14ac:dyDescent="0.3">
      <c r="A832" s="566" t="s">
        <v>537</v>
      </c>
      <c r="B832" s="567" t="s">
        <v>539</v>
      </c>
      <c r="C832" s="568" t="s">
        <v>555</v>
      </c>
      <c r="D832" s="569" t="s">
        <v>556</v>
      </c>
      <c r="E832" s="568" t="s">
        <v>540</v>
      </c>
      <c r="F832" s="569" t="s">
        <v>541</v>
      </c>
      <c r="G832" s="568" t="s">
        <v>586</v>
      </c>
      <c r="H832" s="568">
        <v>841560</v>
      </c>
      <c r="I832" s="568">
        <v>0</v>
      </c>
      <c r="J832" s="568" t="s">
        <v>840</v>
      </c>
      <c r="K832" s="568"/>
      <c r="L832" s="570">
        <v>508.96680738497201</v>
      </c>
      <c r="M832" s="570">
        <v>1</v>
      </c>
      <c r="N832" s="571">
        <v>508.96680738497201</v>
      </c>
    </row>
    <row r="833" spans="1:14" ht="14.4" customHeight="1" x14ac:dyDescent="0.3">
      <c r="A833" s="566" t="s">
        <v>537</v>
      </c>
      <c r="B833" s="567" t="s">
        <v>539</v>
      </c>
      <c r="C833" s="568" t="s">
        <v>555</v>
      </c>
      <c r="D833" s="569" t="s">
        <v>556</v>
      </c>
      <c r="E833" s="568" t="s">
        <v>540</v>
      </c>
      <c r="F833" s="569" t="s">
        <v>541</v>
      </c>
      <c r="G833" s="568" t="s">
        <v>586</v>
      </c>
      <c r="H833" s="568">
        <v>841572</v>
      </c>
      <c r="I833" s="568">
        <v>0</v>
      </c>
      <c r="J833" s="568" t="s">
        <v>1249</v>
      </c>
      <c r="K833" s="568"/>
      <c r="L833" s="570">
        <v>93.405000000000001</v>
      </c>
      <c r="M833" s="570">
        <v>8</v>
      </c>
      <c r="N833" s="571">
        <v>747.24</v>
      </c>
    </row>
    <row r="834" spans="1:14" ht="14.4" customHeight="1" x14ac:dyDescent="0.3">
      <c r="A834" s="566" t="s">
        <v>537</v>
      </c>
      <c r="B834" s="567" t="s">
        <v>539</v>
      </c>
      <c r="C834" s="568" t="s">
        <v>555</v>
      </c>
      <c r="D834" s="569" t="s">
        <v>556</v>
      </c>
      <c r="E834" s="568" t="s">
        <v>540</v>
      </c>
      <c r="F834" s="569" t="s">
        <v>541</v>
      </c>
      <c r="G834" s="568" t="s">
        <v>586</v>
      </c>
      <c r="H834" s="568">
        <v>841680</v>
      </c>
      <c r="I834" s="568">
        <v>0</v>
      </c>
      <c r="J834" s="568" t="s">
        <v>1505</v>
      </c>
      <c r="K834" s="568"/>
      <c r="L834" s="570">
        <v>46.1971842562223</v>
      </c>
      <c r="M834" s="570">
        <v>1</v>
      </c>
      <c r="N834" s="571">
        <v>46.1971842562223</v>
      </c>
    </row>
    <row r="835" spans="1:14" ht="14.4" customHeight="1" x14ac:dyDescent="0.3">
      <c r="A835" s="566" t="s">
        <v>537</v>
      </c>
      <c r="B835" s="567" t="s">
        <v>539</v>
      </c>
      <c r="C835" s="568" t="s">
        <v>555</v>
      </c>
      <c r="D835" s="569" t="s">
        <v>556</v>
      </c>
      <c r="E835" s="568" t="s">
        <v>540</v>
      </c>
      <c r="F835" s="569" t="s">
        <v>541</v>
      </c>
      <c r="G835" s="568" t="s">
        <v>586</v>
      </c>
      <c r="H835" s="568">
        <v>842500</v>
      </c>
      <c r="I835" s="568">
        <v>162391</v>
      </c>
      <c r="J835" s="568" t="s">
        <v>1506</v>
      </c>
      <c r="K835" s="568" t="s">
        <v>1507</v>
      </c>
      <c r="L835" s="570">
        <v>60.75</v>
      </c>
      <c r="M835" s="570">
        <v>1</v>
      </c>
      <c r="N835" s="571">
        <v>60.75</v>
      </c>
    </row>
    <row r="836" spans="1:14" ht="14.4" customHeight="1" x14ac:dyDescent="0.3">
      <c r="A836" s="566" t="s">
        <v>537</v>
      </c>
      <c r="B836" s="567" t="s">
        <v>539</v>
      </c>
      <c r="C836" s="568" t="s">
        <v>555</v>
      </c>
      <c r="D836" s="569" t="s">
        <v>556</v>
      </c>
      <c r="E836" s="568" t="s">
        <v>540</v>
      </c>
      <c r="F836" s="569" t="s">
        <v>541</v>
      </c>
      <c r="G836" s="568" t="s">
        <v>586</v>
      </c>
      <c r="H836" s="568">
        <v>844148</v>
      </c>
      <c r="I836" s="568">
        <v>104694</v>
      </c>
      <c r="J836" s="568" t="s">
        <v>843</v>
      </c>
      <c r="K836" s="568" t="s">
        <v>844</v>
      </c>
      <c r="L836" s="570">
        <v>86.149612310769896</v>
      </c>
      <c r="M836" s="570">
        <v>1</v>
      </c>
      <c r="N836" s="571">
        <v>86.149612310769896</v>
      </c>
    </row>
    <row r="837" spans="1:14" ht="14.4" customHeight="1" x14ac:dyDescent="0.3">
      <c r="A837" s="566" t="s">
        <v>537</v>
      </c>
      <c r="B837" s="567" t="s">
        <v>539</v>
      </c>
      <c r="C837" s="568" t="s">
        <v>555</v>
      </c>
      <c r="D837" s="569" t="s">
        <v>556</v>
      </c>
      <c r="E837" s="568" t="s">
        <v>540</v>
      </c>
      <c r="F837" s="569" t="s">
        <v>541</v>
      </c>
      <c r="G837" s="568" t="s">
        <v>586</v>
      </c>
      <c r="H837" s="568">
        <v>844960</v>
      </c>
      <c r="I837" s="568">
        <v>125114</v>
      </c>
      <c r="J837" s="568" t="s">
        <v>825</v>
      </c>
      <c r="K837" s="568" t="s">
        <v>1508</v>
      </c>
      <c r="L837" s="570">
        <v>59.46</v>
      </c>
      <c r="M837" s="570">
        <v>1</v>
      </c>
      <c r="N837" s="571">
        <v>59.46</v>
      </c>
    </row>
    <row r="838" spans="1:14" ht="14.4" customHeight="1" x14ac:dyDescent="0.3">
      <c r="A838" s="566" t="s">
        <v>537</v>
      </c>
      <c r="B838" s="567" t="s">
        <v>539</v>
      </c>
      <c r="C838" s="568" t="s">
        <v>555</v>
      </c>
      <c r="D838" s="569" t="s">
        <v>556</v>
      </c>
      <c r="E838" s="568" t="s">
        <v>540</v>
      </c>
      <c r="F838" s="569" t="s">
        <v>541</v>
      </c>
      <c r="G838" s="568" t="s">
        <v>586</v>
      </c>
      <c r="H838" s="568">
        <v>845008</v>
      </c>
      <c r="I838" s="568">
        <v>107806</v>
      </c>
      <c r="J838" s="568" t="s">
        <v>846</v>
      </c>
      <c r="K838" s="568" t="s">
        <v>847</v>
      </c>
      <c r="L838" s="570">
        <v>62.7997419121793</v>
      </c>
      <c r="M838" s="570">
        <v>2</v>
      </c>
      <c r="N838" s="571">
        <v>125.5994838243586</v>
      </c>
    </row>
    <row r="839" spans="1:14" ht="14.4" customHeight="1" x14ac:dyDescent="0.3">
      <c r="A839" s="566" t="s">
        <v>537</v>
      </c>
      <c r="B839" s="567" t="s">
        <v>539</v>
      </c>
      <c r="C839" s="568" t="s">
        <v>555</v>
      </c>
      <c r="D839" s="569" t="s">
        <v>556</v>
      </c>
      <c r="E839" s="568" t="s">
        <v>540</v>
      </c>
      <c r="F839" s="569" t="s">
        <v>541</v>
      </c>
      <c r="G839" s="568" t="s">
        <v>586</v>
      </c>
      <c r="H839" s="568">
        <v>845329</v>
      </c>
      <c r="I839" s="568">
        <v>0</v>
      </c>
      <c r="J839" s="568" t="s">
        <v>850</v>
      </c>
      <c r="K839" s="568"/>
      <c r="L839" s="570">
        <v>99.670023380983807</v>
      </c>
      <c r="M839" s="570">
        <v>3</v>
      </c>
      <c r="N839" s="571">
        <v>299.01007014295141</v>
      </c>
    </row>
    <row r="840" spans="1:14" ht="14.4" customHeight="1" x14ac:dyDescent="0.3">
      <c r="A840" s="566" t="s">
        <v>537</v>
      </c>
      <c r="B840" s="567" t="s">
        <v>539</v>
      </c>
      <c r="C840" s="568" t="s">
        <v>555</v>
      </c>
      <c r="D840" s="569" t="s">
        <v>556</v>
      </c>
      <c r="E840" s="568" t="s">
        <v>540</v>
      </c>
      <c r="F840" s="569" t="s">
        <v>541</v>
      </c>
      <c r="G840" s="568" t="s">
        <v>586</v>
      </c>
      <c r="H840" s="568">
        <v>845369</v>
      </c>
      <c r="I840" s="568">
        <v>107987</v>
      </c>
      <c r="J840" s="568" t="s">
        <v>851</v>
      </c>
      <c r="K840" s="568" t="s">
        <v>852</v>
      </c>
      <c r="L840" s="570">
        <v>110.2488448095273</v>
      </c>
      <c r="M840" s="570">
        <v>36</v>
      </c>
      <c r="N840" s="571">
        <v>3959.5378468899553</v>
      </c>
    </row>
    <row r="841" spans="1:14" ht="14.4" customHeight="1" x14ac:dyDescent="0.3">
      <c r="A841" s="566" t="s">
        <v>537</v>
      </c>
      <c r="B841" s="567" t="s">
        <v>539</v>
      </c>
      <c r="C841" s="568" t="s">
        <v>555</v>
      </c>
      <c r="D841" s="569" t="s">
        <v>556</v>
      </c>
      <c r="E841" s="568" t="s">
        <v>540</v>
      </c>
      <c r="F841" s="569" t="s">
        <v>541</v>
      </c>
      <c r="G841" s="568" t="s">
        <v>586</v>
      </c>
      <c r="H841" s="568">
        <v>845697</v>
      </c>
      <c r="I841" s="568">
        <v>125599</v>
      </c>
      <c r="J841" s="568" t="s">
        <v>1252</v>
      </c>
      <c r="K841" s="568" t="s">
        <v>1253</v>
      </c>
      <c r="L841" s="570">
        <v>18.190269815616801</v>
      </c>
      <c r="M841" s="570">
        <v>2</v>
      </c>
      <c r="N841" s="571">
        <v>36.380539631233603</v>
      </c>
    </row>
    <row r="842" spans="1:14" ht="14.4" customHeight="1" x14ac:dyDescent="0.3">
      <c r="A842" s="566" t="s">
        <v>537</v>
      </c>
      <c r="B842" s="567" t="s">
        <v>539</v>
      </c>
      <c r="C842" s="568" t="s">
        <v>555</v>
      </c>
      <c r="D842" s="569" t="s">
        <v>556</v>
      </c>
      <c r="E842" s="568" t="s">
        <v>540</v>
      </c>
      <c r="F842" s="569" t="s">
        <v>541</v>
      </c>
      <c r="G842" s="568" t="s">
        <v>586</v>
      </c>
      <c r="H842" s="568">
        <v>846541</v>
      </c>
      <c r="I842" s="568">
        <v>112586</v>
      </c>
      <c r="J842" s="568" t="s">
        <v>1260</v>
      </c>
      <c r="K842" s="568" t="s">
        <v>1509</v>
      </c>
      <c r="L842" s="570">
        <v>76.180000000000007</v>
      </c>
      <c r="M842" s="570">
        <v>1</v>
      </c>
      <c r="N842" s="571">
        <v>76.180000000000007</v>
      </c>
    </row>
    <row r="843" spans="1:14" ht="14.4" customHeight="1" x14ac:dyDescent="0.3">
      <c r="A843" s="566" t="s">
        <v>537</v>
      </c>
      <c r="B843" s="567" t="s">
        <v>539</v>
      </c>
      <c r="C843" s="568" t="s">
        <v>555</v>
      </c>
      <c r="D843" s="569" t="s">
        <v>556</v>
      </c>
      <c r="E843" s="568" t="s">
        <v>540</v>
      </c>
      <c r="F843" s="569" t="s">
        <v>541</v>
      </c>
      <c r="G843" s="568" t="s">
        <v>586</v>
      </c>
      <c r="H843" s="568">
        <v>847400</v>
      </c>
      <c r="I843" s="568">
        <v>0</v>
      </c>
      <c r="J843" s="568" t="s">
        <v>1510</v>
      </c>
      <c r="K843" s="568" t="s">
        <v>1511</v>
      </c>
      <c r="L843" s="570">
        <v>39.845599999999997</v>
      </c>
      <c r="M843" s="570">
        <v>6</v>
      </c>
      <c r="N843" s="571">
        <v>239.0736</v>
      </c>
    </row>
    <row r="844" spans="1:14" ht="14.4" customHeight="1" x14ac:dyDescent="0.3">
      <c r="A844" s="566" t="s">
        <v>537</v>
      </c>
      <c r="B844" s="567" t="s">
        <v>539</v>
      </c>
      <c r="C844" s="568" t="s">
        <v>555</v>
      </c>
      <c r="D844" s="569" t="s">
        <v>556</v>
      </c>
      <c r="E844" s="568" t="s">
        <v>540</v>
      </c>
      <c r="F844" s="569" t="s">
        <v>541</v>
      </c>
      <c r="G844" s="568" t="s">
        <v>586</v>
      </c>
      <c r="H844" s="568">
        <v>847477</v>
      </c>
      <c r="I844" s="568">
        <v>151436</v>
      </c>
      <c r="J844" s="568" t="s">
        <v>1512</v>
      </c>
      <c r="K844" s="568" t="s">
        <v>1513</v>
      </c>
      <c r="L844" s="570">
        <v>698.67190311019704</v>
      </c>
      <c r="M844" s="570">
        <v>1</v>
      </c>
      <c r="N844" s="571">
        <v>698.67190311019704</v>
      </c>
    </row>
    <row r="845" spans="1:14" ht="14.4" customHeight="1" x14ac:dyDescent="0.3">
      <c r="A845" s="566" t="s">
        <v>537</v>
      </c>
      <c r="B845" s="567" t="s">
        <v>539</v>
      </c>
      <c r="C845" s="568" t="s">
        <v>555</v>
      </c>
      <c r="D845" s="569" t="s">
        <v>556</v>
      </c>
      <c r="E845" s="568" t="s">
        <v>540</v>
      </c>
      <c r="F845" s="569" t="s">
        <v>541</v>
      </c>
      <c r="G845" s="568" t="s">
        <v>586</v>
      </c>
      <c r="H845" s="568">
        <v>847713</v>
      </c>
      <c r="I845" s="568">
        <v>125526</v>
      </c>
      <c r="J845" s="568" t="s">
        <v>858</v>
      </c>
      <c r="K845" s="568" t="s">
        <v>859</v>
      </c>
      <c r="L845" s="570">
        <v>70.03</v>
      </c>
      <c r="M845" s="570">
        <v>2</v>
      </c>
      <c r="N845" s="571">
        <v>140.06</v>
      </c>
    </row>
    <row r="846" spans="1:14" ht="14.4" customHeight="1" x14ac:dyDescent="0.3">
      <c r="A846" s="566" t="s">
        <v>537</v>
      </c>
      <c r="B846" s="567" t="s">
        <v>539</v>
      </c>
      <c r="C846" s="568" t="s">
        <v>555</v>
      </c>
      <c r="D846" s="569" t="s">
        <v>556</v>
      </c>
      <c r="E846" s="568" t="s">
        <v>540</v>
      </c>
      <c r="F846" s="569" t="s">
        <v>541</v>
      </c>
      <c r="G846" s="568" t="s">
        <v>586</v>
      </c>
      <c r="H846" s="568">
        <v>847962</v>
      </c>
      <c r="I846" s="568">
        <v>0</v>
      </c>
      <c r="J846" s="568" t="s">
        <v>1269</v>
      </c>
      <c r="K846" s="568"/>
      <c r="L846" s="570">
        <v>124.73</v>
      </c>
      <c r="M846" s="570">
        <v>1</v>
      </c>
      <c r="N846" s="571">
        <v>124.73</v>
      </c>
    </row>
    <row r="847" spans="1:14" ht="14.4" customHeight="1" x14ac:dyDescent="0.3">
      <c r="A847" s="566" t="s">
        <v>537</v>
      </c>
      <c r="B847" s="567" t="s">
        <v>539</v>
      </c>
      <c r="C847" s="568" t="s">
        <v>555</v>
      </c>
      <c r="D847" s="569" t="s">
        <v>556</v>
      </c>
      <c r="E847" s="568" t="s">
        <v>540</v>
      </c>
      <c r="F847" s="569" t="s">
        <v>541</v>
      </c>
      <c r="G847" s="568" t="s">
        <v>586</v>
      </c>
      <c r="H847" s="568">
        <v>847974</v>
      </c>
      <c r="I847" s="568">
        <v>125525</v>
      </c>
      <c r="J847" s="568" t="s">
        <v>858</v>
      </c>
      <c r="K847" s="568" t="s">
        <v>862</v>
      </c>
      <c r="L847" s="570">
        <v>30.44</v>
      </c>
      <c r="M847" s="570">
        <v>1</v>
      </c>
      <c r="N847" s="571">
        <v>30.44</v>
      </c>
    </row>
    <row r="848" spans="1:14" ht="14.4" customHeight="1" x14ac:dyDescent="0.3">
      <c r="A848" s="566" t="s">
        <v>537</v>
      </c>
      <c r="B848" s="567" t="s">
        <v>539</v>
      </c>
      <c r="C848" s="568" t="s">
        <v>555</v>
      </c>
      <c r="D848" s="569" t="s">
        <v>556</v>
      </c>
      <c r="E848" s="568" t="s">
        <v>540</v>
      </c>
      <c r="F848" s="569" t="s">
        <v>541</v>
      </c>
      <c r="G848" s="568" t="s">
        <v>586</v>
      </c>
      <c r="H848" s="568">
        <v>848172</v>
      </c>
      <c r="I848" s="568">
        <v>0</v>
      </c>
      <c r="J848" s="568" t="s">
        <v>1514</v>
      </c>
      <c r="K848" s="568"/>
      <c r="L848" s="570">
        <v>102.600114253573</v>
      </c>
      <c r="M848" s="570">
        <v>1</v>
      </c>
      <c r="N848" s="571">
        <v>102.600114253573</v>
      </c>
    </row>
    <row r="849" spans="1:14" ht="14.4" customHeight="1" x14ac:dyDescent="0.3">
      <c r="A849" s="566" t="s">
        <v>537</v>
      </c>
      <c r="B849" s="567" t="s">
        <v>539</v>
      </c>
      <c r="C849" s="568" t="s">
        <v>555</v>
      </c>
      <c r="D849" s="569" t="s">
        <v>556</v>
      </c>
      <c r="E849" s="568" t="s">
        <v>540</v>
      </c>
      <c r="F849" s="569" t="s">
        <v>541</v>
      </c>
      <c r="G849" s="568" t="s">
        <v>586</v>
      </c>
      <c r="H849" s="568">
        <v>848560</v>
      </c>
      <c r="I849" s="568">
        <v>125752</v>
      </c>
      <c r="J849" s="568" t="s">
        <v>1270</v>
      </c>
      <c r="K849" s="568" t="s">
        <v>1141</v>
      </c>
      <c r="L849" s="570">
        <v>164.06</v>
      </c>
      <c r="M849" s="570">
        <v>1</v>
      </c>
      <c r="N849" s="571">
        <v>164.06</v>
      </c>
    </row>
    <row r="850" spans="1:14" ht="14.4" customHeight="1" x14ac:dyDescent="0.3">
      <c r="A850" s="566" t="s">
        <v>537</v>
      </c>
      <c r="B850" s="567" t="s">
        <v>539</v>
      </c>
      <c r="C850" s="568" t="s">
        <v>555</v>
      </c>
      <c r="D850" s="569" t="s">
        <v>556</v>
      </c>
      <c r="E850" s="568" t="s">
        <v>540</v>
      </c>
      <c r="F850" s="569" t="s">
        <v>541</v>
      </c>
      <c r="G850" s="568" t="s">
        <v>586</v>
      </c>
      <c r="H850" s="568">
        <v>848625</v>
      </c>
      <c r="I850" s="568">
        <v>138841</v>
      </c>
      <c r="J850" s="568" t="s">
        <v>1515</v>
      </c>
      <c r="K850" s="568" t="s">
        <v>585</v>
      </c>
      <c r="L850" s="570">
        <v>113.126466328079</v>
      </c>
      <c r="M850" s="570">
        <v>3</v>
      </c>
      <c r="N850" s="571">
        <v>339.37939898423701</v>
      </c>
    </row>
    <row r="851" spans="1:14" ht="14.4" customHeight="1" x14ac:dyDescent="0.3">
      <c r="A851" s="566" t="s">
        <v>537</v>
      </c>
      <c r="B851" s="567" t="s">
        <v>539</v>
      </c>
      <c r="C851" s="568" t="s">
        <v>555</v>
      </c>
      <c r="D851" s="569" t="s">
        <v>556</v>
      </c>
      <c r="E851" s="568" t="s">
        <v>540</v>
      </c>
      <c r="F851" s="569" t="s">
        <v>541</v>
      </c>
      <c r="G851" s="568" t="s">
        <v>586</v>
      </c>
      <c r="H851" s="568">
        <v>848950</v>
      </c>
      <c r="I851" s="568">
        <v>155148</v>
      </c>
      <c r="J851" s="568" t="s">
        <v>874</v>
      </c>
      <c r="K851" s="568" t="s">
        <v>875</v>
      </c>
      <c r="L851" s="570">
        <v>18.987499526070714</v>
      </c>
      <c r="M851" s="570">
        <v>46</v>
      </c>
      <c r="N851" s="571">
        <v>872.75998104282849</v>
      </c>
    </row>
    <row r="852" spans="1:14" ht="14.4" customHeight="1" x14ac:dyDescent="0.3">
      <c r="A852" s="566" t="s">
        <v>537</v>
      </c>
      <c r="B852" s="567" t="s">
        <v>539</v>
      </c>
      <c r="C852" s="568" t="s">
        <v>555</v>
      </c>
      <c r="D852" s="569" t="s">
        <v>556</v>
      </c>
      <c r="E852" s="568" t="s">
        <v>540</v>
      </c>
      <c r="F852" s="569" t="s">
        <v>541</v>
      </c>
      <c r="G852" s="568" t="s">
        <v>586</v>
      </c>
      <c r="H852" s="568">
        <v>850104</v>
      </c>
      <c r="I852" s="568">
        <v>164344</v>
      </c>
      <c r="J852" s="568" t="s">
        <v>877</v>
      </c>
      <c r="K852" s="568" t="s">
        <v>878</v>
      </c>
      <c r="L852" s="570">
        <v>163.52000000000001</v>
      </c>
      <c r="M852" s="570">
        <v>1</v>
      </c>
      <c r="N852" s="571">
        <v>163.52000000000001</v>
      </c>
    </row>
    <row r="853" spans="1:14" ht="14.4" customHeight="1" x14ac:dyDescent="0.3">
      <c r="A853" s="566" t="s">
        <v>537</v>
      </c>
      <c r="B853" s="567" t="s">
        <v>539</v>
      </c>
      <c r="C853" s="568" t="s">
        <v>555</v>
      </c>
      <c r="D853" s="569" t="s">
        <v>556</v>
      </c>
      <c r="E853" s="568" t="s">
        <v>540</v>
      </c>
      <c r="F853" s="569" t="s">
        <v>541</v>
      </c>
      <c r="G853" s="568" t="s">
        <v>586</v>
      </c>
      <c r="H853" s="568">
        <v>850235</v>
      </c>
      <c r="I853" s="568">
        <v>160806</v>
      </c>
      <c r="J853" s="568" t="s">
        <v>1516</v>
      </c>
      <c r="K853" s="568" t="s">
        <v>1517</v>
      </c>
      <c r="L853" s="570">
        <v>226.78001978231401</v>
      </c>
      <c r="M853" s="570">
        <v>1</v>
      </c>
      <c r="N853" s="571">
        <v>226.78001978231401</v>
      </c>
    </row>
    <row r="854" spans="1:14" ht="14.4" customHeight="1" x14ac:dyDescent="0.3">
      <c r="A854" s="566" t="s">
        <v>537</v>
      </c>
      <c r="B854" s="567" t="s">
        <v>539</v>
      </c>
      <c r="C854" s="568" t="s">
        <v>555</v>
      </c>
      <c r="D854" s="569" t="s">
        <v>556</v>
      </c>
      <c r="E854" s="568" t="s">
        <v>540</v>
      </c>
      <c r="F854" s="569" t="s">
        <v>541</v>
      </c>
      <c r="G854" s="568" t="s">
        <v>586</v>
      </c>
      <c r="H854" s="568">
        <v>850366</v>
      </c>
      <c r="I854" s="568">
        <v>167263</v>
      </c>
      <c r="J854" s="568" t="s">
        <v>881</v>
      </c>
      <c r="K854" s="568" t="s">
        <v>882</v>
      </c>
      <c r="L854" s="570">
        <v>785.97</v>
      </c>
      <c r="M854" s="570">
        <v>1</v>
      </c>
      <c r="N854" s="571">
        <v>785.97</v>
      </c>
    </row>
    <row r="855" spans="1:14" ht="14.4" customHeight="1" x14ac:dyDescent="0.3">
      <c r="A855" s="566" t="s">
        <v>537</v>
      </c>
      <c r="B855" s="567" t="s">
        <v>539</v>
      </c>
      <c r="C855" s="568" t="s">
        <v>555</v>
      </c>
      <c r="D855" s="569" t="s">
        <v>556</v>
      </c>
      <c r="E855" s="568" t="s">
        <v>540</v>
      </c>
      <c r="F855" s="569" t="s">
        <v>541</v>
      </c>
      <c r="G855" s="568" t="s">
        <v>586</v>
      </c>
      <c r="H855" s="568">
        <v>850427</v>
      </c>
      <c r="I855" s="568">
        <v>162857</v>
      </c>
      <c r="J855" s="568" t="s">
        <v>1518</v>
      </c>
      <c r="K855" s="568" t="s">
        <v>1519</v>
      </c>
      <c r="L855" s="570">
        <v>357.81</v>
      </c>
      <c r="M855" s="570">
        <v>1</v>
      </c>
      <c r="N855" s="571">
        <v>357.81</v>
      </c>
    </row>
    <row r="856" spans="1:14" ht="14.4" customHeight="1" x14ac:dyDescent="0.3">
      <c r="A856" s="566" t="s">
        <v>537</v>
      </c>
      <c r="B856" s="567" t="s">
        <v>539</v>
      </c>
      <c r="C856" s="568" t="s">
        <v>555</v>
      </c>
      <c r="D856" s="569" t="s">
        <v>556</v>
      </c>
      <c r="E856" s="568" t="s">
        <v>540</v>
      </c>
      <c r="F856" s="569" t="s">
        <v>541</v>
      </c>
      <c r="G856" s="568" t="s">
        <v>586</v>
      </c>
      <c r="H856" s="568">
        <v>850551</v>
      </c>
      <c r="I856" s="568">
        <v>167859</v>
      </c>
      <c r="J856" s="568" t="s">
        <v>1520</v>
      </c>
      <c r="K856" s="568" t="s">
        <v>1167</v>
      </c>
      <c r="L856" s="570">
        <v>334.74</v>
      </c>
      <c r="M856" s="570">
        <v>1</v>
      </c>
      <c r="N856" s="571">
        <v>334.74</v>
      </c>
    </row>
    <row r="857" spans="1:14" ht="14.4" customHeight="1" x14ac:dyDescent="0.3">
      <c r="A857" s="566" t="s">
        <v>537</v>
      </c>
      <c r="B857" s="567" t="s">
        <v>539</v>
      </c>
      <c r="C857" s="568" t="s">
        <v>555</v>
      </c>
      <c r="D857" s="569" t="s">
        <v>556</v>
      </c>
      <c r="E857" s="568" t="s">
        <v>540</v>
      </c>
      <c r="F857" s="569" t="s">
        <v>541</v>
      </c>
      <c r="G857" s="568" t="s">
        <v>586</v>
      </c>
      <c r="H857" s="568">
        <v>850729</v>
      </c>
      <c r="I857" s="568">
        <v>157875</v>
      </c>
      <c r="J857" s="568" t="s">
        <v>883</v>
      </c>
      <c r="K857" s="568" t="s">
        <v>884</v>
      </c>
      <c r="L857" s="570">
        <v>388.00966982830403</v>
      </c>
      <c r="M857" s="570">
        <v>5</v>
      </c>
      <c r="N857" s="571">
        <v>1940.0486793132161</v>
      </c>
    </row>
    <row r="858" spans="1:14" ht="14.4" customHeight="1" x14ac:dyDescent="0.3">
      <c r="A858" s="566" t="s">
        <v>537</v>
      </c>
      <c r="B858" s="567" t="s">
        <v>539</v>
      </c>
      <c r="C858" s="568" t="s">
        <v>555</v>
      </c>
      <c r="D858" s="569" t="s">
        <v>556</v>
      </c>
      <c r="E858" s="568" t="s">
        <v>540</v>
      </c>
      <c r="F858" s="569" t="s">
        <v>541</v>
      </c>
      <c r="G858" s="568" t="s">
        <v>586</v>
      </c>
      <c r="H858" s="568">
        <v>900497</v>
      </c>
      <c r="I858" s="568">
        <v>0</v>
      </c>
      <c r="J858" s="568" t="s">
        <v>1521</v>
      </c>
      <c r="K858" s="568"/>
      <c r="L858" s="570">
        <v>529.63376434215604</v>
      </c>
      <c r="M858" s="570">
        <v>1</v>
      </c>
      <c r="N858" s="571">
        <v>529.63376434215604</v>
      </c>
    </row>
    <row r="859" spans="1:14" ht="14.4" customHeight="1" x14ac:dyDescent="0.3">
      <c r="A859" s="566" t="s">
        <v>537</v>
      </c>
      <c r="B859" s="567" t="s">
        <v>539</v>
      </c>
      <c r="C859" s="568" t="s">
        <v>555</v>
      </c>
      <c r="D859" s="569" t="s">
        <v>556</v>
      </c>
      <c r="E859" s="568" t="s">
        <v>540</v>
      </c>
      <c r="F859" s="569" t="s">
        <v>541</v>
      </c>
      <c r="G859" s="568" t="s">
        <v>586</v>
      </c>
      <c r="H859" s="568">
        <v>900506</v>
      </c>
      <c r="I859" s="568">
        <v>0</v>
      </c>
      <c r="J859" s="568" t="s">
        <v>1522</v>
      </c>
      <c r="K859" s="568"/>
      <c r="L859" s="570">
        <v>737.68600770086402</v>
      </c>
      <c r="M859" s="570">
        <v>1</v>
      </c>
      <c r="N859" s="571">
        <v>737.68600770086402</v>
      </c>
    </row>
    <row r="860" spans="1:14" ht="14.4" customHeight="1" x14ac:dyDescent="0.3">
      <c r="A860" s="566" t="s">
        <v>537</v>
      </c>
      <c r="B860" s="567" t="s">
        <v>539</v>
      </c>
      <c r="C860" s="568" t="s">
        <v>555</v>
      </c>
      <c r="D860" s="569" t="s">
        <v>556</v>
      </c>
      <c r="E860" s="568" t="s">
        <v>540</v>
      </c>
      <c r="F860" s="569" t="s">
        <v>541</v>
      </c>
      <c r="G860" s="568" t="s">
        <v>586</v>
      </c>
      <c r="H860" s="568">
        <v>905022</v>
      </c>
      <c r="I860" s="568">
        <v>0</v>
      </c>
      <c r="J860" s="568" t="s">
        <v>1523</v>
      </c>
      <c r="K860" s="568"/>
      <c r="L860" s="570">
        <v>302.71438541296698</v>
      </c>
      <c r="M860" s="570">
        <v>3</v>
      </c>
      <c r="N860" s="571">
        <v>908.14315623890093</v>
      </c>
    </row>
    <row r="861" spans="1:14" ht="14.4" customHeight="1" x14ac:dyDescent="0.3">
      <c r="A861" s="566" t="s">
        <v>537</v>
      </c>
      <c r="B861" s="567" t="s">
        <v>539</v>
      </c>
      <c r="C861" s="568" t="s">
        <v>555</v>
      </c>
      <c r="D861" s="569" t="s">
        <v>556</v>
      </c>
      <c r="E861" s="568" t="s">
        <v>540</v>
      </c>
      <c r="F861" s="569" t="s">
        <v>541</v>
      </c>
      <c r="G861" s="568" t="s">
        <v>586</v>
      </c>
      <c r="H861" s="568">
        <v>905097</v>
      </c>
      <c r="I861" s="568">
        <v>23987</v>
      </c>
      <c r="J861" s="568" t="s">
        <v>890</v>
      </c>
      <c r="K861" s="568" t="s">
        <v>891</v>
      </c>
      <c r="L861" s="570">
        <v>215.10892857142849</v>
      </c>
      <c r="M861" s="570">
        <v>2</v>
      </c>
      <c r="N861" s="571">
        <v>430.21785714285699</v>
      </c>
    </row>
    <row r="862" spans="1:14" ht="14.4" customHeight="1" x14ac:dyDescent="0.3">
      <c r="A862" s="566" t="s">
        <v>537</v>
      </c>
      <c r="B862" s="567" t="s">
        <v>539</v>
      </c>
      <c r="C862" s="568" t="s">
        <v>555</v>
      </c>
      <c r="D862" s="569" t="s">
        <v>556</v>
      </c>
      <c r="E862" s="568" t="s">
        <v>540</v>
      </c>
      <c r="F862" s="569" t="s">
        <v>541</v>
      </c>
      <c r="G862" s="568" t="s">
        <v>586</v>
      </c>
      <c r="H862" s="568">
        <v>905098</v>
      </c>
      <c r="I862" s="568">
        <v>23989</v>
      </c>
      <c r="J862" s="568" t="s">
        <v>1524</v>
      </c>
      <c r="K862" s="568" t="s">
        <v>1525</v>
      </c>
      <c r="L862" s="570">
        <v>527.85009744753404</v>
      </c>
      <c r="M862" s="570">
        <v>1</v>
      </c>
      <c r="N862" s="571">
        <v>527.85009744753404</v>
      </c>
    </row>
    <row r="863" spans="1:14" ht="14.4" customHeight="1" x14ac:dyDescent="0.3">
      <c r="A863" s="566" t="s">
        <v>537</v>
      </c>
      <c r="B863" s="567" t="s">
        <v>539</v>
      </c>
      <c r="C863" s="568" t="s">
        <v>555</v>
      </c>
      <c r="D863" s="569" t="s">
        <v>556</v>
      </c>
      <c r="E863" s="568" t="s">
        <v>540</v>
      </c>
      <c r="F863" s="569" t="s">
        <v>541</v>
      </c>
      <c r="G863" s="568" t="s">
        <v>586</v>
      </c>
      <c r="H863" s="568">
        <v>920170</v>
      </c>
      <c r="I863" s="568">
        <v>0</v>
      </c>
      <c r="J863" s="568" t="s">
        <v>892</v>
      </c>
      <c r="K863" s="568"/>
      <c r="L863" s="570">
        <v>71.386359995146208</v>
      </c>
      <c r="M863" s="570">
        <v>6</v>
      </c>
      <c r="N863" s="571">
        <v>427.72657998543866</v>
      </c>
    </row>
    <row r="864" spans="1:14" ht="14.4" customHeight="1" x14ac:dyDescent="0.3">
      <c r="A864" s="566" t="s">
        <v>537</v>
      </c>
      <c r="B864" s="567" t="s">
        <v>539</v>
      </c>
      <c r="C864" s="568" t="s">
        <v>555</v>
      </c>
      <c r="D864" s="569" t="s">
        <v>556</v>
      </c>
      <c r="E864" s="568" t="s">
        <v>540</v>
      </c>
      <c r="F864" s="569" t="s">
        <v>541</v>
      </c>
      <c r="G864" s="568" t="s">
        <v>586</v>
      </c>
      <c r="H864" s="568">
        <v>920200</v>
      </c>
      <c r="I864" s="568">
        <v>0</v>
      </c>
      <c r="J864" s="568" t="s">
        <v>893</v>
      </c>
      <c r="K864" s="568"/>
      <c r="L864" s="570">
        <v>266.8</v>
      </c>
      <c r="M864" s="570">
        <v>3</v>
      </c>
      <c r="N864" s="571">
        <v>800.40000000000009</v>
      </c>
    </row>
    <row r="865" spans="1:14" ht="14.4" customHeight="1" x14ac:dyDescent="0.3">
      <c r="A865" s="566" t="s">
        <v>537</v>
      </c>
      <c r="B865" s="567" t="s">
        <v>539</v>
      </c>
      <c r="C865" s="568" t="s">
        <v>555</v>
      </c>
      <c r="D865" s="569" t="s">
        <v>556</v>
      </c>
      <c r="E865" s="568" t="s">
        <v>540</v>
      </c>
      <c r="F865" s="569" t="s">
        <v>541</v>
      </c>
      <c r="G865" s="568" t="s">
        <v>586</v>
      </c>
      <c r="H865" s="568">
        <v>920356</v>
      </c>
      <c r="I865" s="568">
        <v>0</v>
      </c>
      <c r="J865" s="568" t="s">
        <v>1526</v>
      </c>
      <c r="K865" s="568"/>
      <c r="L865" s="570">
        <v>86.557255696202503</v>
      </c>
      <c r="M865" s="570">
        <v>2</v>
      </c>
      <c r="N865" s="571">
        <v>173.11451139240501</v>
      </c>
    </row>
    <row r="866" spans="1:14" ht="14.4" customHeight="1" x14ac:dyDescent="0.3">
      <c r="A866" s="566" t="s">
        <v>537</v>
      </c>
      <c r="B866" s="567" t="s">
        <v>539</v>
      </c>
      <c r="C866" s="568" t="s">
        <v>555</v>
      </c>
      <c r="D866" s="569" t="s">
        <v>556</v>
      </c>
      <c r="E866" s="568" t="s">
        <v>540</v>
      </c>
      <c r="F866" s="569" t="s">
        <v>541</v>
      </c>
      <c r="G866" s="568" t="s">
        <v>586</v>
      </c>
      <c r="H866" s="568">
        <v>921020</v>
      </c>
      <c r="I866" s="568">
        <v>0</v>
      </c>
      <c r="J866" s="568" t="s">
        <v>1527</v>
      </c>
      <c r="K866" s="568"/>
      <c r="L866" s="570">
        <v>80.106562588638994</v>
      </c>
      <c r="M866" s="570">
        <v>21</v>
      </c>
      <c r="N866" s="571">
        <v>1661.2253322587985</v>
      </c>
    </row>
    <row r="867" spans="1:14" ht="14.4" customHeight="1" x14ac:dyDescent="0.3">
      <c r="A867" s="566" t="s">
        <v>537</v>
      </c>
      <c r="B867" s="567" t="s">
        <v>539</v>
      </c>
      <c r="C867" s="568" t="s">
        <v>555</v>
      </c>
      <c r="D867" s="569" t="s">
        <v>556</v>
      </c>
      <c r="E867" s="568" t="s">
        <v>540</v>
      </c>
      <c r="F867" s="569" t="s">
        <v>541</v>
      </c>
      <c r="G867" s="568" t="s">
        <v>586</v>
      </c>
      <c r="H867" s="568">
        <v>921209</v>
      </c>
      <c r="I867" s="568">
        <v>0</v>
      </c>
      <c r="J867" s="568" t="s">
        <v>895</v>
      </c>
      <c r="K867" s="568"/>
      <c r="L867" s="570">
        <v>128.10566786972984</v>
      </c>
      <c r="M867" s="570">
        <v>3</v>
      </c>
      <c r="N867" s="571">
        <v>436.31871668690269</v>
      </c>
    </row>
    <row r="868" spans="1:14" ht="14.4" customHeight="1" x14ac:dyDescent="0.3">
      <c r="A868" s="566" t="s">
        <v>537</v>
      </c>
      <c r="B868" s="567" t="s">
        <v>539</v>
      </c>
      <c r="C868" s="568" t="s">
        <v>555</v>
      </c>
      <c r="D868" s="569" t="s">
        <v>556</v>
      </c>
      <c r="E868" s="568" t="s">
        <v>540</v>
      </c>
      <c r="F868" s="569" t="s">
        <v>541</v>
      </c>
      <c r="G868" s="568" t="s">
        <v>586</v>
      </c>
      <c r="H868" s="568">
        <v>921395</v>
      </c>
      <c r="I868" s="568">
        <v>0</v>
      </c>
      <c r="J868" s="568" t="s">
        <v>1289</v>
      </c>
      <c r="K868" s="568" t="s">
        <v>1528</v>
      </c>
      <c r="L868" s="570">
        <v>415.39251056769598</v>
      </c>
      <c r="M868" s="570">
        <v>1</v>
      </c>
      <c r="N868" s="571">
        <v>415.39251056769598</v>
      </c>
    </row>
    <row r="869" spans="1:14" ht="14.4" customHeight="1" x14ac:dyDescent="0.3">
      <c r="A869" s="566" t="s">
        <v>537</v>
      </c>
      <c r="B869" s="567" t="s">
        <v>539</v>
      </c>
      <c r="C869" s="568" t="s">
        <v>555</v>
      </c>
      <c r="D869" s="569" t="s">
        <v>556</v>
      </c>
      <c r="E869" s="568" t="s">
        <v>540</v>
      </c>
      <c r="F869" s="569" t="s">
        <v>541</v>
      </c>
      <c r="G869" s="568" t="s">
        <v>586</v>
      </c>
      <c r="H869" s="568">
        <v>930065</v>
      </c>
      <c r="I869" s="568">
        <v>0</v>
      </c>
      <c r="J869" s="568" t="s">
        <v>900</v>
      </c>
      <c r="K869" s="568"/>
      <c r="L869" s="570">
        <v>187.41829221213365</v>
      </c>
      <c r="M869" s="570">
        <v>100</v>
      </c>
      <c r="N869" s="571">
        <v>18667.59491786061</v>
      </c>
    </row>
    <row r="870" spans="1:14" ht="14.4" customHeight="1" x14ac:dyDescent="0.3">
      <c r="A870" s="566" t="s">
        <v>537</v>
      </c>
      <c r="B870" s="567" t="s">
        <v>539</v>
      </c>
      <c r="C870" s="568" t="s">
        <v>555</v>
      </c>
      <c r="D870" s="569" t="s">
        <v>556</v>
      </c>
      <c r="E870" s="568" t="s">
        <v>540</v>
      </c>
      <c r="F870" s="569" t="s">
        <v>541</v>
      </c>
      <c r="G870" s="568" t="s">
        <v>586</v>
      </c>
      <c r="H870" s="568">
        <v>930127</v>
      </c>
      <c r="I870" s="568">
        <v>0</v>
      </c>
      <c r="J870" s="568" t="s">
        <v>1529</v>
      </c>
      <c r="K870" s="568"/>
      <c r="L870" s="570">
        <v>254.9615</v>
      </c>
      <c r="M870" s="570">
        <v>2</v>
      </c>
      <c r="N870" s="571">
        <v>509.923</v>
      </c>
    </row>
    <row r="871" spans="1:14" ht="14.4" customHeight="1" x14ac:dyDescent="0.3">
      <c r="A871" s="566" t="s">
        <v>537</v>
      </c>
      <c r="B871" s="567" t="s">
        <v>539</v>
      </c>
      <c r="C871" s="568" t="s">
        <v>555</v>
      </c>
      <c r="D871" s="569" t="s">
        <v>556</v>
      </c>
      <c r="E871" s="568" t="s">
        <v>540</v>
      </c>
      <c r="F871" s="569" t="s">
        <v>541</v>
      </c>
      <c r="G871" s="568" t="s">
        <v>586</v>
      </c>
      <c r="H871" s="568">
        <v>930255</v>
      </c>
      <c r="I871" s="568">
        <v>0</v>
      </c>
      <c r="J871" s="568" t="s">
        <v>1530</v>
      </c>
      <c r="K871" s="568" t="s">
        <v>1531</v>
      </c>
      <c r="L871" s="570">
        <v>82.01384340124531</v>
      </c>
      <c r="M871" s="570">
        <v>4</v>
      </c>
      <c r="N871" s="571">
        <v>328.05537360498124</v>
      </c>
    </row>
    <row r="872" spans="1:14" ht="14.4" customHeight="1" x14ac:dyDescent="0.3">
      <c r="A872" s="566" t="s">
        <v>537</v>
      </c>
      <c r="B872" s="567" t="s">
        <v>539</v>
      </c>
      <c r="C872" s="568" t="s">
        <v>555</v>
      </c>
      <c r="D872" s="569" t="s">
        <v>556</v>
      </c>
      <c r="E872" s="568" t="s">
        <v>540</v>
      </c>
      <c r="F872" s="569" t="s">
        <v>541</v>
      </c>
      <c r="G872" s="568" t="s">
        <v>586</v>
      </c>
      <c r="H872" s="568">
        <v>930661</v>
      </c>
      <c r="I872" s="568">
        <v>0</v>
      </c>
      <c r="J872" s="568" t="s">
        <v>902</v>
      </c>
      <c r="K872" s="568"/>
      <c r="L872" s="570">
        <v>259.47833333333341</v>
      </c>
      <c r="M872" s="570">
        <v>4</v>
      </c>
      <c r="N872" s="571">
        <v>1035.3450000000003</v>
      </c>
    </row>
    <row r="873" spans="1:14" ht="14.4" customHeight="1" x14ac:dyDescent="0.3">
      <c r="A873" s="566" t="s">
        <v>537</v>
      </c>
      <c r="B873" s="567" t="s">
        <v>539</v>
      </c>
      <c r="C873" s="568" t="s">
        <v>555</v>
      </c>
      <c r="D873" s="569" t="s">
        <v>556</v>
      </c>
      <c r="E873" s="568" t="s">
        <v>540</v>
      </c>
      <c r="F873" s="569" t="s">
        <v>541</v>
      </c>
      <c r="G873" s="568" t="s">
        <v>586</v>
      </c>
      <c r="H873" s="568">
        <v>987465</v>
      </c>
      <c r="I873" s="568">
        <v>0</v>
      </c>
      <c r="J873" s="568" t="s">
        <v>904</v>
      </c>
      <c r="K873" s="568"/>
      <c r="L873" s="570">
        <v>96.99</v>
      </c>
      <c r="M873" s="570">
        <v>12</v>
      </c>
      <c r="N873" s="571">
        <v>1163.8799999999999</v>
      </c>
    </row>
    <row r="874" spans="1:14" ht="14.4" customHeight="1" x14ac:dyDescent="0.3">
      <c r="A874" s="566" t="s">
        <v>537</v>
      </c>
      <c r="B874" s="567" t="s">
        <v>539</v>
      </c>
      <c r="C874" s="568" t="s">
        <v>555</v>
      </c>
      <c r="D874" s="569" t="s">
        <v>556</v>
      </c>
      <c r="E874" s="568" t="s">
        <v>540</v>
      </c>
      <c r="F874" s="569" t="s">
        <v>541</v>
      </c>
      <c r="G874" s="568" t="s">
        <v>905</v>
      </c>
      <c r="H874" s="568">
        <v>29328</v>
      </c>
      <c r="I874" s="568">
        <v>29328</v>
      </c>
      <c r="J874" s="568" t="s">
        <v>1532</v>
      </c>
      <c r="K874" s="568" t="s">
        <v>1533</v>
      </c>
      <c r="L874" s="570">
        <v>0.37615384615384601</v>
      </c>
      <c r="M874" s="570">
        <v>1</v>
      </c>
      <c r="N874" s="571">
        <v>0.37615384615384601</v>
      </c>
    </row>
    <row r="875" spans="1:14" ht="14.4" customHeight="1" x14ac:dyDescent="0.3">
      <c r="A875" s="566" t="s">
        <v>537</v>
      </c>
      <c r="B875" s="567" t="s">
        <v>539</v>
      </c>
      <c r="C875" s="568" t="s">
        <v>555</v>
      </c>
      <c r="D875" s="569" t="s">
        <v>556</v>
      </c>
      <c r="E875" s="568" t="s">
        <v>540</v>
      </c>
      <c r="F875" s="569" t="s">
        <v>541</v>
      </c>
      <c r="G875" s="568" t="s">
        <v>905</v>
      </c>
      <c r="H875" s="568">
        <v>56976</v>
      </c>
      <c r="I875" s="568">
        <v>56976</v>
      </c>
      <c r="J875" s="568" t="s">
        <v>906</v>
      </c>
      <c r="K875" s="568" t="s">
        <v>907</v>
      </c>
      <c r="L875" s="570">
        <v>83.46</v>
      </c>
      <c r="M875" s="570">
        <v>1</v>
      </c>
      <c r="N875" s="571">
        <v>83.46</v>
      </c>
    </row>
    <row r="876" spans="1:14" ht="14.4" customHeight="1" x14ac:dyDescent="0.3">
      <c r="A876" s="566" t="s">
        <v>537</v>
      </c>
      <c r="B876" s="567" t="s">
        <v>539</v>
      </c>
      <c r="C876" s="568" t="s">
        <v>555</v>
      </c>
      <c r="D876" s="569" t="s">
        <v>556</v>
      </c>
      <c r="E876" s="568" t="s">
        <v>540</v>
      </c>
      <c r="F876" s="569" t="s">
        <v>541</v>
      </c>
      <c r="G876" s="568" t="s">
        <v>905</v>
      </c>
      <c r="H876" s="568">
        <v>109709</v>
      </c>
      <c r="I876" s="568">
        <v>9709</v>
      </c>
      <c r="J876" s="568" t="s">
        <v>909</v>
      </c>
      <c r="K876" s="568" t="s">
        <v>910</v>
      </c>
      <c r="L876" s="570">
        <v>36.33</v>
      </c>
      <c r="M876" s="570">
        <v>6</v>
      </c>
      <c r="N876" s="571">
        <v>217.98</v>
      </c>
    </row>
    <row r="877" spans="1:14" ht="14.4" customHeight="1" x14ac:dyDescent="0.3">
      <c r="A877" s="566" t="s">
        <v>537</v>
      </c>
      <c r="B877" s="567" t="s">
        <v>539</v>
      </c>
      <c r="C877" s="568" t="s">
        <v>555</v>
      </c>
      <c r="D877" s="569" t="s">
        <v>556</v>
      </c>
      <c r="E877" s="568" t="s">
        <v>540</v>
      </c>
      <c r="F877" s="569" t="s">
        <v>541</v>
      </c>
      <c r="G877" s="568" t="s">
        <v>905</v>
      </c>
      <c r="H877" s="568">
        <v>110252</v>
      </c>
      <c r="I877" s="568">
        <v>10252</v>
      </c>
      <c r="J877" s="568" t="s">
        <v>1294</v>
      </c>
      <c r="K877" s="568" t="s">
        <v>1295</v>
      </c>
      <c r="L877" s="570">
        <v>94.96</v>
      </c>
      <c r="M877" s="570">
        <v>1</v>
      </c>
      <c r="N877" s="571">
        <v>94.96</v>
      </c>
    </row>
    <row r="878" spans="1:14" ht="14.4" customHeight="1" x14ac:dyDescent="0.3">
      <c r="A878" s="566" t="s">
        <v>537</v>
      </c>
      <c r="B878" s="567" t="s">
        <v>539</v>
      </c>
      <c r="C878" s="568" t="s">
        <v>555</v>
      </c>
      <c r="D878" s="569" t="s">
        <v>556</v>
      </c>
      <c r="E878" s="568" t="s">
        <v>540</v>
      </c>
      <c r="F878" s="569" t="s">
        <v>541</v>
      </c>
      <c r="G878" s="568" t="s">
        <v>905</v>
      </c>
      <c r="H878" s="568">
        <v>112319</v>
      </c>
      <c r="I878" s="568">
        <v>12319</v>
      </c>
      <c r="J878" s="568" t="s">
        <v>1302</v>
      </c>
      <c r="K878" s="568" t="s">
        <v>1303</v>
      </c>
      <c r="L878" s="570">
        <v>390.05</v>
      </c>
      <c r="M878" s="570">
        <v>4</v>
      </c>
      <c r="N878" s="571">
        <v>1560.2</v>
      </c>
    </row>
    <row r="879" spans="1:14" ht="14.4" customHeight="1" x14ac:dyDescent="0.3">
      <c r="A879" s="566" t="s">
        <v>537</v>
      </c>
      <c r="B879" s="567" t="s">
        <v>539</v>
      </c>
      <c r="C879" s="568" t="s">
        <v>555</v>
      </c>
      <c r="D879" s="569" t="s">
        <v>556</v>
      </c>
      <c r="E879" s="568" t="s">
        <v>540</v>
      </c>
      <c r="F879" s="569" t="s">
        <v>541</v>
      </c>
      <c r="G879" s="568" t="s">
        <v>905</v>
      </c>
      <c r="H879" s="568">
        <v>112891</v>
      </c>
      <c r="I879" s="568">
        <v>12891</v>
      </c>
      <c r="J879" s="568" t="s">
        <v>911</v>
      </c>
      <c r="K879" s="568" t="s">
        <v>912</v>
      </c>
      <c r="L879" s="570">
        <v>71.724999999999994</v>
      </c>
      <c r="M879" s="570">
        <v>2</v>
      </c>
      <c r="N879" s="571">
        <v>143.44999999999999</v>
      </c>
    </row>
    <row r="880" spans="1:14" ht="14.4" customHeight="1" x14ac:dyDescent="0.3">
      <c r="A880" s="566" t="s">
        <v>537</v>
      </c>
      <c r="B880" s="567" t="s">
        <v>539</v>
      </c>
      <c r="C880" s="568" t="s">
        <v>555</v>
      </c>
      <c r="D880" s="569" t="s">
        <v>556</v>
      </c>
      <c r="E880" s="568" t="s">
        <v>540</v>
      </c>
      <c r="F880" s="569" t="s">
        <v>541</v>
      </c>
      <c r="G880" s="568" t="s">
        <v>905</v>
      </c>
      <c r="H880" s="568">
        <v>114439</v>
      </c>
      <c r="I880" s="568">
        <v>14439</v>
      </c>
      <c r="J880" s="568" t="s">
        <v>916</v>
      </c>
      <c r="K880" s="568" t="s">
        <v>917</v>
      </c>
      <c r="L880" s="570">
        <v>208.47</v>
      </c>
      <c r="M880" s="570">
        <v>1</v>
      </c>
      <c r="N880" s="571">
        <v>208.47</v>
      </c>
    </row>
    <row r="881" spans="1:14" ht="14.4" customHeight="1" x14ac:dyDescent="0.3">
      <c r="A881" s="566" t="s">
        <v>537</v>
      </c>
      <c r="B881" s="567" t="s">
        <v>539</v>
      </c>
      <c r="C881" s="568" t="s">
        <v>555</v>
      </c>
      <c r="D881" s="569" t="s">
        <v>556</v>
      </c>
      <c r="E881" s="568" t="s">
        <v>540</v>
      </c>
      <c r="F881" s="569" t="s">
        <v>541</v>
      </c>
      <c r="G881" s="568" t="s">
        <v>905</v>
      </c>
      <c r="H881" s="568">
        <v>126786</v>
      </c>
      <c r="I881" s="568">
        <v>26786</v>
      </c>
      <c r="J881" s="568" t="s">
        <v>929</v>
      </c>
      <c r="K881" s="568" t="s">
        <v>930</v>
      </c>
      <c r="L881" s="570">
        <v>472.17333333333335</v>
      </c>
      <c r="M881" s="570">
        <v>8</v>
      </c>
      <c r="N881" s="571">
        <v>3776.16</v>
      </c>
    </row>
    <row r="882" spans="1:14" ht="14.4" customHeight="1" x14ac:dyDescent="0.3">
      <c r="A882" s="566" t="s">
        <v>537</v>
      </c>
      <c r="B882" s="567" t="s">
        <v>539</v>
      </c>
      <c r="C882" s="568" t="s">
        <v>555</v>
      </c>
      <c r="D882" s="569" t="s">
        <v>556</v>
      </c>
      <c r="E882" s="568" t="s">
        <v>540</v>
      </c>
      <c r="F882" s="569" t="s">
        <v>541</v>
      </c>
      <c r="G882" s="568" t="s">
        <v>905</v>
      </c>
      <c r="H882" s="568">
        <v>129767</v>
      </c>
      <c r="I882" s="568">
        <v>129767</v>
      </c>
      <c r="J882" s="568" t="s">
        <v>931</v>
      </c>
      <c r="K882" s="568" t="s">
        <v>932</v>
      </c>
      <c r="L882" s="570">
        <v>2158.4126013312775</v>
      </c>
      <c r="M882" s="570">
        <v>7.5</v>
      </c>
      <c r="N882" s="571">
        <v>16188.09513481606</v>
      </c>
    </row>
    <row r="883" spans="1:14" ht="14.4" customHeight="1" x14ac:dyDescent="0.3">
      <c r="A883" s="566" t="s">
        <v>537</v>
      </c>
      <c r="B883" s="567" t="s">
        <v>539</v>
      </c>
      <c r="C883" s="568" t="s">
        <v>555</v>
      </c>
      <c r="D883" s="569" t="s">
        <v>556</v>
      </c>
      <c r="E883" s="568" t="s">
        <v>540</v>
      </c>
      <c r="F883" s="569" t="s">
        <v>541</v>
      </c>
      <c r="G883" s="568" t="s">
        <v>905</v>
      </c>
      <c r="H883" s="568">
        <v>130560</v>
      </c>
      <c r="I883" s="568">
        <v>30560</v>
      </c>
      <c r="J883" s="568" t="s">
        <v>933</v>
      </c>
      <c r="K883" s="568" t="s">
        <v>585</v>
      </c>
      <c r="L883" s="570">
        <v>209.28</v>
      </c>
      <c r="M883" s="570">
        <v>1</v>
      </c>
      <c r="N883" s="571">
        <v>209.28</v>
      </c>
    </row>
    <row r="884" spans="1:14" ht="14.4" customHeight="1" x14ac:dyDescent="0.3">
      <c r="A884" s="566" t="s">
        <v>537</v>
      </c>
      <c r="B884" s="567" t="s">
        <v>539</v>
      </c>
      <c r="C884" s="568" t="s">
        <v>555</v>
      </c>
      <c r="D884" s="569" t="s">
        <v>556</v>
      </c>
      <c r="E884" s="568" t="s">
        <v>540</v>
      </c>
      <c r="F884" s="569" t="s">
        <v>541</v>
      </c>
      <c r="G884" s="568" t="s">
        <v>905</v>
      </c>
      <c r="H884" s="568">
        <v>140373</v>
      </c>
      <c r="I884" s="568">
        <v>40373</v>
      </c>
      <c r="J884" s="568" t="s">
        <v>1534</v>
      </c>
      <c r="K884" s="568" t="s">
        <v>1535</v>
      </c>
      <c r="L884" s="570">
        <v>218.09979834747199</v>
      </c>
      <c r="M884" s="570">
        <v>1</v>
      </c>
      <c r="N884" s="571">
        <v>218.09979834747199</v>
      </c>
    </row>
    <row r="885" spans="1:14" ht="14.4" customHeight="1" x14ac:dyDescent="0.3">
      <c r="A885" s="566" t="s">
        <v>537</v>
      </c>
      <c r="B885" s="567" t="s">
        <v>539</v>
      </c>
      <c r="C885" s="568" t="s">
        <v>555</v>
      </c>
      <c r="D885" s="569" t="s">
        <v>556</v>
      </c>
      <c r="E885" s="568" t="s">
        <v>540</v>
      </c>
      <c r="F885" s="569" t="s">
        <v>541</v>
      </c>
      <c r="G885" s="568" t="s">
        <v>905</v>
      </c>
      <c r="H885" s="568">
        <v>142547</v>
      </c>
      <c r="I885" s="568">
        <v>42547</v>
      </c>
      <c r="J885" s="568" t="s">
        <v>937</v>
      </c>
      <c r="K885" s="568" t="s">
        <v>939</v>
      </c>
      <c r="L885" s="570">
        <v>127.18379922121919</v>
      </c>
      <c r="M885" s="570">
        <v>12</v>
      </c>
      <c r="N885" s="571">
        <v>1543.508494159144</v>
      </c>
    </row>
    <row r="886" spans="1:14" ht="14.4" customHeight="1" x14ac:dyDescent="0.3">
      <c r="A886" s="566" t="s">
        <v>537</v>
      </c>
      <c r="B886" s="567" t="s">
        <v>539</v>
      </c>
      <c r="C886" s="568" t="s">
        <v>555</v>
      </c>
      <c r="D886" s="569" t="s">
        <v>556</v>
      </c>
      <c r="E886" s="568" t="s">
        <v>540</v>
      </c>
      <c r="F886" s="569" t="s">
        <v>541</v>
      </c>
      <c r="G886" s="568" t="s">
        <v>905</v>
      </c>
      <c r="H886" s="568">
        <v>142755</v>
      </c>
      <c r="I886" s="568">
        <v>42755</v>
      </c>
      <c r="J886" s="568" t="s">
        <v>1536</v>
      </c>
      <c r="K886" s="568" t="s">
        <v>1537</v>
      </c>
      <c r="L886" s="570">
        <v>714.45000000000016</v>
      </c>
      <c r="M886" s="570">
        <v>3</v>
      </c>
      <c r="N886" s="571">
        <v>2143.3500000000004</v>
      </c>
    </row>
    <row r="887" spans="1:14" ht="14.4" customHeight="1" x14ac:dyDescent="0.3">
      <c r="A887" s="566" t="s">
        <v>537</v>
      </c>
      <c r="B887" s="567" t="s">
        <v>539</v>
      </c>
      <c r="C887" s="568" t="s">
        <v>555</v>
      </c>
      <c r="D887" s="569" t="s">
        <v>556</v>
      </c>
      <c r="E887" s="568" t="s">
        <v>540</v>
      </c>
      <c r="F887" s="569" t="s">
        <v>541</v>
      </c>
      <c r="G887" s="568" t="s">
        <v>905</v>
      </c>
      <c r="H887" s="568">
        <v>147740</v>
      </c>
      <c r="I887" s="568">
        <v>47740</v>
      </c>
      <c r="J887" s="568" t="s">
        <v>942</v>
      </c>
      <c r="K887" s="568" t="s">
        <v>686</v>
      </c>
      <c r="L887" s="570">
        <v>43.469857888166501</v>
      </c>
      <c r="M887" s="570">
        <v>1</v>
      </c>
      <c r="N887" s="571">
        <v>43.469857888166501</v>
      </c>
    </row>
    <row r="888" spans="1:14" ht="14.4" customHeight="1" x14ac:dyDescent="0.3">
      <c r="A888" s="566" t="s">
        <v>537</v>
      </c>
      <c r="B888" s="567" t="s">
        <v>539</v>
      </c>
      <c r="C888" s="568" t="s">
        <v>555</v>
      </c>
      <c r="D888" s="569" t="s">
        <v>556</v>
      </c>
      <c r="E888" s="568" t="s">
        <v>540</v>
      </c>
      <c r="F888" s="569" t="s">
        <v>541</v>
      </c>
      <c r="G888" s="568" t="s">
        <v>905</v>
      </c>
      <c r="H888" s="568">
        <v>149531</v>
      </c>
      <c r="I888" s="568">
        <v>49531</v>
      </c>
      <c r="J888" s="568" t="s">
        <v>945</v>
      </c>
      <c r="K888" s="568" t="s">
        <v>946</v>
      </c>
      <c r="L888" s="570">
        <v>71.05</v>
      </c>
      <c r="M888" s="570">
        <v>20</v>
      </c>
      <c r="N888" s="571">
        <v>1421</v>
      </c>
    </row>
    <row r="889" spans="1:14" ht="14.4" customHeight="1" x14ac:dyDescent="0.3">
      <c r="A889" s="566" t="s">
        <v>537</v>
      </c>
      <c r="B889" s="567" t="s">
        <v>539</v>
      </c>
      <c r="C889" s="568" t="s">
        <v>555</v>
      </c>
      <c r="D889" s="569" t="s">
        <v>556</v>
      </c>
      <c r="E889" s="568" t="s">
        <v>540</v>
      </c>
      <c r="F889" s="569" t="s">
        <v>541</v>
      </c>
      <c r="G889" s="568" t="s">
        <v>905</v>
      </c>
      <c r="H889" s="568">
        <v>149909</v>
      </c>
      <c r="I889" s="568">
        <v>49909</v>
      </c>
      <c r="J889" s="568" t="s">
        <v>947</v>
      </c>
      <c r="K889" s="568" t="s">
        <v>948</v>
      </c>
      <c r="L889" s="570">
        <v>79.830067043478039</v>
      </c>
      <c r="M889" s="570">
        <v>3</v>
      </c>
      <c r="N889" s="571">
        <v>239.49026817391217</v>
      </c>
    </row>
    <row r="890" spans="1:14" ht="14.4" customHeight="1" x14ac:dyDescent="0.3">
      <c r="A890" s="566" t="s">
        <v>537</v>
      </c>
      <c r="B890" s="567" t="s">
        <v>539</v>
      </c>
      <c r="C890" s="568" t="s">
        <v>555</v>
      </c>
      <c r="D890" s="569" t="s">
        <v>556</v>
      </c>
      <c r="E890" s="568" t="s">
        <v>540</v>
      </c>
      <c r="F890" s="569" t="s">
        <v>541</v>
      </c>
      <c r="G890" s="568" t="s">
        <v>905</v>
      </c>
      <c r="H890" s="568">
        <v>154316</v>
      </c>
      <c r="I890" s="568">
        <v>54316</v>
      </c>
      <c r="J890" s="568" t="s">
        <v>949</v>
      </c>
      <c r="K890" s="568" t="s">
        <v>950</v>
      </c>
      <c r="L890" s="570">
        <v>3447.2733714516844</v>
      </c>
      <c r="M890" s="570">
        <v>25</v>
      </c>
      <c r="N890" s="571">
        <v>86190.02438947621</v>
      </c>
    </row>
    <row r="891" spans="1:14" ht="14.4" customHeight="1" x14ac:dyDescent="0.3">
      <c r="A891" s="566" t="s">
        <v>537</v>
      </c>
      <c r="B891" s="567" t="s">
        <v>539</v>
      </c>
      <c r="C891" s="568" t="s">
        <v>555</v>
      </c>
      <c r="D891" s="569" t="s">
        <v>556</v>
      </c>
      <c r="E891" s="568" t="s">
        <v>540</v>
      </c>
      <c r="F891" s="569" t="s">
        <v>541</v>
      </c>
      <c r="G891" s="568" t="s">
        <v>905</v>
      </c>
      <c r="H891" s="568">
        <v>156981</v>
      </c>
      <c r="I891" s="568">
        <v>56981</v>
      </c>
      <c r="J891" s="568" t="s">
        <v>1538</v>
      </c>
      <c r="K891" s="568" t="s">
        <v>750</v>
      </c>
      <c r="L891" s="570">
        <v>110.079934011126</v>
      </c>
      <c r="M891" s="570">
        <v>1</v>
      </c>
      <c r="N891" s="571">
        <v>110.079934011126</v>
      </c>
    </row>
    <row r="892" spans="1:14" ht="14.4" customHeight="1" x14ac:dyDescent="0.3">
      <c r="A892" s="566" t="s">
        <v>537</v>
      </c>
      <c r="B892" s="567" t="s">
        <v>539</v>
      </c>
      <c r="C892" s="568" t="s">
        <v>555</v>
      </c>
      <c r="D892" s="569" t="s">
        <v>556</v>
      </c>
      <c r="E892" s="568" t="s">
        <v>540</v>
      </c>
      <c r="F892" s="569" t="s">
        <v>541</v>
      </c>
      <c r="G892" s="568" t="s">
        <v>905</v>
      </c>
      <c r="H892" s="568">
        <v>159505</v>
      </c>
      <c r="I892" s="568">
        <v>59505</v>
      </c>
      <c r="J892" s="568" t="s">
        <v>1539</v>
      </c>
      <c r="K892" s="568" t="s">
        <v>1540</v>
      </c>
      <c r="L892" s="570">
        <v>344.86</v>
      </c>
      <c r="M892" s="570">
        <v>2</v>
      </c>
      <c r="N892" s="571">
        <v>689.72</v>
      </c>
    </row>
    <row r="893" spans="1:14" ht="14.4" customHeight="1" x14ac:dyDescent="0.3">
      <c r="A893" s="566" t="s">
        <v>537</v>
      </c>
      <c r="B893" s="567" t="s">
        <v>539</v>
      </c>
      <c r="C893" s="568" t="s">
        <v>555</v>
      </c>
      <c r="D893" s="569" t="s">
        <v>556</v>
      </c>
      <c r="E893" s="568" t="s">
        <v>540</v>
      </c>
      <c r="F893" s="569" t="s">
        <v>541</v>
      </c>
      <c r="G893" s="568" t="s">
        <v>905</v>
      </c>
      <c r="H893" s="568">
        <v>166759</v>
      </c>
      <c r="I893" s="568">
        <v>166759</v>
      </c>
      <c r="J893" s="568" t="s">
        <v>959</v>
      </c>
      <c r="K893" s="568" t="s">
        <v>1322</v>
      </c>
      <c r="L893" s="570">
        <v>65.23</v>
      </c>
      <c r="M893" s="570">
        <v>1</v>
      </c>
      <c r="N893" s="571">
        <v>65.23</v>
      </c>
    </row>
    <row r="894" spans="1:14" ht="14.4" customHeight="1" x14ac:dyDescent="0.3">
      <c r="A894" s="566" t="s">
        <v>537</v>
      </c>
      <c r="B894" s="567" t="s">
        <v>539</v>
      </c>
      <c r="C894" s="568" t="s">
        <v>555</v>
      </c>
      <c r="D894" s="569" t="s">
        <v>556</v>
      </c>
      <c r="E894" s="568" t="s">
        <v>540</v>
      </c>
      <c r="F894" s="569" t="s">
        <v>541</v>
      </c>
      <c r="G894" s="568" t="s">
        <v>905</v>
      </c>
      <c r="H894" s="568">
        <v>182952</v>
      </c>
      <c r="I894" s="568">
        <v>82952</v>
      </c>
      <c r="J894" s="568" t="s">
        <v>1323</v>
      </c>
      <c r="K894" s="568" t="s">
        <v>1324</v>
      </c>
      <c r="L894" s="570">
        <v>167.38499999999999</v>
      </c>
      <c r="M894" s="570">
        <v>12</v>
      </c>
      <c r="N894" s="571">
        <v>2008.62</v>
      </c>
    </row>
    <row r="895" spans="1:14" ht="14.4" customHeight="1" x14ac:dyDescent="0.3">
      <c r="A895" s="566" t="s">
        <v>537</v>
      </c>
      <c r="B895" s="567" t="s">
        <v>539</v>
      </c>
      <c r="C895" s="568" t="s">
        <v>555</v>
      </c>
      <c r="D895" s="569" t="s">
        <v>556</v>
      </c>
      <c r="E895" s="568" t="s">
        <v>540</v>
      </c>
      <c r="F895" s="569" t="s">
        <v>541</v>
      </c>
      <c r="G895" s="568" t="s">
        <v>905</v>
      </c>
      <c r="H895" s="568">
        <v>183730</v>
      </c>
      <c r="I895" s="568">
        <v>83730</v>
      </c>
      <c r="J895" s="568" t="s">
        <v>961</v>
      </c>
      <c r="K895" s="568" t="s">
        <v>962</v>
      </c>
      <c r="L895" s="570">
        <v>119.08</v>
      </c>
      <c r="M895" s="570">
        <v>1</v>
      </c>
      <c r="N895" s="571">
        <v>119.08</v>
      </c>
    </row>
    <row r="896" spans="1:14" ht="14.4" customHeight="1" x14ac:dyDescent="0.3">
      <c r="A896" s="566" t="s">
        <v>537</v>
      </c>
      <c r="B896" s="567" t="s">
        <v>539</v>
      </c>
      <c r="C896" s="568" t="s">
        <v>555</v>
      </c>
      <c r="D896" s="569" t="s">
        <v>556</v>
      </c>
      <c r="E896" s="568" t="s">
        <v>540</v>
      </c>
      <c r="F896" s="569" t="s">
        <v>541</v>
      </c>
      <c r="G896" s="568" t="s">
        <v>905</v>
      </c>
      <c r="H896" s="568">
        <v>184399</v>
      </c>
      <c r="I896" s="568">
        <v>84399</v>
      </c>
      <c r="J896" s="568" t="s">
        <v>1541</v>
      </c>
      <c r="K896" s="568" t="s">
        <v>1542</v>
      </c>
      <c r="L896" s="570">
        <v>337.8</v>
      </c>
      <c r="M896" s="570">
        <v>1</v>
      </c>
      <c r="N896" s="571">
        <v>337.8</v>
      </c>
    </row>
    <row r="897" spans="1:14" ht="14.4" customHeight="1" x14ac:dyDescent="0.3">
      <c r="A897" s="566" t="s">
        <v>537</v>
      </c>
      <c r="B897" s="567" t="s">
        <v>539</v>
      </c>
      <c r="C897" s="568" t="s">
        <v>555</v>
      </c>
      <c r="D897" s="569" t="s">
        <v>556</v>
      </c>
      <c r="E897" s="568" t="s">
        <v>540</v>
      </c>
      <c r="F897" s="569" t="s">
        <v>541</v>
      </c>
      <c r="G897" s="568" t="s">
        <v>905</v>
      </c>
      <c r="H897" s="568">
        <v>187809</v>
      </c>
      <c r="I897" s="568">
        <v>187809</v>
      </c>
      <c r="J897" s="568" t="s">
        <v>1543</v>
      </c>
      <c r="K897" s="568" t="s">
        <v>1544</v>
      </c>
      <c r="L897" s="570">
        <v>438.94</v>
      </c>
      <c r="M897" s="570">
        <v>1</v>
      </c>
      <c r="N897" s="571">
        <v>438.94</v>
      </c>
    </row>
    <row r="898" spans="1:14" ht="14.4" customHeight="1" x14ac:dyDescent="0.3">
      <c r="A898" s="566" t="s">
        <v>537</v>
      </c>
      <c r="B898" s="567" t="s">
        <v>539</v>
      </c>
      <c r="C898" s="568" t="s">
        <v>555</v>
      </c>
      <c r="D898" s="569" t="s">
        <v>556</v>
      </c>
      <c r="E898" s="568" t="s">
        <v>540</v>
      </c>
      <c r="F898" s="569" t="s">
        <v>541</v>
      </c>
      <c r="G898" s="568" t="s">
        <v>905</v>
      </c>
      <c r="H898" s="568">
        <v>190957</v>
      </c>
      <c r="I898" s="568">
        <v>90957</v>
      </c>
      <c r="J898" s="568" t="s">
        <v>964</v>
      </c>
      <c r="K898" s="568" t="s">
        <v>965</v>
      </c>
      <c r="L898" s="570">
        <v>43.44</v>
      </c>
      <c r="M898" s="570">
        <v>1</v>
      </c>
      <c r="N898" s="571">
        <v>43.44</v>
      </c>
    </row>
    <row r="899" spans="1:14" ht="14.4" customHeight="1" x14ac:dyDescent="0.3">
      <c r="A899" s="566" t="s">
        <v>537</v>
      </c>
      <c r="B899" s="567" t="s">
        <v>539</v>
      </c>
      <c r="C899" s="568" t="s">
        <v>555</v>
      </c>
      <c r="D899" s="569" t="s">
        <v>556</v>
      </c>
      <c r="E899" s="568" t="s">
        <v>540</v>
      </c>
      <c r="F899" s="569" t="s">
        <v>541</v>
      </c>
      <c r="G899" s="568" t="s">
        <v>905</v>
      </c>
      <c r="H899" s="568">
        <v>190959</v>
      </c>
      <c r="I899" s="568">
        <v>90959</v>
      </c>
      <c r="J899" s="568" t="s">
        <v>964</v>
      </c>
      <c r="K899" s="568" t="s">
        <v>966</v>
      </c>
      <c r="L899" s="570">
        <v>56.859458626102501</v>
      </c>
      <c r="M899" s="570">
        <v>2</v>
      </c>
      <c r="N899" s="571">
        <v>113.718917252205</v>
      </c>
    </row>
    <row r="900" spans="1:14" ht="14.4" customHeight="1" x14ac:dyDescent="0.3">
      <c r="A900" s="566" t="s">
        <v>537</v>
      </c>
      <c r="B900" s="567" t="s">
        <v>539</v>
      </c>
      <c r="C900" s="568" t="s">
        <v>555</v>
      </c>
      <c r="D900" s="569" t="s">
        <v>556</v>
      </c>
      <c r="E900" s="568" t="s">
        <v>540</v>
      </c>
      <c r="F900" s="569" t="s">
        <v>541</v>
      </c>
      <c r="G900" s="568" t="s">
        <v>905</v>
      </c>
      <c r="H900" s="568">
        <v>193013</v>
      </c>
      <c r="I900" s="568">
        <v>93013</v>
      </c>
      <c r="J900" s="568" t="s">
        <v>1329</v>
      </c>
      <c r="K900" s="568" t="s">
        <v>958</v>
      </c>
      <c r="L900" s="570">
        <v>147.47999999999999</v>
      </c>
      <c r="M900" s="570">
        <v>1</v>
      </c>
      <c r="N900" s="571">
        <v>147.47999999999999</v>
      </c>
    </row>
    <row r="901" spans="1:14" ht="14.4" customHeight="1" x14ac:dyDescent="0.3">
      <c r="A901" s="566" t="s">
        <v>537</v>
      </c>
      <c r="B901" s="567" t="s">
        <v>539</v>
      </c>
      <c r="C901" s="568" t="s">
        <v>555</v>
      </c>
      <c r="D901" s="569" t="s">
        <v>556</v>
      </c>
      <c r="E901" s="568" t="s">
        <v>540</v>
      </c>
      <c r="F901" s="569" t="s">
        <v>541</v>
      </c>
      <c r="G901" s="568" t="s">
        <v>905</v>
      </c>
      <c r="H901" s="568">
        <v>193018</v>
      </c>
      <c r="I901" s="568">
        <v>93018</v>
      </c>
      <c r="J901" s="568" t="s">
        <v>971</v>
      </c>
      <c r="K901" s="568" t="s">
        <v>972</v>
      </c>
      <c r="L901" s="570">
        <v>696.42</v>
      </c>
      <c r="M901" s="570">
        <v>1</v>
      </c>
      <c r="N901" s="571">
        <v>696.42</v>
      </c>
    </row>
    <row r="902" spans="1:14" ht="14.4" customHeight="1" x14ac:dyDescent="0.3">
      <c r="A902" s="566" t="s">
        <v>537</v>
      </c>
      <c r="B902" s="567" t="s">
        <v>539</v>
      </c>
      <c r="C902" s="568" t="s">
        <v>555</v>
      </c>
      <c r="D902" s="569" t="s">
        <v>556</v>
      </c>
      <c r="E902" s="568" t="s">
        <v>540</v>
      </c>
      <c r="F902" s="569" t="s">
        <v>541</v>
      </c>
      <c r="G902" s="568" t="s">
        <v>905</v>
      </c>
      <c r="H902" s="568">
        <v>193969</v>
      </c>
      <c r="I902" s="568">
        <v>93969</v>
      </c>
      <c r="J902" s="568" t="s">
        <v>973</v>
      </c>
      <c r="K902" s="568" t="s">
        <v>974</v>
      </c>
      <c r="L902" s="570">
        <v>70.97</v>
      </c>
      <c r="M902" s="570">
        <v>11</v>
      </c>
      <c r="N902" s="571">
        <v>780.67000000000007</v>
      </c>
    </row>
    <row r="903" spans="1:14" ht="14.4" customHeight="1" x14ac:dyDescent="0.3">
      <c r="A903" s="566" t="s">
        <v>537</v>
      </c>
      <c r="B903" s="567" t="s">
        <v>539</v>
      </c>
      <c r="C903" s="568" t="s">
        <v>555</v>
      </c>
      <c r="D903" s="569" t="s">
        <v>556</v>
      </c>
      <c r="E903" s="568" t="s">
        <v>540</v>
      </c>
      <c r="F903" s="569" t="s">
        <v>541</v>
      </c>
      <c r="G903" s="568" t="s">
        <v>905</v>
      </c>
      <c r="H903" s="568">
        <v>194114</v>
      </c>
      <c r="I903" s="568">
        <v>94114</v>
      </c>
      <c r="J903" s="568" t="s">
        <v>975</v>
      </c>
      <c r="K903" s="568" t="s">
        <v>976</v>
      </c>
      <c r="L903" s="570">
        <v>146.03999563432799</v>
      </c>
      <c r="M903" s="570">
        <v>1</v>
      </c>
      <c r="N903" s="571">
        <v>146.03999563432799</v>
      </c>
    </row>
    <row r="904" spans="1:14" ht="14.4" customHeight="1" x14ac:dyDescent="0.3">
      <c r="A904" s="566" t="s">
        <v>537</v>
      </c>
      <c r="B904" s="567" t="s">
        <v>539</v>
      </c>
      <c r="C904" s="568" t="s">
        <v>555</v>
      </c>
      <c r="D904" s="569" t="s">
        <v>556</v>
      </c>
      <c r="E904" s="568" t="s">
        <v>540</v>
      </c>
      <c r="F904" s="569" t="s">
        <v>541</v>
      </c>
      <c r="G904" s="568" t="s">
        <v>905</v>
      </c>
      <c r="H904" s="568">
        <v>844480</v>
      </c>
      <c r="I904" s="568">
        <v>114059</v>
      </c>
      <c r="J904" s="568" t="s">
        <v>1545</v>
      </c>
      <c r="K904" s="568" t="s">
        <v>1546</v>
      </c>
      <c r="L904" s="570">
        <v>67.42</v>
      </c>
      <c r="M904" s="570">
        <v>1</v>
      </c>
      <c r="N904" s="571">
        <v>67.42</v>
      </c>
    </row>
    <row r="905" spans="1:14" ht="14.4" customHeight="1" x14ac:dyDescent="0.3">
      <c r="A905" s="566" t="s">
        <v>537</v>
      </c>
      <c r="B905" s="567" t="s">
        <v>539</v>
      </c>
      <c r="C905" s="568" t="s">
        <v>555</v>
      </c>
      <c r="D905" s="569" t="s">
        <v>556</v>
      </c>
      <c r="E905" s="568" t="s">
        <v>540</v>
      </c>
      <c r="F905" s="569" t="s">
        <v>541</v>
      </c>
      <c r="G905" s="568" t="s">
        <v>905</v>
      </c>
      <c r="H905" s="568">
        <v>844554</v>
      </c>
      <c r="I905" s="568">
        <v>114065</v>
      </c>
      <c r="J905" s="568" t="s">
        <v>978</v>
      </c>
      <c r="K905" s="568" t="s">
        <v>979</v>
      </c>
      <c r="L905" s="570">
        <v>102.55</v>
      </c>
      <c r="M905" s="570">
        <v>2</v>
      </c>
      <c r="N905" s="571">
        <v>205.1</v>
      </c>
    </row>
    <row r="906" spans="1:14" ht="14.4" customHeight="1" x14ac:dyDescent="0.3">
      <c r="A906" s="566" t="s">
        <v>537</v>
      </c>
      <c r="B906" s="567" t="s">
        <v>539</v>
      </c>
      <c r="C906" s="568" t="s">
        <v>555</v>
      </c>
      <c r="D906" s="569" t="s">
        <v>556</v>
      </c>
      <c r="E906" s="568" t="s">
        <v>540</v>
      </c>
      <c r="F906" s="569" t="s">
        <v>541</v>
      </c>
      <c r="G906" s="568" t="s">
        <v>905</v>
      </c>
      <c r="H906" s="568">
        <v>845796</v>
      </c>
      <c r="I906" s="568">
        <v>126031</v>
      </c>
      <c r="J906" s="568" t="s">
        <v>1332</v>
      </c>
      <c r="K906" s="568" t="s">
        <v>583</v>
      </c>
      <c r="L906" s="570">
        <v>84.63</v>
      </c>
      <c r="M906" s="570">
        <v>1</v>
      </c>
      <c r="N906" s="571">
        <v>84.63</v>
      </c>
    </row>
    <row r="907" spans="1:14" ht="14.4" customHeight="1" x14ac:dyDescent="0.3">
      <c r="A907" s="566" t="s">
        <v>537</v>
      </c>
      <c r="B907" s="567" t="s">
        <v>539</v>
      </c>
      <c r="C907" s="568" t="s">
        <v>555</v>
      </c>
      <c r="D907" s="569" t="s">
        <v>556</v>
      </c>
      <c r="E907" s="568" t="s">
        <v>540</v>
      </c>
      <c r="F907" s="569" t="s">
        <v>541</v>
      </c>
      <c r="G907" s="568" t="s">
        <v>905</v>
      </c>
      <c r="H907" s="568">
        <v>846446</v>
      </c>
      <c r="I907" s="568">
        <v>124343</v>
      </c>
      <c r="J907" s="568" t="s">
        <v>980</v>
      </c>
      <c r="K907" s="568" t="s">
        <v>686</v>
      </c>
      <c r="L907" s="570">
        <v>101.55</v>
      </c>
      <c r="M907" s="570">
        <v>1</v>
      </c>
      <c r="N907" s="571">
        <v>101.55</v>
      </c>
    </row>
    <row r="908" spans="1:14" ht="14.4" customHeight="1" x14ac:dyDescent="0.3">
      <c r="A908" s="566" t="s">
        <v>537</v>
      </c>
      <c r="B908" s="567" t="s">
        <v>539</v>
      </c>
      <c r="C908" s="568" t="s">
        <v>555</v>
      </c>
      <c r="D908" s="569" t="s">
        <v>556</v>
      </c>
      <c r="E908" s="568" t="s">
        <v>540</v>
      </c>
      <c r="F908" s="569" t="s">
        <v>541</v>
      </c>
      <c r="G908" s="568" t="s">
        <v>905</v>
      </c>
      <c r="H908" s="568">
        <v>847488</v>
      </c>
      <c r="I908" s="568">
        <v>107869</v>
      </c>
      <c r="J908" s="568" t="s">
        <v>981</v>
      </c>
      <c r="K908" s="568" t="s">
        <v>982</v>
      </c>
      <c r="L908" s="570">
        <v>71.81</v>
      </c>
      <c r="M908" s="570">
        <v>1</v>
      </c>
      <c r="N908" s="571">
        <v>71.81</v>
      </c>
    </row>
    <row r="909" spans="1:14" ht="14.4" customHeight="1" x14ac:dyDescent="0.3">
      <c r="A909" s="566" t="s">
        <v>537</v>
      </c>
      <c r="B909" s="567" t="s">
        <v>539</v>
      </c>
      <c r="C909" s="568" t="s">
        <v>555</v>
      </c>
      <c r="D909" s="569" t="s">
        <v>556</v>
      </c>
      <c r="E909" s="568" t="s">
        <v>540</v>
      </c>
      <c r="F909" s="569" t="s">
        <v>541</v>
      </c>
      <c r="G909" s="568" t="s">
        <v>905</v>
      </c>
      <c r="H909" s="568">
        <v>848751</v>
      </c>
      <c r="I909" s="568">
        <v>125073</v>
      </c>
      <c r="J909" s="568" t="s">
        <v>1547</v>
      </c>
      <c r="K909" s="568" t="s">
        <v>944</v>
      </c>
      <c r="L909" s="570">
        <v>106.13</v>
      </c>
      <c r="M909" s="570">
        <v>1</v>
      </c>
      <c r="N909" s="571">
        <v>106.13</v>
      </c>
    </row>
    <row r="910" spans="1:14" ht="14.4" customHeight="1" x14ac:dyDescent="0.3">
      <c r="A910" s="566" t="s">
        <v>537</v>
      </c>
      <c r="B910" s="567" t="s">
        <v>539</v>
      </c>
      <c r="C910" s="568" t="s">
        <v>555</v>
      </c>
      <c r="D910" s="569" t="s">
        <v>556</v>
      </c>
      <c r="E910" s="568" t="s">
        <v>540</v>
      </c>
      <c r="F910" s="569" t="s">
        <v>541</v>
      </c>
      <c r="G910" s="568" t="s">
        <v>905</v>
      </c>
      <c r="H910" s="568">
        <v>848923</v>
      </c>
      <c r="I910" s="568">
        <v>148076</v>
      </c>
      <c r="J910" s="568" t="s">
        <v>1548</v>
      </c>
      <c r="K910" s="568" t="s">
        <v>1549</v>
      </c>
      <c r="L910" s="570">
        <v>369.50633093398318</v>
      </c>
      <c r="M910" s="570">
        <v>6</v>
      </c>
      <c r="N910" s="571">
        <v>2217.037985603899</v>
      </c>
    </row>
    <row r="911" spans="1:14" ht="14.4" customHeight="1" x14ac:dyDescent="0.3">
      <c r="A911" s="566" t="s">
        <v>537</v>
      </c>
      <c r="B911" s="567" t="s">
        <v>539</v>
      </c>
      <c r="C911" s="568" t="s">
        <v>555</v>
      </c>
      <c r="D911" s="569" t="s">
        <v>556</v>
      </c>
      <c r="E911" s="568" t="s">
        <v>540</v>
      </c>
      <c r="F911" s="569" t="s">
        <v>541</v>
      </c>
      <c r="G911" s="568" t="s">
        <v>905</v>
      </c>
      <c r="H911" s="568">
        <v>848947</v>
      </c>
      <c r="I911" s="568">
        <v>135928</v>
      </c>
      <c r="J911" s="568" t="s">
        <v>984</v>
      </c>
      <c r="K911" s="568" t="s">
        <v>944</v>
      </c>
      <c r="L911" s="570">
        <v>174.24</v>
      </c>
      <c r="M911" s="570">
        <v>1</v>
      </c>
      <c r="N911" s="571">
        <v>174.24</v>
      </c>
    </row>
    <row r="912" spans="1:14" ht="14.4" customHeight="1" x14ac:dyDescent="0.3">
      <c r="A912" s="566" t="s">
        <v>537</v>
      </c>
      <c r="B912" s="567" t="s">
        <v>539</v>
      </c>
      <c r="C912" s="568" t="s">
        <v>555</v>
      </c>
      <c r="D912" s="569" t="s">
        <v>556</v>
      </c>
      <c r="E912" s="568" t="s">
        <v>540</v>
      </c>
      <c r="F912" s="569" t="s">
        <v>541</v>
      </c>
      <c r="G912" s="568" t="s">
        <v>905</v>
      </c>
      <c r="H912" s="568">
        <v>848987</v>
      </c>
      <c r="I912" s="568">
        <v>107888</v>
      </c>
      <c r="J912" s="568" t="s">
        <v>1550</v>
      </c>
      <c r="K912" s="568" t="s">
        <v>1551</v>
      </c>
      <c r="L912" s="570">
        <v>530.27</v>
      </c>
      <c r="M912" s="570">
        <v>1</v>
      </c>
      <c r="N912" s="571">
        <v>530.27</v>
      </c>
    </row>
    <row r="913" spans="1:14" ht="14.4" customHeight="1" x14ac:dyDescent="0.3">
      <c r="A913" s="566" t="s">
        <v>537</v>
      </c>
      <c r="B913" s="567" t="s">
        <v>539</v>
      </c>
      <c r="C913" s="568" t="s">
        <v>555</v>
      </c>
      <c r="D913" s="569" t="s">
        <v>556</v>
      </c>
      <c r="E913" s="568" t="s">
        <v>540</v>
      </c>
      <c r="F913" s="569" t="s">
        <v>541</v>
      </c>
      <c r="G913" s="568" t="s">
        <v>905</v>
      </c>
      <c r="H913" s="568">
        <v>849561</v>
      </c>
      <c r="I913" s="568">
        <v>125060</v>
      </c>
      <c r="J913" s="568" t="s">
        <v>1340</v>
      </c>
      <c r="K913" s="568" t="s">
        <v>1071</v>
      </c>
      <c r="L913" s="570">
        <v>49.005363783837353</v>
      </c>
      <c r="M913" s="570">
        <v>3</v>
      </c>
      <c r="N913" s="571">
        <v>146.97072756767471</v>
      </c>
    </row>
    <row r="914" spans="1:14" ht="14.4" customHeight="1" x14ac:dyDescent="0.3">
      <c r="A914" s="566" t="s">
        <v>537</v>
      </c>
      <c r="B914" s="567" t="s">
        <v>539</v>
      </c>
      <c r="C914" s="568" t="s">
        <v>555</v>
      </c>
      <c r="D914" s="569" t="s">
        <v>556</v>
      </c>
      <c r="E914" s="568" t="s">
        <v>540</v>
      </c>
      <c r="F914" s="569" t="s">
        <v>541</v>
      </c>
      <c r="G914" s="568" t="s">
        <v>905</v>
      </c>
      <c r="H914" s="568">
        <v>850010</v>
      </c>
      <c r="I914" s="568">
        <v>149543</v>
      </c>
      <c r="J914" s="568" t="s">
        <v>1552</v>
      </c>
      <c r="K914" s="568" t="s">
        <v>1553</v>
      </c>
      <c r="L914" s="570">
        <v>316.01501280927698</v>
      </c>
      <c r="M914" s="570">
        <v>5</v>
      </c>
      <c r="N914" s="571">
        <v>1579.7000768556618</v>
      </c>
    </row>
    <row r="915" spans="1:14" ht="14.4" customHeight="1" x14ac:dyDescent="0.3">
      <c r="A915" s="566" t="s">
        <v>537</v>
      </c>
      <c r="B915" s="567" t="s">
        <v>539</v>
      </c>
      <c r="C915" s="568" t="s">
        <v>555</v>
      </c>
      <c r="D915" s="569" t="s">
        <v>556</v>
      </c>
      <c r="E915" s="568" t="s">
        <v>540</v>
      </c>
      <c r="F915" s="569" t="s">
        <v>541</v>
      </c>
      <c r="G915" s="568" t="s">
        <v>905</v>
      </c>
      <c r="H915" s="568">
        <v>850087</v>
      </c>
      <c r="I915" s="568">
        <v>120791</v>
      </c>
      <c r="J915" s="568" t="s">
        <v>1342</v>
      </c>
      <c r="K915" s="568" t="s">
        <v>1343</v>
      </c>
      <c r="L915" s="570">
        <v>80.159646980231301</v>
      </c>
      <c r="M915" s="570">
        <v>2</v>
      </c>
      <c r="N915" s="571">
        <v>160.3192939604626</v>
      </c>
    </row>
    <row r="916" spans="1:14" ht="14.4" customHeight="1" x14ac:dyDescent="0.3">
      <c r="A916" s="566" t="s">
        <v>537</v>
      </c>
      <c r="B916" s="567" t="s">
        <v>539</v>
      </c>
      <c r="C916" s="568" t="s">
        <v>555</v>
      </c>
      <c r="D916" s="569" t="s">
        <v>556</v>
      </c>
      <c r="E916" s="568" t="s">
        <v>542</v>
      </c>
      <c r="F916" s="569" t="s">
        <v>543</v>
      </c>
      <c r="G916" s="568" t="s">
        <v>586</v>
      </c>
      <c r="H916" s="568">
        <v>103414</v>
      </c>
      <c r="I916" s="568">
        <v>3414</v>
      </c>
      <c r="J916" s="568" t="s">
        <v>992</v>
      </c>
      <c r="K916" s="568" t="s">
        <v>993</v>
      </c>
      <c r="L916" s="570">
        <v>2332.2900000000004</v>
      </c>
      <c r="M916" s="570">
        <v>12</v>
      </c>
      <c r="N916" s="571">
        <v>27987.479999999996</v>
      </c>
    </row>
    <row r="917" spans="1:14" ht="14.4" customHeight="1" x14ac:dyDescent="0.3">
      <c r="A917" s="566" t="s">
        <v>537</v>
      </c>
      <c r="B917" s="567" t="s">
        <v>539</v>
      </c>
      <c r="C917" s="568" t="s">
        <v>555</v>
      </c>
      <c r="D917" s="569" t="s">
        <v>556</v>
      </c>
      <c r="E917" s="568" t="s">
        <v>542</v>
      </c>
      <c r="F917" s="569" t="s">
        <v>543</v>
      </c>
      <c r="G917" s="568" t="s">
        <v>586</v>
      </c>
      <c r="H917" s="568">
        <v>103513</v>
      </c>
      <c r="I917" s="568">
        <v>3513</v>
      </c>
      <c r="J917" s="568" t="s">
        <v>994</v>
      </c>
      <c r="K917" s="568" t="s">
        <v>993</v>
      </c>
      <c r="L917" s="570">
        <v>2223.34</v>
      </c>
      <c r="M917" s="570">
        <v>9</v>
      </c>
      <c r="N917" s="571">
        <v>20010.060000000001</v>
      </c>
    </row>
    <row r="918" spans="1:14" ht="14.4" customHeight="1" x14ac:dyDescent="0.3">
      <c r="A918" s="566" t="s">
        <v>537</v>
      </c>
      <c r="B918" s="567" t="s">
        <v>539</v>
      </c>
      <c r="C918" s="568" t="s">
        <v>555</v>
      </c>
      <c r="D918" s="569" t="s">
        <v>556</v>
      </c>
      <c r="E918" s="568" t="s">
        <v>542</v>
      </c>
      <c r="F918" s="569" t="s">
        <v>543</v>
      </c>
      <c r="G918" s="568" t="s">
        <v>586</v>
      </c>
      <c r="H918" s="568">
        <v>110996</v>
      </c>
      <c r="I918" s="568">
        <v>10996</v>
      </c>
      <c r="J918" s="568" t="s">
        <v>995</v>
      </c>
      <c r="K918" s="568" t="s">
        <v>993</v>
      </c>
      <c r="L918" s="570">
        <v>2416.0100000000002</v>
      </c>
      <c r="M918" s="570">
        <v>5</v>
      </c>
      <c r="N918" s="571">
        <v>12080.050000000001</v>
      </c>
    </row>
    <row r="919" spans="1:14" ht="14.4" customHeight="1" x14ac:dyDescent="0.3">
      <c r="A919" s="566" t="s">
        <v>537</v>
      </c>
      <c r="B919" s="567" t="s">
        <v>539</v>
      </c>
      <c r="C919" s="568" t="s">
        <v>555</v>
      </c>
      <c r="D919" s="569" t="s">
        <v>556</v>
      </c>
      <c r="E919" s="568" t="s">
        <v>542</v>
      </c>
      <c r="F919" s="569" t="s">
        <v>543</v>
      </c>
      <c r="G919" s="568" t="s">
        <v>586</v>
      </c>
      <c r="H919" s="568">
        <v>116337</v>
      </c>
      <c r="I919" s="568">
        <v>16337</v>
      </c>
      <c r="J919" s="568" t="s">
        <v>996</v>
      </c>
      <c r="K919" s="568" t="s">
        <v>997</v>
      </c>
      <c r="L919" s="570">
        <v>2156.25</v>
      </c>
      <c r="M919" s="570">
        <v>0.7</v>
      </c>
      <c r="N919" s="571">
        <v>1509.375</v>
      </c>
    </row>
    <row r="920" spans="1:14" ht="14.4" customHeight="1" x14ac:dyDescent="0.3">
      <c r="A920" s="566" t="s">
        <v>537</v>
      </c>
      <c r="B920" s="567" t="s">
        <v>539</v>
      </c>
      <c r="C920" s="568" t="s">
        <v>555</v>
      </c>
      <c r="D920" s="569" t="s">
        <v>556</v>
      </c>
      <c r="E920" s="568" t="s">
        <v>542</v>
      </c>
      <c r="F920" s="569" t="s">
        <v>543</v>
      </c>
      <c r="G920" s="568" t="s">
        <v>586</v>
      </c>
      <c r="H920" s="568">
        <v>149415</v>
      </c>
      <c r="I920" s="568">
        <v>49415</v>
      </c>
      <c r="J920" s="568" t="s">
        <v>1347</v>
      </c>
      <c r="K920" s="568" t="s">
        <v>1346</v>
      </c>
      <c r="L920" s="570">
        <v>1735.66</v>
      </c>
      <c r="M920" s="570">
        <v>2</v>
      </c>
      <c r="N920" s="571">
        <v>3471.32</v>
      </c>
    </row>
    <row r="921" spans="1:14" ht="14.4" customHeight="1" x14ac:dyDescent="0.3">
      <c r="A921" s="566" t="s">
        <v>537</v>
      </c>
      <c r="B921" s="567" t="s">
        <v>539</v>
      </c>
      <c r="C921" s="568" t="s">
        <v>555</v>
      </c>
      <c r="D921" s="569" t="s">
        <v>556</v>
      </c>
      <c r="E921" s="568" t="s">
        <v>542</v>
      </c>
      <c r="F921" s="569" t="s">
        <v>543</v>
      </c>
      <c r="G921" s="568" t="s">
        <v>586</v>
      </c>
      <c r="H921" s="568">
        <v>172563</v>
      </c>
      <c r="I921" s="568">
        <v>72563</v>
      </c>
      <c r="J921" s="568" t="s">
        <v>1554</v>
      </c>
      <c r="K921" s="568" t="s">
        <v>1555</v>
      </c>
      <c r="L921" s="570">
        <v>290.26</v>
      </c>
      <c r="M921" s="570">
        <v>6</v>
      </c>
      <c r="N921" s="571">
        <v>1741.56</v>
      </c>
    </row>
    <row r="922" spans="1:14" ht="14.4" customHeight="1" x14ac:dyDescent="0.3">
      <c r="A922" s="566" t="s">
        <v>537</v>
      </c>
      <c r="B922" s="567" t="s">
        <v>539</v>
      </c>
      <c r="C922" s="568" t="s">
        <v>555</v>
      </c>
      <c r="D922" s="569" t="s">
        <v>556</v>
      </c>
      <c r="E922" s="568" t="s">
        <v>542</v>
      </c>
      <c r="F922" s="569" t="s">
        <v>543</v>
      </c>
      <c r="G922" s="568" t="s">
        <v>905</v>
      </c>
      <c r="H922" s="568">
        <v>33526</v>
      </c>
      <c r="I922" s="568">
        <v>33526</v>
      </c>
      <c r="J922" s="568" t="s">
        <v>1000</v>
      </c>
      <c r="K922" s="568" t="s">
        <v>1001</v>
      </c>
      <c r="L922" s="570">
        <v>183.369989958188</v>
      </c>
      <c r="M922" s="570">
        <v>8</v>
      </c>
      <c r="N922" s="571">
        <v>1466.9599799163761</v>
      </c>
    </row>
    <row r="923" spans="1:14" ht="14.4" customHeight="1" x14ac:dyDescent="0.3">
      <c r="A923" s="566" t="s">
        <v>537</v>
      </c>
      <c r="B923" s="567" t="s">
        <v>539</v>
      </c>
      <c r="C923" s="568" t="s">
        <v>555</v>
      </c>
      <c r="D923" s="569" t="s">
        <v>556</v>
      </c>
      <c r="E923" s="568" t="s">
        <v>544</v>
      </c>
      <c r="F923" s="569" t="s">
        <v>545</v>
      </c>
      <c r="G923" s="568"/>
      <c r="H923" s="568">
        <v>83050</v>
      </c>
      <c r="I923" s="568">
        <v>198192</v>
      </c>
      <c r="J923" s="568" t="s">
        <v>1012</v>
      </c>
      <c r="K923" s="568" t="s">
        <v>1013</v>
      </c>
      <c r="L923" s="570">
        <v>32.42</v>
      </c>
      <c r="M923" s="570">
        <v>20</v>
      </c>
      <c r="N923" s="571">
        <v>648.40000000000009</v>
      </c>
    </row>
    <row r="924" spans="1:14" ht="14.4" customHeight="1" x14ac:dyDescent="0.3">
      <c r="A924" s="566" t="s">
        <v>537</v>
      </c>
      <c r="B924" s="567" t="s">
        <v>539</v>
      </c>
      <c r="C924" s="568" t="s">
        <v>555</v>
      </c>
      <c r="D924" s="569" t="s">
        <v>556</v>
      </c>
      <c r="E924" s="568" t="s">
        <v>544</v>
      </c>
      <c r="F924" s="569" t="s">
        <v>545</v>
      </c>
      <c r="G924" s="568"/>
      <c r="H924" s="568">
        <v>102205</v>
      </c>
      <c r="I924" s="568">
        <v>2205</v>
      </c>
      <c r="J924" s="568" t="s">
        <v>1014</v>
      </c>
      <c r="K924" s="568" t="s">
        <v>1015</v>
      </c>
      <c r="L924" s="570">
        <v>768.5</v>
      </c>
      <c r="M924" s="570">
        <v>0.4</v>
      </c>
      <c r="N924" s="571">
        <v>307.40000000000003</v>
      </c>
    </row>
    <row r="925" spans="1:14" ht="14.4" customHeight="1" x14ac:dyDescent="0.3">
      <c r="A925" s="566" t="s">
        <v>537</v>
      </c>
      <c r="B925" s="567" t="s">
        <v>539</v>
      </c>
      <c r="C925" s="568" t="s">
        <v>555</v>
      </c>
      <c r="D925" s="569" t="s">
        <v>556</v>
      </c>
      <c r="E925" s="568" t="s">
        <v>544</v>
      </c>
      <c r="F925" s="569" t="s">
        <v>545</v>
      </c>
      <c r="G925" s="568"/>
      <c r="H925" s="568">
        <v>197654</v>
      </c>
      <c r="I925" s="568">
        <v>97654</v>
      </c>
      <c r="J925" s="568" t="s">
        <v>1556</v>
      </c>
      <c r="K925" s="568" t="s">
        <v>1557</v>
      </c>
      <c r="L925" s="570">
        <v>27.440711507545402</v>
      </c>
      <c r="M925" s="570">
        <v>1</v>
      </c>
      <c r="N925" s="571">
        <v>27.440711507545402</v>
      </c>
    </row>
    <row r="926" spans="1:14" ht="14.4" customHeight="1" x14ac:dyDescent="0.3">
      <c r="A926" s="566" t="s">
        <v>537</v>
      </c>
      <c r="B926" s="567" t="s">
        <v>539</v>
      </c>
      <c r="C926" s="568" t="s">
        <v>555</v>
      </c>
      <c r="D926" s="569" t="s">
        <v>556</v>
      </c>
      <c r="E926" s="568" t="s">
        <v>544</v>
      </c>
      <c r="F926" s="569" t="s">
        <v>545</v>
      </c>
      <c r="G926" s="568" t="s">
        <v>586</v>
      </c>
      <c r="H926" s="568">
        <v>101066</v>
      </c>
      <c r="I926" s="568">
        <v>1066</v>
      </c>
      <c r="J926" s="568" t="s">
        <v>1016</v>
      </c>
      <c r="K926" s="568" t="s">
        <v>1017</v>
      </c>
      <c r="L926" s="570">
        <v>37.69</v>
      </c>
      <c r="M926" s="570">
        <v>1</v>
      </c>
      <c r="N926" s="571">
        <v>37.69</v>
      </c>
    </row>
    <row r="927" spans="1:14" ht="14.4" customHeight="1" x14ac:dyDescent="0.3">
      <c r="A927" s="566" t="s">
        <v>537</v>
      </c>
      <c r="B927" s="567" t="s">
        <v>539</v>
      </c>
      <c r="C927" s="568" t="s">
        <v>555</v>
      </c>
      <c r="D927" s="569" t="s">
        <v>556</v>
      </c>
      <c r="E927" s="568" t="s">
        <v>544</v>
      </c>
      <c r="F927" s="569" t="s">
        <v>545</v>
      </c>
      <c r="G927" s="568" t="s">
        <v>586</v>
      </c>
      <c r="H927" s="568">
        <v>101076</v>
      </c>
      <c r="I927" s="568">
        <v>1076</v>
      </c>
      <c r="J927" s="568" t="s">
        <v>1355</v>
      </c>
      <c r="K927" s="568" t="s">
        <v>1109</v>
      </c>
      <c r="L927" s="570">
        <v>64.069376119481504</v>
      </c>
      <c r="M927" s="570">
        <v>1</v>
      </c>
      <c r="N927" s="571">
        <v>64.069376119481504</v>
      </c>
    </row>
    <row r="928" spans="1:14" ht="14.4" customHeight="1" x14ac:dyDescent="0.3">
      <c r="A928" s="566" t="s">
        <v>537</v>
      </c>
      <c r="B928" s="567" t="s">
        <v>539</v>
      </c>
      <c r="C928" s="568" t="s">
        <v>555</v>
      </c>
      <c r="D928" s="569" t="s">
        <v>556</v>
      </c>
      <c r="E928" s="568" t="s">
        <v>544</v>
      </c>
      <c r="F928" s="569" t="s">
        <v>545</v>
      </c>
      <c r="G928" s="568" t="s">
        <v>586</v>
      </c>
      <c r="H928" s="568">
        <v>103377</v>
      </c>
      <c r="I928" s="568">
        <v>3377</v>
      </c>
      <c r="J928" s="568" t="s">
        <v>1024</v>
      </c>
      <c r="K928" s="568" t="s">
        <v>1023</v>
      </c>
      <c r="L928" s="570">
        <v>25.39</v>
      </c>
      <c r="M928" s="570">
        <v>6</v>
      </c>
      <c r="N928" s="571">
        <v>152.34</v>
      </c>
    </row>
    <row r="929" spans="1:14" ht="14.4" customHeight="1" x14ac:dyDescent="0.3">
      <c r="A929" s="566" t="s">
        <v>537</v>
      </c>
      <c r="B929" s="567" t="s">
        <v>539</v>
      </c>
      <c r="C929" s="568" t="s">
        <v>555</v>
      </c>
      <c r="D929" s="569" t="s">
        <v>556</v>
      </c>
      <c r="E929" s="568" t="s">
        <v>544</v>
      </c>
      <c r="F929" s="569" t="s">
        <v>545</v>
      </c>
      <c r="G929" s="568" t="s">
        <v>586</v>
      </c>
      <c r="H929" s="568">
        <v>103952</v>
      </c>
      <c r="I929" s="568">
        <v>3952</v>
      </c>
      <c r="J929" s="568" t="s">
        <v>1020</v>
      </c>
      <c r="K929" s="568" t="s">
        <v>1021</v>
      </c>
      <c r="L929" s="570">
        <v>82.83</v>
      </c>
      <c r="M929" s="570">
        <v>10</v>
      </c>
      <c r="N929" s="571">
        <v>828.3</v>
      </c>
    </row>
    <row r="930" spans="1:14" ht="14.4" customHeight="1" x14ac:dyDescent="0.3">
      <c r="A930" s="566" t="s">
        <v>537</v>
      </c>
      <c r="B930" s="567" t="s">
        <v>539</v>
      </c>
      <c r="C930" s="568" t="s">
        <v>555</v>
      </c>
      <c r="D930" s="569" t="s">
        <v>556</v>
      </c>
      <c r="E930" s="568" t="s">
        <v>544</v>
      </c>
      <c r="F930" s="569" t="s">
        <v>545</v>
      </c>
      <c r="G930" s="568" t="s">
        <v>586</v>
      </c>
      <c r="H930" s="568">
        <v>106264</v>
      </c>
      <c r="I930" s="568">
        <v>6264</v>
      </c>
      <c r="J930" s="568" t="s">
        <v>1022</v>
      </c>
      <c r="K930" s="568" t="s">
        <v>1023</v>
      </c>
      <c r="L930" s="570">
        <v>33.409982515742499</v>
      </c>
      <c r="M930" s="570">
        <v>6</v>
      </c>
      <c r="N930" s="571">
        <v>200.45989509445499</v>
      </c>
    </row>
    <row r="931" spans="1:14" ht="14.4" customHeight="1" x14ac:dyDescent="0.3">
      <c r="A931" s="566" t="s">
        <v>537</v>
      </c>
      <c r="B931" s="567" t="s">
        <v>539</v>
      </c>
      <c r="C931" s="568" t="s">
        <v>555</v>
      </c>
      <c r="D931" s="569" t="s">
        <v>556</v>
      </c>
      <c r="E931" s="568" t="s">
        <v>544</v>
      </c>
      <c r="F931" s="569" t="s">
        <v>545</v>
      </c>
      <c r="G931" s="568" t="s">
        <v>586</v>
      </c>
      <c r="H931" s="568">
        <v>111592</v>
      </c>
      <c r="I931" s="568">
        <v>11592</v>
      </c>
      <c r="J931" s="568" t="s">
        <v>1356</v>
      </c>
      <c r="K931" s="568" t="s">
        <v>1357</v>
      </c>
      <c r="L931" s="570">
        <v>428.51211097117425</v>
      </c>
      <c r="M931" s="570">
        <v>17.700000000000003</v>
      </c>
      <c r="N931" s="571">
        <v>7584.8177189080416</v>
      </c>
    </row>
    <row r="932" spans="1:14" ht="14.4" customHeight="1" x14ac:dyDescent="0.3">
      <c r="A932" s="566" t="s">
        <v>537</v>
      </c>
      <c r="B932" s="567" t="s">
        <v>539</v>
      </c>
      <c r="C932" s="568" t="s">
        <v>555</v>
      </c>
      <c r="D932" s="569" t="s">
        <v>556</v>
      </c>
      <c r="E932" s="568" t="s">
        <v>544</v>
      </c>
      <c r="F932" s="569" t="s">
        <v>545</v>
      </c>
      <c r="G932" s="568" t="s">
        <v>586</v>
      </c>
      <c r="H932" s="568">
        <v>111706</v>
      </c>
      <c r="I932" s="568">
        <v>11706</v>
      </c>
      <c r="J932" s="568" t="s">
        <v>1024</v>
      </c>
      <c r="K932" s="568" t="s">
        <v>1025</v>
      </c>
      <c r="L932" s="570">
        <v>291.35914285508801</v>
      </c>
      <c r="M932" s="570">
        <v>1</v>
      </c>
      <c r="N932" s="571">
        <v>291.35914285508801</v>
      </c>
    </row>
    <row r="933" spans="1:14" ht="14.4" customHeight="1" x14ac:dyDescent="0.3">
      <c r="A933" s="566" t="s">
        <v>537</v>
      </c>
      <c r="B933" s="567" t="s">
        <v>539</v>
      </c>
      <c r="C933" s="568" t="s">
        <v>555</v>
      </c>
      <c r="D933" s="569" t="s">
        <v>556</v>
      </c>
      <c r="E933" s="568" t="s">
        <v>544</v>
      </c>
      <c r="F933" s="569" t="s">
        <v>545</v>
      </c>
      <c r="G933" s="568" t="s">
        <v>586</v>
      </c>
      <c r="H933" s="568">
        <v>111785</v>
      </c>
      <c r="I933" s="568">
        <v>11785</v>
      </c>
      <c r="J933" s="568" t="s">
        <v>1020</v>
      </c>
      <c r="K933" s="568" t="s">
        <v>1026</v>
      </c>
      <c r="L933" s="570">
        <v>63.16</v>
      </c>
      <c r="M933" s="570">
        <v>11</v>
      </c>
      <c r="N933" s="571">
        <v>694.76</v>
      </c>
    </row>
    <row r="934" spans="1:14" ht="14.4" customHeight="1" x14ac:dyDescent="0.3">
      <c r="A934" s="566" t="s">
        <v>537</v>
      </c>
      <c r="B934" s="567" t="s">
        <v>539</v>
      </c>
      <c r="C934" s="568" t="s">
        <v>555</v>
      </c>
      <c r="D934" s="569" t="s">
        <v>556</v>
      </c>
      <c r="E934" s="568" t="s">
        <v>544</v>
      </c>
      <c r="F934" s="569" t="s">
        <v>545</v>
      </c>
      <c r="G934" s="568" t="s">
        <v>586</v>
      </c>
      <c r="H934" s="568">
        <v>114875</v>
      </c>
      <c r="I934" s="568">
        <v>14875</v>
      </c>
      <c r="J934" s="568" t="s">
        <v>1360</v>
      </c>
      <c r="K934" s="568" t="s">
        <v>1361</v>
      </c>
      <c r="L934" s="570">
        <v>85.75</v>
      </c>
      <c r="M934" s="570">
        <v>1</v>
      </c>
      <c r="N934" s="571">
        <v>85.75</v>
      </c>
    </row>
    <row r="935" spans="1:14" ht="14.4" customHeight="1" x14ac:dyDescent="0.3">
      <c r="A935" s="566" t="s">
        <v>537</v>
      </c>
      <c r="B935" s="567" t="s">
        <v>539</v>
      </c>
      <c r="C935" s="568" t="s">
        <v>555</v>
      </c>
      <c r="D935" s="569" t="s">
        <v>556</v>
      </c>
      <c r="E935" s="568" t="s">
        <v>544</v>
      </c>
      <c r="F935" s="569" t="s">
        <v>545</v>
      </c>
      <c r="G935" s="568" t="s">
        <v>586</v>
      </c>
      <c r="H935" s="568">
        <v>120605</v>
      </c>
      <c r="I935" s="568">
        <v>20605</v>
      </c>
      <c r="J935" s="568" t="s">
        <v>1027</v>
      </c>
      <c r="K935" s="568" t="s">
        <v>1028</v>
      </c>
      <c r="L935" s="570">
        <v>641.99</v>
      </c>
      <c r="M935" s="570">
        <v>4</v>
      </c>
      <c r="N935" s="571">
        <v>2567.96</v>
      </c>
    </row>
    <row r="936" spans="1:14" ht="14.4" customHeight="1" x14ac:dyDescent="0.3">
      <c r="A936" s="566" t="s">
        <v>537</v>
      </c>
      <c r="B936" s="567" t="s">
        <v>539</v>
      </c>
      <c r="C936" s="568" t="s">
        <v>555</v>
      </c>
      <c r="D936" s="569" t="s">
        <v>556</v>
      </c>
      <c r="E936" s="568" t="s">
        <v>544</v>
      </c>
      <c r="F936" s="569" t="s">
        <v>545</v>
      </c>
      <c r="G936" s="568" t="s">
        <v>586</v>
      </c>
      <c r="H936" s="568">
        <v>144285</v>
      </c>
      <c r="I936" s="568">
        <v>44285</v>
      </c>
      <c r="J936" s="568" t="s">
        <v>1366</v>
      </c>
      <c r="K936" s="568" t="s">
        <v>1367</v>
      </c>
      <c r="L936" s="570">
        <v>155.07499999999999</v>
      </c>
      <c r="M936" s="570">
        <v>5</v>
      </c>
      <c r="N936" s="571">
        <v>773.07</v>
      </c>
    </row>
    <row r="937" spans="1:14" ht="14.4" customHeight="1" x14ac:dyDescent="0.3">
      <c r="A937" s="566" t="s">
        <v>537</v>
      </c>
      <c r="B937" s="567" t="s">
        <v>539</v>
      </c>
      <c r="C937" s="568" t="s">
        <v>555</v>
      </c>
      <c r="D937" s="569" t="s">
        <v>556</v>
      </c>
      <c r="E937" s="568" t="s">
        <v>544</v>
      </c>
      <c r="F937" s="569" t="s">
        <v>545</v>
      </c>
      <c r="G937" s="568" t="s">
        <v>586</v>
      </c>
      <c r="H937" s="568">
        <v>148261</v>
      </c>
      <c r="I937" s="568">
        <v>48261</v>
      </c>
      <c r="J937" s="568" t="s">
        <v>1016</v>
      </c>
      <c r="K937" s="568" t="s">
        <v>1558</v>
      </c>
      <c r="L937" s="570">
        <v>46.54</v>
      </c>
      <c r="M937" s="570">
        <v>1</v>
      </c>
      <c r="N937" s="571">
        <v>46.54</v>
      </c>
    </row>
    <row r="938" spans="1:14" ht="14.4" customHeight="1" x14ac:dyDescent="0.3">
      <c r="A938" s="566" t="s">
        <v>537</v>
      </c>
      <c r="B938" s="567" t="s">
        <v>539</v>
      </c>
      <c r="C938" s="568" t="s">
        <v>555</v>
      </c>
      <c r="D938" s="569" t="s">
        <v>556</v>
      </c>
      <c r="E938" s="568" t="s">
        <v>544</v>
      </c>
      <c r="F938" s="569" t="s">
        <v>545</v>
      </c>
      <c r="G938" s="568" t="s">
        <v>586</v>
      </c>
      <c r="H938" s="568">
        <v>183417</v>
      </c>
      <c r="I938" s="568">
        <v>83417</v>
      </c>
      <c r="J938" s="568" t="s">
        <v>1029</v>
      </c>
      <c r="K938" s="568" t="s">
        <v>1030</v>
      </c>
      <c r="L938" s="570">
        <v>4255.9209483844024</v>
      </c>
      <c r="M938" s="570">
        <v>7</v>
      </c>
      <c r="N938" s="571">
        <v>29791.445690306417</v>
      </c>
    </row>
    <row r="939" spans="1:14" ht="14.4" customHeight="1" x14ac:dyDescent="0.3">
      <c r="A939" s="566" t="s">
        <v>537</v>
      </c>
      <c r="B939" s="567" t="s">
        <v>539</v>
      </c>
      <c r="C939" s="568" t="s">
        <v>555</v>
      </c>
      <c r="D939" s="569" t="s">
        <v>556</v>
      </c>
      <c r="E939" s="568" t="s">
        <v>544</v>
      </c>
      <c r="F939" s="569" t="s">
        <v>545</v>
      </c>
      <c r="G939" s="568" t="s">
        <v>586</v>
      </c>
      <c r="H939" s="568">
        <v>183487</v>
      </c>
      <c r="I939" s="568">
        <v>83487</v>
      </c>
      <c r="J939" s="568" t="s">
        <v>1372</v>
      </c>
      <c r="K939" s="568" t="s">
        <v>1373</v>
      </c>
      <c r="L939" s="570">
        <v>2738.74</v>
      </c>
      <c r="M939" s="570">
        <v>1</v>
      </c>
      <c r="N939" s="571">
        <v>2738.74</v>
      </c>
    </row>
    <row r="940" spans="1:14" ht="14.4" customHeight="1" x14ac:dyDescent="0.3">
      <c r="A940" s="566" t="s">
        <v>537</v>
      </c>
      <c r="B940" s="567" t="s">
        <v>539</v>
      </c>
      <c r="C940" s="568" t="s">
        <v>555</v>
      </c>
      <c r="D940" s="569" t="s">
        <v>556</v>
      </c>
      <c r="E940" s="568" t="s">
        <v>544</v>
      </c>
      <c r="F940" s="569" t="s">
        <v>545</v>
      </c>
      <c r="G940" s="568" t="s">
        <v>586</v>
      </c>
      <c r="H940" s="568">
        <v>194155</v>
      </c>
      <c r="I940" s="568">
        <v>94155</v>
      </c>
      <c r="J940" s="568" t="s">
        <v>1031</v>
      </c>
      <c r="K940" s="568" t="s">
        <v>1032</v>
      </c>
      <c r="L940" s="570">
        <v>677.809608896128</v>
      </c>
      <c r="M940" s="570">
        <v>10</v>
      </c>
      <c r="N940" s="571">
        <v>6775.3021601724467</v>
      </c>
    </row>
    <row r="941" spans="1:14" ht="14.4" customHeight="1" x14ac:dyDescent="0.3">
      <c r="A941" s="566" t="s">
        <v>537</v>
      </c>
      <c r="B941" s="567" t="s">
        <v>539</v>
      </c>
      <c r="C941" s="568" t="s">
        <v>555</v>
      </c>
      <c r="D941" s="569" t="s">
        <v>556</v>
      </c>
      <c r="E941" s="568" t="s">
        <v>544</v>
      </c>
      <c r="F941" s="569" t="s">
        <v>545</v>
      </c>
      <c r="G941" s="568" t="s">
        <v>586</v>
      </c>
      <c r="H941" s="568">
        <v>197000</v>
      </c>
      <c r="I941" s="568">
        <v>97000</v>
      </c>
      <c r="J941" s="568" t="s">
        <v>1033</v>
      </c>
      <c r="K941" s="568" t="s">
        <v>1034</v>
      </c>
      <c r="L941" s="570">
        <v>34.854067597519574</v>
      </c>
      <c r="M941" s="570">
        <v>62</v>
      </c>
      <c r="N941" s="571">
        <v>2214.1747206614837</v>
      </c>
    </row>
    <row r="942" spans="1:14" ht="14.4" customHeight="1" x14ac:dyDescent="0.3">
      <c r="A942" s="566" t="s">
        <v>537</v>
      </c>
      <c r="B942" s="567" t="s">
        <v>539</v>
      </c>
      <c r="C942" s="568" t="s">
        <v>555</v>
      </c>
      <c r="D942" s="569" t="s">
        <v>556</v>
      </c>
      <c r="E942" s="568" t="s">
        <v>544</v>
      </c>
      <c r="F942" s="569" t="s">
        <v>545</v>
      </c>
      <c r="G942" s="568" t="s">
        <v>586</v>
      </c>
      <c r="H942" s="568">
        <v>847476</v>
      </c>
      <c r="I942" s="568">
        <v>112782</v>
      </c>
      <c r="J942" s="568" t="s">
        <v>1035</v>
      </c>
      <c r="K942" s="568" t="s">
        <v>1036</v>
      </c>
      <c r="L942" s="570">
        <v>640.17293365669366</v>
      </c>
      <c r="M942" s="570">
        <v>8.3500000000000014</v>
      </c>
      <c r="N942" s="571">
        <v>5374.3000672176959</v>
      </c>
    </row>
    <row r="943" spans="1:14" ht="14.4" customHeight="1" x14ac:dyDescent="0.3">
      <c r="A943" s="566" t="s">
        <v>537</v>
      </c>
      <c r="B943" s="567" t="s">
        <v>539</v>
      </c>
      <c r="C943" s="568" t="s">
        <v>555</v>
      </c>
      <c r="D943" s="569" t="s">
        <v>556</v>
      </c>
      <c r="E943" s="568" t="s">
        <v>544</v>
      </c>
      <c r="F943" s="569" t="s">
        <v>545</v>
      </c>
      <c r="G943" s="568" t="s">
        <v>586</v>
      </c>
      <c r="H943" s="568">
        <v>849567</v>
      </c>
      <c r="I943" s="568">
        <v>125249</v>
      </c>
      <c r="J943" s="568" t="s">
        <v>1037</v>
      </c>
      <c r="K943" s="568" t="s">
        <v>1038</v>
      </c>
      <c r="L943" s="570">
        <v>517.501725539419</v>
      </c>
      <c r="M943" s="570">
        <v>2</v>
      </c>
      <c r="N943" s="571">
        <v>1035.003451078838</v>
      </c>
    </row>
    <row r="944" spans="1:14" ht="14.4" customHeight="1" x14ac:dyDescent="0.3">
      <c r="A944" s="566" t="s">
        <v>537</v>
      </c>
      <c r="B944" s="567" t="s">
        <v>539</v>
      </c>
      <c r="C944" s="568" t="s">
        <v>555</v>
      </c>
      <c r="D944" s="569" t="s">
        <v>556</v>
      </c>
      <c r="E944" s="568" t="s">
        <v>544</v>
      </c>
      <c r="F944" s="569" t="s">
        <v>545</v>
      </c>
      <c r="G944" s="568" t="s">
        <v>905</v>
      </c>
      <c r="H944" s="568">
        <v>105951</v>
      </c>
      <c r="I944" s="568">
        <v>5951</v>
      </c>
      <c r="J944" s="568" t="s">
        <v>1039</v>
      </c>
      <c r="K944" s="568" t="s">
        <v>1040</v>
      </c>
      <c r="L944" s="570">
        <v>280.21815053691302</v>
      </c>
      <c r="M944" s="570">
        <v>13</v>
      </c>
      <c r="N944" s="571">
        <v>3610.3664142847961</v>
      </c>
    </row>
    <row r="945" spans="1:14" ht="14.4" customHeight="1" x14ac:dyDescent="0.3">
      <c r="A945" s="566" t="s">
        <v>537</v>
      </c>
      <c r="B945" s="567" t="s">
        <v>539</v>
      </c>
      <c r="C945" s="568" t="s">
        <v>555</v>
      </c>
      <c r="D945" s="569" t="s">
        <v>556</v>
      </c>
      <c r="E945" s="568" t="s">
        <v>544</v>
      </c>
      <c r="F945" s="569" t="s">
        <v>545</v>
      </c>
      <c r="G945" s="568" t="s">
        <v>905</v>
      </c>
      <c r="H945" s="568">
        <v>108808</v>
      </c>
      <c r="I945" s="568">
        <v>8808</v>
      </c>
      <c r="J945" s="568" t="s">
        <v>1380</v>
      </c>
      <c r="K945" s="568" t="s">
        <v>1381</v>
      </c>
      <c r="L945" s="570">
        <v>216.345</v>
      </c>
      <c r="M945" s="570">
        <v>-6</v>
      </c>
      <c r="N945" s="571">
        <v>-1273.5</v>
      </c>
    </row>
    <row r="946" spans="1:14" ht="14.4" customHeight="1" x14ac:dyDescent="0.3">
      <c r="A946" s="566" t="s">
        <v>537</v>
      </c>
      <c r="B946" s="567" t="s">
        <v>539</v>
      </c>
      <c r="C946" s="568" t="s">
        <v>555</v>
      </c>
      <c r="D946" s="569" t="s">
        <v>556</v>
      </c>
      <c r="E946" s="568" t="s">
        <v>544</v>
      </c>
      <c r="F946" s="569" t="s">
        <v>545</v>
      </c>
      <c r="G946" s="568" t="s">
        <v>905</v>
      </c>
      <c r="H946" s="568">
        <v>115273</v>
      </c>
      <c r="I946" s="568">
        <v>15273</v>
      </c>
      <c r="J946" s="568" t="s">
        <v>1559</v>
      </c>
      <c r="K946" s="568" t="s">
        <v>1560</v>
      </c>
      <c r="L946" s="570">
        <v>198.49</v>
      </c>
      <c r="M946" s="570">
        <v>24</v>
      </c>
      <c r="N946" s="571">
        <v>4763.76</v>
      </c>
    </row>
    <row r="947" spans="1:14" ht="14.4" customHeight="1" x14ac:dyDescent="0.3">
      <c r="A947" s="566" t="s">
        <v>537</v>
      </c>
      <c r="B947" s="567" t="s">
        <v>539</v>
      </c>
      <c r="C947" s="568" t="s">
        <v>555</v>
      </c>
      <c r="D947" s="569" t="s">
        <v>556</v>
      </c>
      <c r="E947" s="568" t="s">
        <v>544</v>
      </c>
      <c r="F947" s="569" t="s">
        <v>545</v>
      </c>
      <c r="G947" s="568" t="s">
        <v>905</v>
      </c>
      <c r="H947" s="568">
        <v>116600</v>
      </c>
      <c r="I947" s="568">
        <v>16600</v>
      </c>
      <c r="J947" s="568" t="s">
        <v>1041</v>
      </c>
      <c r="K947" s="568" t="s">
        <v>1042</v>
      </c>
      <c r="L947" s="570">
        <v>55.89344418480124</v>
      </c>
      <c r="M947" s="570">
        <v>572</v>
      </c>
      <c r="N947" s="571">
        <v>32580.70190620104</v>
      </c>
    </row>
    <row r="948" spans="1:14" ht="14.4" customHeight="1" x14ac:dyDescent="0.3">
      <c r="A948" s="566" t="s">
        <v>537</v>
      </c>
      <c r="B948" s="567" t="s">
        <v>539</v>
      </c>
      <c r="C948" s="568" t="s">
        <v>555</v>
      </c>
      <c r="D948" s="569" t="s">
        <v>556</v>
      </c>
      <c r="E948" s="568" t="s">
        <v>544</v>
      </c>
      <c r="F948" s="569" t="s">
        <v>545</v>
      </c>
      <c r="G948" s="568" t="s">
        <v>905</v>
      </c>
      <c r="H948" s="568">
        <v>117041</v>
      </c>
      <c r="I948" s="568">
        <v>17041</v>
      </c>
      <c r="J948" s="568" t="s">
        <v>1043</v>
      </c>
      <c r="K948" s="568" t="s">
        <v>1044</v>
      </c>
      <c r="L948" s="570">
        <v>154.050132399571</v>
      </c>
      <c r="M948" s="570">
        <v>6</v>
      </c>
      <c r="N948" s="571">
        <v>924.30079439742599</v>
      </c>
    </row>
    <row r="949" spans="1:14" ht="14.4" customHeight="1" x14ac:dyDescent="0.3">
      <c r="A949" s="566" t="s">
        <v>537</v>
      </c>
      <c r="B949" s="567" t="s">
        <v>539</v>
      </c>
      <c r="C949" s="568" t="s">
        <v>555</v>
      </c>
      <c r="D949" s="569" t="s">
        <v>556</v>
      </c>
      <c r="E949" s="568" t="s">
        <v>544</v>
      </c>
      <c r="F949" s="569" t="s">
        <v>545</v>
      </c>
      <c r="G949" s="568" t="s">
        <v>905</v>
      </c>
      <c r="H949" s="568">
        <v>117810</v>
      </c>
      <c r="I949" s="568">
        <v>17810</v>
      </c>
      <c r="J949" s="568" t="s">
        <v>1045</v>
      </c>
      <c r="K949" s="568" t="s">
        <v>1046</v>
      </c>
      <c r="L949" s="570">
        <v>3795.879461439647</v>
      </c>
      <c r="M949" s="570">
        <v>21.495999999999995</v>
      </c>
      <c r="N949" s="571">
        <v>81899.89937815415</v>
      </c>
    </row>
    <row r="950" spans="1:14" ht="14.4" customHeight="1" x14ac:dyDescent="0.3">
      <c r="A950" s="566" t="s">
        <v>537</v>
      </c>
      <c r="B950" s="567" t="s">
        <v>539</v>
      </c>
      <c r="C950" s="568" t="s">
        <v>555</v>
      </c>
      <c r="D950" s="569" t="s">
        <v>556</v>
      </c>
      <c r="E950" s="568" t="s">
        <v>544</v>
      </c>
      <c r="F950" s="569" t="s">
        <v>545</v>
      </c>
      <c r="G950" s="568" t="s">
        <v>905</v>
      </c>
      <c r="H950" s="568">
        <v>126127</v>
      </c>
      <c r="I950" s="568">
        <v>26127</v>
      </c>
      <c r="J950" s="568" t="s">
        <v>1047</v>
      </c>
      <c r="K950" s="568" t="s">
        <v>1048</v>
      </c>
      <c r="L950" s="570">
        <v>12574.236241511519</v>
      </c>
      <c r="M950" s="570">
        <v>4.8</v>
      </c>
      <c r="N950" s="571">
        <v>60334.429449069095</v>
      </c>
    </row>
    <row r="951" spans="1:14" ht="14.4" customHeight="1" x14ac:dyDescent="0.3">
      <c r="A951" s="566" t="s">
        <v>537</v>
      </c>
      <c r="B951" s="567" t="s">
        <v>539</v>
      </c>
      <c r="C951" s="568" t="s">
        <v>555</v>
      </c>
      <c r="D951" s="569" t="s">
        <v>556</v>
      </c>
      <c r="E951" s="568" t="s">
        <v>544</v>
      </c>
      <c r="F951" s="569" t="s">
        <v>545</v>
      </c>
      <c r="G951" s="568" t="s">
        <v>905</v>
      </c>
      <c r="H951" s="568">
        <v>147727</v>
      </c>
      <c r="I951" s="568">
        <v>47727</v>
      </c>
      <c r="J951" s="568" t="s">
        <v>1382</v>
      </c>
      <c r="K951" s="568" t="s">
        <v>1383</v>
      </c>
      <c r="L951" s="570">
        <v>138.36000000000001</v>
      </c>
      <c r="M951" s="570">
        <v>3</v>
      </c>
      <c r="N951" s="571">
        <v>415.08000000000004</v>
      </c>
    </row>
    <row r="952" spans="1:14" ht="14.4" customHeight="1" x14ac:dyDescent="0.3">
      <c r="A952" s="566" t="s">
        <v>537</v>
      </c>
      <c r="B952" s="567" t="s">
        <v>539</v>
      </c>
      <c r="C952" s="568" t="s">
        <v>555</v>
      </c>
      <c r="D952" s="569" t="s">
        <v>556</v>
      </c>
      <c r="E952" s="568" t="s">
        <v>544</v>
      </c>
      <c r="F952" s="569" t="s">
        <v>545</v>
      </c>
      <c r="G952" s="568" t="s">
        <v>905</v>
      </c>
      <c r="H952" s="568">
        <v>153202</v>
      </c>
      <c r="I952" s="568">
        <v>53202</v>
      </c>
      <c r="J952" s="568" t="s">
        <v>1384</v>
      </c>
      <c r="K952" s="568" t="s">
        <v>1383</v>
      </c>
      <c r="L952" s="570">
        <v>57.37</v>
      </c>
      <c r="M952" s="570">
        <v>2</v>
      </c>
      <c r="N952" s="571">
        <v>114.74</v>
      </c>
    </row>
    <row r="953" spans="1:14" ht="14.4" customHeight="1" x14ac:dyDescent="0.3">
      <c r="A953" s="566" t="s">
        <v>537</v>
      </c>
      <c r="B953" s="567" t="s">
        <v>539</v>
      </c>
      <c r="C953" s="568" t="s">
        <v>555</v>
      </c>
      <c r="D953" s="569" t="s">
        <v>556</v>
      </c>
      <c r="E953" s="568" t="s">
        <v>544</v>
      </c>
      <c r="F953" s="569" t="s">
        <v>545</v>
      </c>
      <c r="G953" s="568" t="s">
        <v>905</v>
      </c>
      <c r="H953" s="568">
        <v>158092</v>
      </c>
      <c r="I953" s="568">
        <v>58092</v>
      </c>
      <c r="J953" s="568" t="s">
        <v>1051</v>
      </c>
      <c r="K953" s="568" t="s">
        <v>1030</v>
      </c>
      <c r="L953" s="570">
        <v>307.39939128387988</v>
      </c>
      <c r="M953" s="570">
        <v>4.1999999999999993</v>
      </c>
      <c r="N953" s="571">
        <v>1291.0772607774595</v>
      </c>
    </row>
    <row r="954" spans="1:14" ht="14.4" customHeight="1" x14ac:dyDescent="0.3">
      <c r="A954" s="566" t="s">
        <v>537</v>
      </c>
      <c r="B954" s="567" t="s">
        <v>539</v>
      </c>
      <c r="C954" s="568" t="s">
        <v>555</v>
      </c>
      <c r="D954" s="569" t="s">
        <v>556</v>
      </c>
      <c r="E954" s="568" t="s">
        <v>544</v>
      </c>
      <c r="F954" s="569" t="s">
        <v>545</v>
      </c>
      <c r="G954" s="568" t="s">
        <v>905</v>
      </c>
      <c r="H954" s="568">
        <v>166137</v>
      </c>
      <c r="I954" s="568">
        <v>66137</v>
      </c>
      <c r="J954" s="568" t="s">
        <v>1052</v>
      </c>
      <c r="K954" s="568" t="s">
        <v>1053</v>
      </c>
      <c r="L954" s="570">
        <v>54.195022153348425</v>
      </c>
      <c r="M954" s="570">
        <v>46</v>
      </c>
      <c r="N954" s="571">
        <v>2490.6207089071495</v>
      </c>
    </row>
    <row r="955" spans="1:14" ht="14.4" customHeight="1" x14ac:dyDescent="0.3">
      <c r="A955" s="566" t="s">
        <v>537</v>
      </c>
      <c r="B955" s="567" t="s">
        <v>539</v>
      </c>
      <c r="C955" s="568" t="s">
        <v>555</v>
      </c>
      <c r="D955" s="569" t="s">
        <v>556</v>
      </c>
      <c r="E955" s="568" t="s">
        <v>544</v>
      </c>
      <c r="F955" s="569" t="s">
        <v>545</v>
      </c>
      <c r="G955" s="568" t="s">
        <v>905</v>
      </c>
      <c r="H955" s="568">
        <v>172972</v>
      </c>
      <c r="I955" s="568">
        <v>72972</v>
      </c>
      <c r="J955" s="568" t="s">
        <v>1054</v>
      </c>
      <c r="K955" s="568" t="s">
        <v>1055</v>
      </c>
      <c r="L955" s="570">
        <v>226.26247315807069</v>
      </c>
      <c r="M955" s="570">
        <v>182.19999999999987</v>
      </c>
      <c r="N955" s="571">
        <v>41243.568061767292</v>
      </c>
    </row>
    <row r="956" spans="1:14" ht="14.4" customHeight="1" x14ac:dyDescent="0.3">
      <c r="A956" s="566" t="s">
        <v>537</v>
      </c>
      <c r="B956" s="567" t="s">
        <v>539</v>
      </c>
      <c r="C956" s="568" t="s">
        <v>555</v>
      </c>
      <c r="D956" s="569" t="s">
        <v>556</v>
      </c>
      <c r="E956" s="568" t="s">
        <v>544</v>
      </c>
      <c r="F956" s="569" t="s">
        <v>545</v>
      </c>
      <c r="G956" s="568" t="s">
        <v>905</v>
      </c>
      <c r="H956" s="568">
        <v>176360</v>
      </c>
      <c r="I956" s="568">
        <v>76360</v>
      </c>
      <c r="J956" s="568" t="s">
        <v>1056</v>
      </c>
      <c r="K956" s="568" t="s">
        <v>1057</v>
      </c>
      <c r="L956" s="570">
        <v>75.300134402488624</v>
      </c>
      <c r="M956" s="570">
        <v>55</v>
      </c>
      <c r="N956" s="571">
        <v>4141.5040035204074</v>
      </c>
    </row>
    <row r="957" spans="1:14" ht="14.4" customHeight="1" x14ac:dyDescent="0.3">
      <c r="A957" s="566" t="s">
        <v>537</v>
      </c>
      <c r="B957" s="567" t="s">
        <v>539</v>
      </c>
      <c r="C957" s="568" t="s">
        <v>555</v>
      </c>
      <c r="D957" s="569" t="s">
        <v>556</v>
      </c>
      <c r="E957" s="568" t="s">
        <v>544</v>
      </c>
      <c r="F957" s="569" t="s">
        <v>545</v>
      </c>
      <c r="G957" s="568" t="s">
        <v>905</v>
      </c>
      <c r="H957" s="568">
        <v>185525</v>
      </c>
      <c r="I957" s="568">
        <v>85525</v>
      </c>
      <c r="J957" s="568" t="s">
        <v>1058</v>
      </c>
      <c r="K957" s="568" t="s">
        <v>1059</v>
      </c>
      <c r="L957" s="570">
        <v>287.39309201476374</v>
      </c>
      <c r="M957" s="570">
        <v>10</v>
      </c>
      <c r="N957" s="571">
        <v>2851.1576474030353</v>
      </c>
    </row>
    <row r="958" spans="1:14" ht="14.4" customHeight="1" x14ac:dyDescent="0.3">
      <c r="A958" s="566" t="s">
        <v>537</v>
      </c>
      <c r="B958" s="567" t="s">
        <v>539</v>
      </c>
      <c r="C958" s="568" t="s">
        <v>555</v>
      </c>
      <c r="D958" s="569" t="s">
        <v>556</v>
      </c>
      <c r="E958" s="568" t="s">
        <v>544</v>
      </c>
      <c r="F958" s="569" t="s">
        <v>545</v>
      </c>
      <c r="G958" s="568" t="s">
        <v>905</v>
      </c>
      <c r="H958" s="568">
        <v>192289</v>
      </c>
      <c r="I958" s="568">
        <v>92289</v>
      </c>
      <c r="J958" s="568" t="s">
        <v>1561</v>
      </c>
      <c r="K958" s="568" t="s">
        <v>1562</v>
      </c>
      <c r="L958" s="570">
        <v>161.919363788455</v>
      </c>
      <c r="M958" s="570">
        <v>10</v>
      </c>
      <c r="N958" s="571">
        <v>1619.1936378845501</v>
      </c>
    </row>
    <row r="959" spans="1:14" ht="14.4" customHeight="1" x14ac:dyDescent="0.3">
      <c r="A959" s="566" t="s">
        <v>537</v>
      </c>
      <c r="B959" s="567" t="s">
        <v>539</v>
      </c>
      <c r="C959" s="568" t="s">
        <v>555</v>
      </c>
      <c r="D959" s="569" t="s">
        <v>556</v>
      </c>
      <c r="E959" s="568" t="s">
        <v>544</v>
      </c>
      <c r="F959" s="569" t="s">
        <v>545</v>
      </c>
      <c r="G959" s="568" t="s">
        <v>905</v>
      </c>
      <c r="H959" s="568">
        <v>192290</v>
      </c>
      <c r="I959" s="568">
        <v>92290</v>
      </c>
      <c r="J959" s="568" t="s">
        <v>1060</v>
      </c>
      <c r="K959" s="568" t="s">
        <v>1061</v>
      </c>
      <c r="L959" s="570">
        <v>323.86</v>
      </c>
      <c r="M959" s="570">
        <v>8</v>
      </c>
      <c r="N959" s="571">
        <v>2590.88</v>
      </c>
    </row>
    <row r="960" spans="1:14" ht="14.4" customHeight="1" x14ac:dyDescent="0.3">
      <c r="A960" s="566" t="s">
        <v>537</v>
      </c>
      <c r="B960" s="567" t="s">
        <v>539</v>
      </c>
      <c r="C960" s="568" t="s">
        <v>555</v>
      </c>
      <c r="D960" s="569" t="s">
        <v>556</v>
      </c>
      <c r="E960" s="568" t="s">
        <v>546</v>
      </c>
      <c r="F960" s="569" t="s">
        <v>547</v>
      </c>
      <c r="G960" s="568" t="s">
        <v>905</v>
      </c>
      <c r="H960" s="568">
        <v>165989</v>
      </c>
      <c r="I960" s="568">
        <v>65989</v>
      </c>
      <c r="J960" s="568" t="s">
        <v>1062</v>
      </c>
      <c r="K960" s="568"/>
      <c r="L960" s="570">
        <v>91.710021990346789</v>
      </c>
      <c r="M960" s="570">
        <v>65</v>
      </c>
      <c r="N960" s="571">
        <v>5961.1507916524843</v>
      </c>
    </row>
    <row r="961" spans="1:14" ht="14.4" customHeight="1" x14ac:dyDescent="0.3">
      <c r="A961" s="566" t="s">
        <v>537</v>
      </c>
      <c r="B961" s="567" t="s">
        <v>539</v>
      </c>
      <c r="C961" s="568" t="s">
        <v>557</v>
      </c>
      <c r="D961" s="569" t="s">
        <v>558</v>
      </c>
      <c r="E961" s="568" t="s">
        <v>540</v>
      </c>
      <c r="F961" s="569" t="s">
        <v>541</v>
      </c>
      <c r="G961" s="568" t="s">
        <v>586</v>
      </c>
      <c r="H961" s="568">
        <v>100362</v>
      </c>
      <c r="I961" s="568">
        <v>362</v>
      </c>
      <c r="J961" s="568" t="s">
        <v>599</v>
      </c>
      <c r="K961" s="568" t="s">
        <v>600</v>
      </c>
      <c r="L961" s="570">
        <v>84.570001646938195</v>
      </c>
      <c r="M961" s="570">
        <v>1</v>
      </c>
      <c r="N961" s="571">
        <v>84.570001646938195</v>
      </c>
    </row>
    <row r="962" spans="1:14" ht="14.4" customHeight="1" x14ac:dyDescent="0.3">
      <c r="A962" s="566" t="s">
        <v>537</v>
      </c>
      <c r="B962" s="567" t="s">
        <v>539</v>
      </c>
      <c r="C962" s="568" t="s">
        <v>557</v>
      </c>
      <c r="D962" s="569" t="s">
        <v>558</v>
      </c>
      <c r="E962" s="568" t="s">
        <v>540</v>
      </c>
      <c r="F962" s="569" t="s">
        <v>541</v>
      </c>
      <c r="G962" s="568" t="s">
        <v>586</v>
      </c>
      <c r="H962" s="568">
        <v>100498</v>
      </c>
      <c r="I962" s="568">
        <v>498</v>
      </c>
      <c r="J962" s="568" t="s">
        <v>603</v>
      </c>
      <c r="K962" s="568" t="s">
        <v>604</v>
      </c>
      <c r="L962" s="570">
        <v>95.18744574787388</v>
      </c>
      <c r="M962" s="570">
        <v>5</v>
      </c>
      <c r="N962" s="571">
        <v>475.82978299149551</v>
      </c>
    </row>
    <row r="963" spans="1:14" ht="14.4" customHeight="1" x14ac:dyDescent="0.3">
      <c r="A963" s="566" t="s">
        <v>537</v>
      </c>
      <c r="B963" s="567" t="s">
        <v>539</v>
      </c>
      <c r="C963" s="568" t="s">
        <v>557</v>
      </c>
      <c r="D963" s="569" t="s">
        <v>558</v>
      </c>
      <c r="E963" s="568" t="s">
        <v>540</v>
      </c>
      <c r="F963" s="569" t="s">
        <v>541</v>
      </c>
      <c r="G963" s="568" t="s">
        <v>586</v>
      </c>
      <c r="H963" s="568">
        <v>100499</v>
      </c>
      <c r="I963" s="568">
        <v>499</v>
      </c>
      <c r="J963" s="568" t="s">
        <v>603</v>
      </c>
      <c r="K963" s="568" t="s">
        <v>1099</v>
      </c>
      <c r="L963" s="570">
        <v>97.7</v>
      </c>
      <c r="M963" s="570">
        <v>2</v>
      </c>
      <c r="N963" s="571">
        <v>195.4</v>
      </c>
    </row>
    <row r="964" spans="1:14" ht="14.4" customHeight="1" x14ac:dyDescent="0.3">
      <c r="A964" s="566" t="s">
        <v>537</v>
      </c>
      <c r="B964" s="567" t="s">
        <v>539</v>
      </c>
      <c r="C964" s="568" t="s">
        <v>557</v>
      </c>
      <c r="D964" s="569" t="s">
        <v>558</v>
      </c>
      <c r="E964" s="568" t="s">
        <v>540</v>
      </c>
      <c r="F964" s="569" t="s">
        <v>541</v>
      </c>
      <c r="G964" s="568" t="s">
        <v>586</v>
      </c>
      <c r="H964" s="568">
        <v>100502</v>
      </c>
      <c r="I964" s="568">
        <v>502</v>
      </c>
      <c r="J964" s="568" t="s">
        <v>605</v>
      </c>
      <c r="K964" s="568" t="s">
        <v>606</v>
      </c>
      <c r="L964" s="570">
        <v>164.13411321300259</v>
      </c>
      <c r="M964" s="570">
        <v>31</v>
      </c>
      <c r="N964" s="571">
        <v>5088.0121631535767</v>
      </c>
    </row>
    <row r="965" spans="1:14" ht="14.4" customHeight="1" x14ac:dyDescent="0.3">
      <c r="A965" s="566" t="s">
        <v>537</v>
      </c>
      <c r="B965" s="567" t="s">
        <v>539</v>
      </c>
      <c r="C965" s="568" t="s">
        <v>557</v>
      </c>
      <c r="D965" s="569" t="s">
        <v>558</v>
      </c>
      <c r="E965" s="568" t="s">
        <v>540</v>
      </c>
      <c r="F965" s="569" t="s">
        <v>541</v>
      </c>
      <c r="G965" s="568" t="s">
        <v>586</v>
      </c>
      <c r="H965" s="568">
        <v>100802</v>
      </c>
      <c r="I965" s="568">
        <v>802</v>
      </c>
      <c r="J965" s="568" t="s">
        <v>1104</v>
      </c>
      <c r="K965" s="568" t="s">
        <v>1105</v>
      </c>
      <c r="L965" s="570">
        <v>60.919724673225602</v>
      </c>
      <c r="M965" s="570">
        <v>2</v>
      </c>
      <c r="N965" s="571">
        <v>121.8394493464512</v>
      </c>
    </row>
    <row r="966" spans="1:14" ht="14.4" customHeight="1" x14ac:dyDescent="0.3">
      <c r="A966" s="566" t="s">
        <v>537</v>
      </c>
      <c r="B966" s="567" t="s">
        <v>539</v>
      </c>
      <c r="C966" s="568" t="s">
        <v>557</v>
      </c>
      <c r="D966" s="569" t="s">
        <v>558</v>
      </c>
      <c r="E966" s="568" t="s">
        <v>540</v>
      </c>
      <c r="F966" s="569" t="s">
        <v>541</v>
      </c>
      <c r="G966" s="568" t="s">
        <v>586</v>
      </c>
      <c r="H966" s="568">
        <v>102439</v>
      </c>
      <c r="I966" s="568">
        <v>2439</v>
      </c>
      <c r="J966" s="568" t="s">
        <v>1119</v>
      </c>
      <c r="K966" s="568" t="s">
        <v>1120</v>
      </c>
      <c r="L966" s="570">
        <v>291.51</v>
      </c>
      <c r="M966" s="570">
        <v>5</v>
      </c>
      <c r="N966" s="571">
        <v>1458.12</v>
      </c>
    </row>
    <row r="967" spans="1:14" ht="14.4" customHeight="1" x14ac:dyDescent="0.3">
      <c r="A967" s="566" t="s">
        <v>537</v>
      </c>
      <c r="B967" s="567" t="s">
        <v>539</v>
      </c>
      <c r="C967" s="568" t="s">
        <v>557</v>
      </c>
      <c r="D967" s="569" t="s">
        <v>558</v>
      </c>
      <c r="E967" s="568" t="s">
        <v>540</v>
      </c>
      <c r="F967" s="569" t="s">
        <v>541</v>
      </c>
      <c r="G967" s="568" t="s">
        <v>586</v>
      </c>
      <c r="H967" s="568">
        <v>115390</v>
      </c>
      <c r="I967" s="568">
        <v>15390</v>
      </c>
      <c r="J967" s="568" t="s">
        <v>1563</v>
      </c>
      <c r="K967" s="568" t="s">
        <v>1564</v>
      </c>
      <c r="L967" s="570">
        <v>125.26008759915899</v>
      </c>
      <c r="M967" s="570">
        <v>1</v>
      </c>
      <c r="N967" s="571">
        <v>125.26008759915899</v>
      </c>
    </row>
    <row r="968" spans="1:14" ht="14.4" customHeight="1" x14ac:dyDescent="0.3">
      <c r="A968" s="566" t="s">
        <v>537</v>
      </c>
      <c r="B968" s="567" t="s">
        <v>539</v>
      </c>
      <c r="C968" s="568" t="s">
        <v>557</v>
      </c>
      <c r="D968" s="569" t="s">
        <v>558</v>
      </c>
      <c r="E968" s="568" t="s">
        <v>540</v>
      </c>
      <c r="F968" s="569" t="s">
        <v>541</v>
      </c>
      <c r="G968" s="568" t="s">
        <v>586</v>
      </c>
      <c r="H968" s="568">
        <v>115879</v>
      </c>
      <c r="I968" s="568">
        <v>198313</v>
      </c>
      <c r="J968" s="568" t="s">
        <v>1565</v>
      </c>
      <c r="K968" s="568"/>
      <c r="L968" s="570">
        <v>142.78149999999999</v>
      </c>
      <c r="M968" s="570">
        <v>4</v>
      </c>
      <c r="N968" s="571">
        <v>571.12599999999998</v>
      </c>
    </row>
    <row r="969" spans="1:14" ht="14.4" customHeight="1" x14ac:dyDescent="0.3">
      <c r="A969" s="566" t="s">
        <v>537</v>
      </c>
      <c r="B969" s="567" t="s">
        <v>539</v>
      </c>
      <c r="C969" s="568" t="s">
        <v>557</v>
      </c>
      <c r="D969" s="569" t="s">
        <v>558</v>
      </c>
      <c r="E969" s="568" t="s">
        <v>540</v>
      </c>
      <c r="F969" s="569" t="s">
        <v>541</v>
      </c>
      <c r="G969" s="568" t="s">
        <v>586</v>
      </c>
      <c r="H969" s="568">
        <v>116322</v>
      </c>
      <c r="I969" s="568">
        <v>16322</v>
      </c>
      <c r="J969" s="568" t="s">
        <v>664</v>
      </c>
      <c r="K969" s="568" t="s">
        <v>1144</v>
      </c>
      <c r="L969" s="570">
        <v>237.1</v>
      </c>
      <c r="M969" s="570">
        <v>1</v>
      </c>
      <c r="N969" s="571">
        <v>237.1</v>
      </c>
    </row>
    <row r="970" spans="1:14" ht="14.4" customHeight="1" x14ac:dyDescent="0.3">
      <c r="A970" s="566" t="s">
        <v>537</v>
      </c>
      <c r="B970" s="567" t="s">
        <v>539</v>
      </c>
      <c r="C970" s="568" t="s">
        <v>557</v>
      </c>
      <c r="D970" s="569" t="s">
        <v>558</v>
      </c>
      <c r="E970" s="568" t="s">
        <v>540</v>
      </c>
      <c r="F970" s="569" t="s">
        <v>541</v>
      </c>
      <c r="G970" s="568" t="s">
        <v>586</v>
      </c>
      <c r="H970" s="568">
        <v>124067</v>
      </c>
      <c r="I970" s="568">
        <v>124067</v>
      </c>
      <c r="J970" s="568" t="s">
        <v>679</v>
      </c>
      <c r="K970" s="568" t="s">
        <v>680</v>
      </c>
      <c r="L970" s="570">
        <v>38.190101280332598</v>
      </c>
      <c r="M970" s="570">
        <v>2</v>
      </c>
      <c r="N970" s="571">
        <v>76.380202560665197</v>
      </c>
    </row>
    <row r="971" spans="1:14" ht="14.4" customHeight="1" x14ac:dyDescent="0.3">
      <c r="A971" s="566" t="s">
        <v>537</v>
      </c>
      <c r="B971" s="567" t="s">
        <v>539</v>
      </c>
      <c r="C971" s="568" t="s">
        <v>557</v>
      </c>
      <c r="D971" s="569" t="s">
        <v>558</v>
      </c>
      <c r="E971" s="568" t="s">
        <v>540</v>
      </c>
      <c r="F971" s="569" t="s">
        <v>541</v>
      </c>
      <c r="G971" s="568" t="s">
        <v>586</v>
      </c>
      <c r="H971" s="568">
        <v>125362</v>
      </c>
      <c r="I971" s="568">
        <v>25362</v>
      </c>
      <c r="J971" s="568" t="s">
        <v>1566</v>
      </c>
      <c r="K971" s="568" t="s">
        <v>1567</v>
      </c>
      <c r="L971" s="570">
        <v>104.86</v>
      </c>
      <c r="M971" s="570">
        <v>1</v>
      </c>
      <c r="N971" s="571">
        <v>104.86</v>
      </c>
    </row>
    <row r="972" spans="1:14" ht="14.4" customHeight="1" x14ac:dyDescent="0.3">
      <c r="A972" s="566" t="s">
        <v>537</v>
      </c>
      <c r="B972" s="567" t="s">
        <v>539</v>
      </c>
      <c r="C972" s="568" t="s">
        <v>557</v>
      </c>
      <c r="D972" s="569" t="s">
        <v>558</v>
      </c>
      <c r="E972" s="568" t="s">
        <v>540</v>
      </c>
      <c r="F972" s="569" t="s">
        <v>541</v>
      </c>
      <c r="G972" s="568" t="s">
        <v>586</v>
      </c>
      <c r="H972" s="568">
        <v>126324</v>
      </c>
      <c r="I972" s="568">
        <v>26324</v>
      </c>
      <c r="J972" s="568" t="s">
        <v>685</v>
      </c>
      <c r="K972" s="568" t="s">
        <v>1568</v>
      </c>
      <c r="L972" s="570">
        <v>97.87</v>
      </c>
      <c r="M972" s="570">
        <v>1</v>
      </c>
      <c r="N972" s="571">
        <v>97.87</v>
      </c>
    </row>
    <row r="973" spans="1:14" ht="14.4" customHeight="1" x14ac:dyDescent="0.3">
      <c r="A973" s="566" t="s">
        <v>537</v>
      </c>
      <c r="B973" s="567" t="s">
        <v>539</v>
      </c>
      <c r="C973" s="568" t="s">
        <v>557</v>
      </c>
      <c r="D973" s="569" t="s">
        <v>558</v>
      </c>
      <c r="E973" s="568" t="s">
        <v>540</v>
      </c>
      <c r="F973" s="569" t="s">
        <v>541</v>
      </c>
      <c r="G973" s="568" t="s">
        <v>586</v>
      </c>
      <c r="H973" s="568">
        <v>150335</v>
      </c>
      <c r="I973" s="568">
        <v>50335</v>
      </c>
      <c r="J973" s="568" t="s">
        <v>723</v>
      </c>
      <c r="K973" s="568" t="s">
        <v>724</v>
      </c>
      <c r="L973" s="570">
        <v>46.045000000000002</v>
      </c>
      <c r="M973" s="570">
        <v>4</v>
      </c>
      <c r="N973" s="571">
        <v>184.18</v>
      </c>
    </row>
    <row r="974" spans="1:14" ht="14.4" customHeight="1" x14ac:dyDescent="0.3">
      <c r="A974" s="566" t="s">
        <v>537</v>
      </c>
      <c r="B974" s="567" t="s">
        <v>539</v>
      </c>
      <c r="C974" s="568" t="s">
        <v>557</v>
      </c>
      <c r="D974" s="569" t="s">
        <v>558</v>
      </c>
      <c r="E974" s="568" t="s">
        <v>540</v>
      </c>
      <c r="F974" s="569" t="s">
        <v>541</v>
      </c>
      <c r="G974" s="568" t="s">
        <v>586</v>
      </c>
      <c r="H974" s="568">
        <v>155911</v>
      </c>
      <c r="I974" s="568">
        <v>0</v>
      </c>
      <c r="J974" s="568" t="s">
        <v>1569</v>
      </c>
      <c r="K974" s="568" t="s">
        <v>1570</v>
      </c>
      <c r="L974" s="570">
        <v>35.869999999999997</v>
      </c>
      <c r="M974" s="570">
        <v>3</v>
      </c>
      <c r="N974" s="571">
        <v>107.60999999999999</v>
      </c>
    </row>
    <row r="975" spans="1:14" ht="14.4" customHeight="1" x14ac:dyDescent="0.3">
      <c r="A975" s="566" t="s">
        <v>537</v>
      </c>
      <c r="B975" s="567" t="s">
        <v>539</v>
      </c>
      <c r="C975" s="568" t="s">
        <v>557</v>
      </c>
      <c r="D975" s="569" t="s">
        <v>558</v>
      </c>
      <c r="E975" s="568" t="s">
        <v>540</v>
      </c>
      <c r="F975" s="569" t="s">
        <v>541</v>
      </c>
      <c r="G975" s="568" t="s">
        <v>586</v>
      </c>
      <c r="H975" s="568">
        <v>155947</v>
      </c>
      <c r="I975" s="568">
        <v>55947</v>
      </c>
      <c r="J975" s="568" t="s">
        <v>1571</v>
      </c>
      <c r="K975" s="568"/>
      <c r="L975" s="570">
        <v>102.88912099782</v>
      </c>
      <c r="M975" s="570">
        <v>1</v>
      </c>
      <c r="N975" s="571">
        <v>102.88912099782</v>
      </c>
    </row>
    <row r="976" spans="1:14" ht="14.4" customHeight="1" x14ac:dyDescent="0.3">
      <c r="A976" s="566" t="s">
        <v>537</v>
      </c>
      <c r="B976" s="567" t="s">
        <v>539</v>
      </c>
      <c r="C976" s="568" t="s">
        <v>557</v>
      </c>
      <c r="D976" s="569" t="s">
        <v>558</v>
      </c>
      <c r="E976" s="568" t="s">
        <v>540</v>
      </c>
      <c r="F976" s="569" t="s">
        <v>541</v>
      </c>
      <c r="G976" s="568" t="s">
        <v>586</v>
      </c>
      <c r="H976" s="568">
        <v>189869</v>
      </c>
      <c r="I976" s="568">
        <v>89869</v>
      </c>
      <c r="J976" s="568" t="s">
        <v>1572</v>
      </c>
      <c r="K976" s="568" t="s">
        <v>1573</v>
      </c>
      <c r="L976" s="570">
        <v>216.02</v>
      </c>
      <c r="M976" s="570">
        <v>1</v>
      </c>
      <c r="N976" s="571">
        <v>216.02</v>
      </c>
    </row>
    <row r="977" spans="1:14" ht="14.4" customHeight="1" x14ac:dyDescent="0.3">
      <c r="A977" s="566" t="s">
        <v>537</v>
      </c>
      <c r="B977" s="567" t="s">
        <v>539</v>
      </c>
      <c r="C977" s="568" t="s">
        <v>557</v>
      </c>
      <c r="D977" s="569" t="s">
        <v>558</v>
      </c>
      <c r="E977" s="568" t="s">
        <v>540</v>
      </c>
      <c r="F977" s="569" t="s">
        <v>541</v>
      </c>
      <c r="G977" s="568" t="s">
        <v>586</v>
      </c>
      <c r="H977" s="568">
        <v>500240</v>
      </c>
      <c r="I977" s="568">
        <v>0</v>
      </c>
      <c r="J977" s="568" t="s">
        <v>1574</v>
      </c>
      <c r="K977" s="568" t="s">
        <v>832</v>
      </c>
      <c r="L977" s="570">
        <v>180.87818973246601</v>
      </c>
      <c r="M977" s="570">
        <v>4</v>
      </c>
      <c r="N977" s="571">
        <v>723.51275892986405</v>
      </c>
    </row>
    <row r="978" spans="1:14" ht="14.4" customHeight="1" x14ac:dyDescent="0.3">
      <c r="A978" s="566" t="s">
        <v>537</v>
      </c>
      <c r="B978" s="567" t="s">
        <v>539</v>
      </c>
      <c r="C978" s="568" t="s">
        <v>557</v>
      </c>
      <c r="D978" s="569" t="s">
        <v>558</v>
      </c>
      <c r="E978" s="568" t="s">
        <v>540</v>
      </c>
      <c r="F978" s="569" t="s">
        <v>541</v>
      </c>
      <c r="G978" s="568" t="s">
        <v>586</v>
      </c>
      <c r="H978" s="568">
        <v>500269</v>
      </c>
      <c r="I978" s="568">
        <v>0</v>
      </c>
      <c r="J978" s="568" t="s">
        <v>1575</v>
      </c>
      <c r="K978" s="568"/>
      <c r="L978" s="570">
        <v>127.903040814775</v>
      </c>
      <c r="M978" s="570">
        <v>1</v>
      </c>
      <c r="N978" s="571">
        <v>127.903040814775</v>
      </c>
    </row>
    <row r="979" spans="1:14" ht="14.4" customHeight="1" x14ac:dyDescent="0.3">
      <c r="A979" s="566" t="s">
        <v>537</v>
      </c>
      <c r="B979" s="567" t="s">
        <v>539</v>
      </c>
      <c r="C979" s="568" t="s">
        <v>557</v>
      </c>
      <c r="D979" s="569" t="s">
        <v>558</v>
      </c>
      <c r="E979" s="568" t="s">
        <v>540</v>
      </c>
      <c r="F979" s="569" t="s">
        <v>541</v>
      </c>
      <c r="G979" s="568" t="s">
        <v>586</v>
      </c>
      <c r="H979" s="568">
        <v>841498</v>
      </c>
      <c r="I979" s="568">
        <v>0</v>
      </c>
      <c r="J979" s="568" t="s">
        <v>1576</v>
      </c>
      <c r="K979" s="568"/>
      <c r="L979" s="570">
        <v>45.86</v>
      </c>
      <c r="M979" s="570">
        <v>1</v>
      </c>
      <c r="N979" s="571">
        <v>45.86</v>
      </c>
    </row>
    <row r="980" spans="1:14" ht="14.4" customHeight="1" x14ac:dyDescent="0.3">
      <c r="A980" s="566" t="s">
        <v>537</v>
      </c>
      <c r="B980" s="567" t="s">
        <v>539</v>
      </c>
      <c r="C980" s="568" t="s">
        <v>557</v>
      </c>
      <c r="D980" s="569" t="s">
        <v>558</v>
      </c>
      <c r="E980" s="568" t="s">
        <v>540</v>
      </c>
      <c r="F980" s="569" t="s">
        <v>541</v>
      </c>
      <c r="G980" s="568" t="s">
        <v>586</v>
      </c>
      <c r="H980" s="568">
        <v>841543</v>
      </c>
      <c r="I980" s="568">
        <v>0</v>
      </c>
      <c r="J980" s="568" t="s">
        <v>1577</v>
      </c>
      <c r="K980" s="568"/>
      <c r="L980" s="570">
        <v>74.14</v>
      </c>
      <c r="M980" s="570">
        <v>2</v>
      </c>
      <c r="N980" s="571">
        <v>148.28</v>
      </c>
    </row>
    <row r="981" spans="1:14" ht="14.4" customHeight="1" x14ac:dyDescent="0.3">
      <c r="A981" s="566" t="s">
        <v>537</v>
      </c>
      <c r="B981" s="567" t="s">
        <v>539</v>
      </c>
      <c r="C981" s="568" t="s">
        <v>557</v>
      </c>
      <c r="D981" s="569" t="s">
        <v>558</v>
      </c>
      <c r="E981" s="568" t="s">
        <v>540</v>
      </c>
      <c r="F981" s="569" t="s">
        <v>541</v>
      </c>
      <c r="G981" s="568" t="s">
        <v>586</v>
      </c>
      <c r="H981" s="568">
        <v>841645</v>
      </c>
      <c r="I981" s="568">
        <v>0</v>
      </c>
      <c r="J981" s="568" t="s">
        <v>1578</v>
      </c>
      <c r="K981" s="568"/>
      <c r="L981" s="570">
        <v>50.9713636363634</v>
      </c>
      <c r="M981" s="570">
        <v>1</v>
      </c>
      <c r="N981" s="571">
        <v>50.9713636363634</v>
      </c>
    </row>
    <row r="982" spans="1:14" ht="14.4" customHeight="1" x14ac:dyDescent="0.3">
      <c r="A982" s="566" t="s">
        <v>537</v>
      </c>
      <c r="B982" s="567" t="s">
        <v>539</v>
      </c>
      <c r="C982" s="568" t="s">
        <v>557</v>
      </c>
      <c r="D982" s="569" t="s">
        <v>558</v>
      </c>
      <c r="E982" s="568" t="s">
        <v>540</v>
      </c>
      <c r="F982" s="569" t="s">
        <v>541</v>
      </c>
      <c r="G982" s="568" t="s">
        <v>586</v>
      </c>
      <c r="H982" s="568">
        <v>845369</v>
      </c>
      <c r="I982" s="568">
        <v>107987</v>
      </c>
      <c r="J982" s="568" t="s">
        <v>851</v>
      </c>
      <c r="K982" s="568" t="s">
        <v>852</v>
      </c>
      <c r="L982" s="570">
        <v>110.93</v>
      </c>
      <c r="M982" s="570">
        <v>1</v>
      </c>
      <c r="N982" s="571">
        <v>110.93</v>
      </c>
    </row>
    <row r="983" spans="1:14" ht="14.4" customHeight="1" x14ac:dyDescent="0.3">
      <c r="A983" s="566" t="s">
        <v>537</v>
      </c>
      <c r="B983" s="567" t="s">
        <v>539</v>
      </c>
      <c r="C983" s="568" t="s">
        <v>557</v>
      </c>
      <c r="D983" s="569" t="s">
        <v>558</v>
      </c>
      <c r="E983" s="568" t="s">
        <v>540</v>
      </c>
      <c r="F983" s="569" t="s">
        <v>541</v>
      </c>
      <c r="G983" s="568" t="s">
        <v>586</v>
      </c>
      <c r="H983" s="568">
        <v>900406</v>
      </c>
      <c r="I983" s="568">
        <v>0</v>
      </c>
      <c r="J983" s="568" t="s">
        <v>1579</v>
      </c>
      <c r="K983" s="568"/>
      <c r="L983" s="570">
        <v>61.7109011218988</v>
      </c>
      <c r="M983" s="570">
        <v>1</v>
      </c>
      <c r="N983" s="571">
        <v>61.7109011218988</v>
      </c>
    </row>
    <row r="984" spans="1:14" ht="14.4" customHeight="1" x14ac:dyDescent="0.3">
      <c r="A984" s="566" t="s">
        <v>537</v>
      </c>
      <c r="B984" s="567" t="s">
        <v>539</v>
      </c>
      <c r="C984" s="568" t="s">
        <v>557</v>
      </c>
      <c r="D984" s="569" t="s">
        <v>558</v>
      </c>
      <c r="E984" s="568" t="s">
        <v>540</v>
      </c>
      <c r="F984" s="569" t="s">
        <v>541</v>
      </c>
      <c r="G984" s="568" t="s">
        <v>586</v>
      </c>
      <c r="H984" s="568">
        <v>900438</v>
      </c>
      <c r="I984" s="568">
        <v>0</v>
      </c>
      <c r="J984" s="568" t="s">
        <v>1580</v>
      </c>
      <c r="K984" s="568"/>
      <c r="L984" s="570">
        <v>286.04833335467151</v>
      </c>
      <c r="M984" s="570">
        <v>6</v>
      </c>
      <c r="N984" s="571">
        <v>1716.2900001280291</v>
      </c>
    </row>
    <row r="985" spans="1:14" ht="14.4" customHeight="1" x14ac:dyDescent="0.3">
      <c r="A985" s="566" t="s">
        <v>537</v>
      </c>
      <c r="B985" s="567" t="s">
        <v>539</v>
      </c>
      <c r="C985" s="568" t="s">
        <v>557</v>
      </c>
      <c r="D985" s="569" t="s">
        <v>558</v>
      </c>
      <c r="E985" s="568" t="s">
        <v>540</v>
      </c>
      <c r="F985" s="569" t="s">
        <v>541</v>
      </c>
      <c r="G985" s="568" t="s">
        <v>586</v>
      </c>
      <c r="H985" s="568">
        <v>900873</v>
      </c>
      <c r="I985" s="568">
        <v>0</v>
      </c>
      <c r="J985" s="568" t="s">
        <v>888</v>
      </c>
      <c r="K985" s="568"/>
      <c r="L985" s="570">
        <v>50.761426538042301</v>
      </c>
      <c r="M985" s="570">
        <v>3</v>
      </c>
      <c r="N985" s="571">
        <v>152.28427961412689</v>
      </c>
    </row>
    <row r="986" spans="1:14" ht="14.4" customHeight="1" x14ac:dyDescent="0.3">
      <c r="A986" s="566" t="s">
        <v>537</v>
      </c>
      <c r="B986" s="567" t="s">
        <v>539</v>
      </c>
      <c r="C986" s="568" t="s">
        <v>557</v>
      </c>
      <c r="D986" s="569" t="s">
        <v>558</v>
      </c>
      <c r="E986" s="568" t="s">
        <v>540</v>
      </c>
      <c r="F986" s="569" t="s">
        <v>541</v>
      </c>
      <c r="G986" s="568" t="s">
        <v>586</v>
      </c>
      <c r="H986" s="568">
        <v>900881</v>
      </c>
      <c r="I986" s="568">
        <v>0</v>
      </c>
      <c r="J986" s="568" t="s">
        <v>889</v>
      </c>
      <c r="K986" s="568"/>
      <c r="L986" s="570">
        <v>100.58739461513484</v>
      </c>
      <c r="M986" s="570">
        <v>20</v>
      </c>
      <c r="N986" s="571">
        <v>1972.6870777098752</v>
      </c>
    </row>
    <row r="987" spans="1:14" ht="14.4" customHeight="1" x14ac:dyDescent="0.3">
      <c r="A987" s="566" t="s">
        <v>537</v>
      </c>
      <c r="B987" s="567" t="s">
        <v>539</v>
      </c>
      <c r="C987" s="568" t="s">
        <v>557</v>
      </c>
      <c r="D987" s="569" t="s">
        <v>558</v>
      </c>
      <c r="E987" s="568" t="s">
        <v>540</v>
      </c>
      <c r="F987" s="569" t="s">
        <v>541</v>
      </c>
      <c r="G987" s="568" t="s">
        <v>586</v>
      </c>
      <c r="H987" s="568">
        <v>920200</v>
      </c>
      <c r="I987" s="568">
        <v>0</v>
      </c>
      <c r="J987" s="568" t="s">
        <v>893</v>
      </c>
      <c r="K987" s="568"/>
      <c r="L987" s="570">
        <v>264.47696064260703</v>
      </c>
      <c r="M987" s="570">
        <v>2</v>
      </c>
      <c r="N987" s="571">
        <v>528.95392128521405</v>
      </c>
    </row>
    <row r="988" spans="1:14" ht="14.4" customHeight="1" x14ac:dyDescent="0.3">
      <c r="A988" s="566" t="s">
        <v>537</v>
      </c>
      <c r="B988" s="567" t="s">
        <v>539</v>
      </c>
      <c r="C988" s="568" t="s">
        <v>557</v>
      </c>
      <c r="D988" s="569" t="s">
        <v>558</v>
      </c>
      <c r="E988" s="568" t="s">
        <v>540</v>
      </c>
      <c r="F988" s="569" t="s">
        <v>541</v>
      </c>
      <c r="G988" s="568" t="s">
        <v>586</v>
      </c>
      <c r="H988" s="568">
        <v>921064</v>
      </c>
      <c r="I988" s="568">
        <v>0</v>
      </c>
      <c r="J988" s="568" t="s">
        <v>1581</v>
      </c>
      <c r="K988" s="568"/>
      <c r="L988" s="570">
        <v>72.660775000000598</v>
      </c>
      <c r="M988" s="570">
        <v>1</v>
      </c>
      <c r="N988" s="571">
        <v>72.660775000000598</v>
      </c>
    </row>
    <row r="989" spans="1:14" ht="14.4" customHeight="1" x14ac:dyDescent="0.3">
      <c r="A989" s="566" t="s">
        <v>537</v>
      </c>
      <c r="B989" s="567" t="s">
        <v>539</v>
      </c>
      <c r="C989" s="568" t="s">
        <v>557</v>
      </c>
      <c r="D989" s="569" t="s">
        <v>558</v>
      </c>
      <c r="E989" s="568" t="s">
        <v>540</v>
      </c>
      <c r="F989" s="569" t="s">
        <v>541</v>
      </c>
      <c r="G989" s="568" t="s">
        <v>586</v>
      </c>
      <c r="H989" s="568">
        <v>921251</v>
      </c>
      <c r="I989" s="568">
        <v>0</v>
      </c>
      <c r="J989" s="568" t="s">
        <v>1582</v>
      </c>
      <c r="K989" s="568"/>
      <c r="L989" s="570">
        <v>74.559735141893398</v>
      </c>
      <c r="M989" s="570">
        <v>1</v>
      </c>
      <c r="N989" s="571">
        <v>74.559735141893398</v>
      </c>
    </row>
    <row r="990" spans="1:14" ht="14.4" customHeight="1" x14ac:dyDescent="0.3">
      <c r="A990" s="566" t="s">
        <v>537</v>
      </c>
      <c r="B990" s="567" t="s">
        <v>539</v>
      </c>
      <c r="C990" s="568" t="s">
        <v>557</v>
      </c>
      <c r="D990" s="569" t="s">
        <v>558</v>
      </c>
      <c r="E990" s="568" t="s">
        <v>540</v>
      </c>
      <c r="F990" s="569" t="s">
        <v>541</v>
      </c>
      <c r="G990" s="568" t="s">
        <v>586</v>
      </c>
      <c r="H990" s="568">
        <v>921256</v>
      </c>
      <c r="I990" s="568">
        <v>0</v>
      </c>
      <c r="J990" s="568" t="s">
        <v>1583</v>
      </c>
      <c r="K990" s="568"/>
      <c r="L990" s="570">
        <v>109.529376300194</v>
      </c>
      <c r="M990" s="570">
        <v>4</v>
      </c>
      <c r="N990" s="571">
        <v>438.11750520077601</v>
      </c>
    </row>
    <row r="991" spans="1:14" ht="14.4" customHeight="1" x14ac:dyDescent="0.3">
      <c r="A991" s="566" t="s">
        <v>537</v>
      </c>
      <c r="B991" s="567" t="s">
        <v>539</v>
      </c>
      <c r="C991" s="568" t="s">
        <v>557</v>
      </c>
      <c r="D991" s="569" t="s">
        <v>558</v>
      </c>
      <c r="E991" s="568" t="s">
        <v>540</v>
      </c>
      <c r="F991" s="569" t="s">
        <v>541</v>
      </c>
      <c r="G991" s="568" t="s">
        <v>586</v>
      </c>
      <c r="H991" s="568">
        <v>921283</v>
      </c>
      <c r="I991" s="568">
        <v>0</v>
      </c>
      <c r="J991" s="568" t="s">
        <v>1584</v>
      </c>
      <c r="K991" s="568"/>
      <c r="L991" s="570">
        <v>111.234333503333</v>
      </c>
      <c r="M991" s="570">
        <v>1</v>
      </c>
      <c r="N991" s="571">
        <v>111.234333503333</v>
      </c>
    </row>
    <row r="992" spans="1:14" ht="14.4" customHeight="1" x14ac:dyDescent="0.3">
      <c r="A992" s="566" t="s">
        <v>537</v>
      </c>
      <c r="B992" s="567" t="s">
        <v>539</v>
      </c>
      <c r="C992" s="568" t="s">
        <v>557</v>
      </c>
      <c r="D992" s="569" t="s">
        <v>558</v>
      </c>
      <c r="E992" s="568" t="s">
        <v>540</v>
      </c>
      <c r="F992" s="569" t="s">
        <v>541</v>
      </c>
      <c r="G992" s="568" t="s">
        <v>586</v>
      </c>
      <c r="H992" s="568">
        <v>921284</v>
      </c>
      <c r="I992" s="568">
        <v>0</v>
      </c>
      <c r="J992" s="568" t="s">
        <v>1585</v>
      </c>
      <c r="K992" s="568"/>
      <c r="L992" s="570">
        <v>101.96931905208275</v>
      </c>
      <c r="M992" s="570">
        <v>4</v>
      </c>
      <c r="N992" s="571">
        <v>396.71727620833053</v>
      </c>
    </row>
    <row r="993" spans="1:14" ht="14.4" customHeight="1" x14ac:dyDescent="0.3">
      <c r="A993" s="566" t="s">
        <v>537</v>
      </c>
      <c r="B993" s="567" t="s">
        <v>539</v>
      </c>
      <c r="C993" s="568" t="s">
        <v>557</v>
      </c>
      <c r="D993" s="569" t="s">
        <v>558</v>
      </c>
      <c r="E993" s="568" t="s">
        <v>540</v>
      </c>
      <c r="F993" s="569" t="s">
        <v>541</v>
      </c>
      <c r="G993" s="568" t="s">
        <v>586</v>
      </c>
      <c r="H993" s="568">
        <v>921308</v>
      </c>
      <c r="I993" s="568">
        <v>0</v>
      </c>
      <c r="J993" s="568" t="s">
        <v>1586</v>
      </c>
      <c r="K993" s="568"/>
      <c r="L993" s="570">
        <v>166.89293914060201</v>
      </c>
      <c r="M993" s="570">
        <v>1</v>
      </c>
      <c r="N993" s="571">
        <v>166.89293914060201</v>
      </c>
    </row>
    <row r="994" spans="1:14" ht="14.4" customHeight="1" x14ac:dyDescent="0.3">
      <c r="A994" s="566" t="s">
        <v>537</v>
      </c>
      <c r="B994" s="567" t="s">
        <v>539</v>
      </c>
      <c r="C994" s="568" t="s">
        <v>557</v>
      </c>
      <c r="D994" s="569" t="s">
        <v>558</v>
      </c>
      <c r="E994" s="568" t="s">
        <v>540</v>
      </c>
      <c r="F994" s="569" t="s">
        <v>541</v>
      </c>
      <c r="G994" s="568" t="s">
        <v>586</v>
      </c>
      <c r="H994" s="568">
        <v>921458</v>
      </c>
      <c r="I994" s="568">
        <v>0</v>
      </c>
      <c r="J994" s="568" t="s">
        <v>1587</v>
      </c>
      <c r="K994" s="568"/>
      <c r="L994" s="570">
        <v>112.47827790896</v>
      </c>
      <c r="M994" s="570">
        <v>17</v>
      </c>
      <c r="N994" s="571">
        <v>1904.0100056425852</v>
      </c>
    </row>
    <row r="995" spans="1:14" ht="14.4" customHeight="1" x14ac:dyDescent="0.3">
      <c r="A995" s="566" t="s">
        <v>537</v>
      </c>
      <c r="B995" s="567" t="s">
        <v>539</v>
      </c>
      <c r="C995" s="568" t="s">
        <v>557</v>
      </c>
      <c r="D995" s="569" t="s">
        <v>558</v>
      </c>
      <c r="E995" s="568" t="s">
        <v>540</v>
      </c>
      <c r="F995" s="569" t="s">
        <v>541</v>
      </c>
      <c r="G995" s="568" t="s">
        <v>586</v>
      </c>
      <c r="H995" s="568">
        <v>921525</v>
      </c>
      <c r="I995" s="568">
        <v>0</v>
      </c>
      <c r="J995" s="568" t="s">
        <v>1588</v>
      </c>
      <c r="K995" s="568" t="s">
        <v>1589</v>
      </c>
      <c r="L995" s="570">
        <v>322.95828949498502</v>
      </c>
      <c r="M995" s="570">
        <v>3</v>
      </c>
      <c r="N995" s="571">
        <v>968.87486848495507</v>
      </c>
    </row>
    <row r="996" spans="1:14" ht="14.4" customHeight="1" x14ac:dyDescent="0.3">
      <c r="A996" s="566" t="s">
        <v>537</v>
      </c>
      <c r="B996" s="567" t="s">
        <v>539</v>
      </c>
      <c r="C996" s="568" t="s">
        <v>557</v>
      </c>
      <c r="D996" s="569" t="s">
        <v>558</v>
      </c>
      <c r="E996" s="568" t="s">
        <v>540</v>
      </c>
      <c r="F996" s="569" t="s">
        <v>541</v>
      </c>
      <c r="G996" s="568" t="s">
        <v>586</v>
      </c>
      <c r="H996" s="568">
        <v>921539</v>
      </c>
      <c r="I996" s="568">
        <v>0</v>
      </c>
      <c r="J996" s="568" t="s">
        <v>1590</v>
      </c>
      <c r="K996" s="568"/>
      <c r="L996" s="570">
        <v>363.48487104811954</v>
      </c>
      <c r="M996" s="570">
        <v>2</v>
      </c>
      <c r="N996" s="571">
        <v>726.96974209623909</v>
      </c>
    </row>
    <row r="997" spans="1:14" ht="14.4" customHeight="1" x14ac:dyDescent="0.3">
      <c r="A997" s="566" t="s">
        <v>537</v>
      </c>
      <c r="B997" s="567" t="s">
        <v>539</v>
      </c>
      <c r="C997" s="568" t="s">
        <v>557</v>
      </c>
      <c r="D997" s="569" t="s">
        <v>558</v>
      </c>
      <c r="E997" s="568" t="s">
        <v>540</v>
      </c>
      <c r="F997" s="569" t="s">
        <v>541</v>
      </c>
      <c r="G997" s="568" t="s">
        <v>586</v>
      </c>
      <c r="H997" s="568">
        <v>921564</v>
      </c>
      <c r="I997" s="568">
        <v>0</v>
      </c>
      <c r="J997" s="568" t="s">
        <v>1591</v>
      </c>
      <c r="K997" s="568"/>
      <c r="L997" s="570">
        <v>233.28212103503401</v>
      </c>
      <c r="M997" s="570">
        <v>3</v>
      </c>
      <c r="N997" s="571">
        <v>699.846363105102</v>
      </c>
    </row>
    <row r="998" spans="1:14" ht="14.4" customHeight="1" x14ac:dyDescent="0.3">
      <c r="A998" s="566" t="s">
        <v>537</v>
      </c>
      <c r="B998" s="567" t="s">
        <v>539</v>
      </c>
      <c r="C998" s="568" t="s">
        <v>557</v>
      </c>
      <c r="D998" s="569" t="s">
        <v>558</v>
      </c>
      <c r="E998" s="568" t="s">
        <v>540</v>
      </c>
      <c r="F998" s="569" t="s">
        <v>541</v>
      </c>
      <c r="G998" s="568" t="s">
        <v>586</v>
      </c>
      <c r="H998" s="568">
        <v>921566</v>
      </c>
      <c r="I998" s="568">
        <v>0</v>
      </c>
      <c r="J998" s="568" t="s">
        <v>1592</v>
      </c>
      <c r="K998" s="568"/>
      <c r="L998" s="570">
        <v>274.09124894376998</v>
      </c>
      <c r="M998" s="570">
        <v>1</v>
      </c>
      <c r="N998" s="571">
        <v>274.09124894376998</v>
      </c>
    </row>
    <row r="999" spans="1:14" ht="14.4" customHeight="1" x14ac:dyDescent="0.3">
      <c r="A999" s="566" t="s">
        <v>537</v>
      </c>
      <c r="B999" s="567" t="s">
        <v>539</v>
      </c>
      <c r="C999" s="568" t="s">
        <v>557</v>
      </c>
      <c r="D999" s="569" t="s">
        <v>558</v>
      </c>
      <c r="E999" s="568" t="s">
        <v>540</v>
      </c>
      <c r="F999" s="569" t="s">
        <v>541</v>
      </c>
      <c r="G999" s="568" t="s">
        <v>586</v>
      </c>
      <c r="H999" s="568">
        <v>930065</v>
      </c>
      <c r="I999" s="568">
        <v>0</v>
      </c>
      <c r="J999" s="568" t="s">
        <v>900</v>
      </c>
      <c r="K999" s="568"/>
      <c r="L999" s="570">
        <v>187.78915747638499</v>
      </c>
      <c r="M999" s="570">
        <v>15</v>
      </c>
      <c r="N999" s="571">
        <v>2816.837352470985</v>
      </c>
    </row>
    <row r="1000" spans="1:14" ht="14.4" customHeight="1" x14ac:dyDescent="0.3">
      <c r="A1000" s="566" t="s">
        <v>537</v>
      </c>
      <c r="B1000" s="567" t="s">
        <v>539</v>
      </c>
      <c r="C1000" s="568" t="s">
        <v>557</v>
      </c>
      <c r="D1000" s="569" t="s">
        <v>558</v>
      </c>
      <c r="E1000" s="568" t="s">
        <v>540</v>
      </c>
      <c r="F1000" s="569" t="s">
        <v>541</v>
      </c>
      <c r="G1000" s="568" t="s">
        <v>586</v>
      </c>
      <c r="H1000" s="568">
        <v>930078</v>
      </c>
      <c r="I1000" s="568">
        <v>0</v>
      </c>
      <c r="J1000" s="568" t="s">
        <v>1593</v>
      </c>
      <c r="K1000" s="568"/>
      <c r="L1000" s="570">
        <v>96.660765211012901</v>
      </c>
      <c r="M1000" s="570">
        <v>1</v>
      </c>
      <c r="N1000" s="571">
        <v>96.660765211012901</v>
      </c>
    </row>
    <row r="1001" spans="1:14" ht="14.4" customHeight="1" x14ac:dyDescent="0.3">
      <c r="A1001" s="566" t="s">
        <v>537</v>
      </c>
      <c r="B1001" s="567" t="s">
        <v>539</v>
      </c>
      <c r="C1001" s="568" t="s">
        <v>557</v>
      </c>
      <c r="D1001" s="569" t="s">
        <v>558</v>
      </c>
      <c r="E1001" s="568" t="s">
        <v>540</v>
      </c>
      <c r="F1001" s="569" t="s">
        <v>541</v>
      </c>
      <c r="G1001" s="568" t="s">
        <v>586</v>
      </c>
      <c r="H1001" s="568">
        <v>988137</v>
      </c>
      <c r="I1001" s="568">
        <v>0</v>
      </c>
      <c r="J1001" s="568" t="s">
        <v>1594</v>
      </c>
      <c r="K1001" s="568"/>
      <c r="L1001" s="570">
        <v>258.27018061819302</v>
      </c>
      <c r="M1001" s="570">
        <v>1</v>
      </c>
      <c r="N1001" s="571">
        <v>258.27018061819302</v>
      </c>
    </row>
    <row r="1002" spans="1:14" ht="14.4" customHeight="1" x14ac:dyDescent="0.3">
      <c r="A1002" s="566" t="s">
        <v>537</v>
      </c>
      <c r="B1002" s="567" t="s">
        <v>539</v>
      </c>
      <c r="C1002" s="568" t="s">
        <v>557</v>
      </c>
      <c r="D1002" s="569" t="s">
        <v>558</v>
      </c>
      <c r="E1002" s="568" t="s">
        <v>540</v>
      </c>
      <c r="F1002" s="569" t="s">
        <v>541</v>
      </c>
      <c r="G1002" s="568" t="s">
        <v>905</v>
      </c>
      <c r="H1002" s="568">
        <v>190044</v>
      </c>
      <c r="I1002" s="568">
        <v>90044</v>
      </c>
      <c r="J1002" s="568" t="s">
        <v>1595</v>
      </c>
      <c r="K1002" s="568" t="s">
        <v>1596</v>
      </c>
      <c r="L1002" s="570">
        <v>40.484614942957151</v>
      </c>
      <c r="M1002" s="570">
        <v>5</v>
      </c>
      <c r="N1002" s="571">
        <v>202.8269195436572</v>
      </c>
    </row>
    <row r="1003" spans="1:14" ht="14.4" customHeight="1" x14ac:dyDescent="0.3">
      <c r="A1003" s="566" t="s">
        <v>537</v>
      </c>
      <c r="B1003" s="567" t="s">
        <v>539</v>
      </c>
      <c r="C1003" s="568" t="s">
        <v>557</v>
      </c>
      <c r="D1003" s="569" t="s">
        <v>558</v>
      </c>
      <c r="E1003" s="568" t="s">
        <v>544</v>
      </c>
      <c r="F1003" s="569" t="s">
        <v>545</v>
      </c>
      <c r="G1003" s="568" t="s">
        <v>586</v>
      </c>
      <c r="H1003" s="568">
        <v>101066</v>
      </c>
      <c r="I1003" s="568">
        <v>1066</v>
      </c>
      <c r="J1003" s="568" t="s">
        <v>1016</v>
      </c>
      <c r="K1003" s="568" t="s">
        <v>1017</v>
      </c>
      <c r="L1003" s="570">
        <v>37.9099627166283</v>
      </c>
      <c r="M1003" s="570">
        <v>5</v>
      </c>
      <c r="N1003" s="571">
        <v>189.43988814988489</v>
      </c>
    </row>
    <row r="1004" spans="1:14" ht="14.4" customHeight="1" x14ac:dyDescent="0.3">
      <c r="A1004" s="566" t="s">
        <v>537</v>
      </c>
      <c r="B1004" s="567" t="s">
        <v>539</v>
      </c>
      <c r="C1004" s="568" t="s">
        <v>557</v>
      </c>
      <c r="D1004" s="569" t="s">
        <v>558</v>
      </c>
      <c r="E1004" s="568" t="s">
        <v>544</v>
      </c>
      <c r="F1004" s="569" t="s">
        <v>545</v>
      </c>
      <c r="G1004" s="568" t="s">
        <v>586</v>
      </c>
      <c r="H1004" s="568">
        <v>148262</v>
      </c>
      <c r="I1004" s="568">
        <v>48262</v>
      </c>
      <c r="J1004" s="568" t="s">
        <v>1016</v>
      </c>
      <c r="K1004" s="568" t="s">
        <v>1597</v>
      </c>
      <c r="L1004" s="570">
        <v>36.769988902249302</v>
      </c>
      <c r="M1004" s="570">
        <v>1</v>
      </c>
      <c r="N1004" s="571">
        <v>36.769988902249302</v>
      </c>
    </row>
    <row r="1005" spans="1:14" ht="14.4" customHeight="1" x14ac:dyDescent="0.3">
      <c r="A1005" s="566" t="s">
        <v>537</v>
      </c>
      <c r="B1005" s="567" t="s">
        <v>539</v>
      </c>
      <c r="C1005" s="568" t="s">
        <v>559</v>
      </c>
      <c r="D1005" s="569" t="s">
        <v>560</v>
      </c>
      <c r="E1005" s="568" t="s">
        <v>540</v>
      </c>
      <c r="F1005" s="569" t="s">
        <v>541</v>
      </c>
      <c r="G1005" s="568"/>
      <c r="H1005" s="568">
        <v>102592</v>
      </c>
      <c r="I1005" s="568">
        <v>2592</v>
      </c>
      <c r="J1005" s="568" t="s">
        <v>565</v>
      </c>
      <c r="K1005" s="568" t="s">
        <v>566</v>
      </c>
      <c r="L1005" s="570">
        <v>62.076399388675576</v>
      </c>
      <c r="M1005" s="570">
        <v>3</v>
      </c>
      <c r="N1005" s="571">
        <v>186.22919816602672</v>
      </c>
    </row>
    <row r="1006" spans="1:14" ht="14.4" customHeight="1" x14ac:dyDescent="0.3">
      <c r="A1006" s="566" t="s">
        <v>537</v>
      </c>
      <c r="B1006" s="567" t="s">
        <v>539</v>
      </c>
      <c r="C1006" s="568" t="s">
        <v>559</v>
      </c>
      <c r="D1006" s="569" t="s">
        <v>560</v>
      </c>
      <c r="E1006" s="568" t="s">
        <v>540</v>
      </c>
      <c r="F1006" s="569" t="s">
        <v>541</v>
      </c>
      <c r="G1006" s="568"/>
      <c r="H1006" s="568">
        <v>117190</v>
      </c>
      <c r="I1006" s="568">
        <v>17190</v>
      </c>
      <c r="J1006" s="568" t="s">
        <v>567</v>
      </c>
      <c r="K1006" s="568" t="s">
        <v>1069</v>
      </c>
      <c r="L1006" s="570">
        <v>90.389906013579477</v>
      </c>
      <c r="M1006" s="570">
        <v>3</v>
      </c>
      <c r="N1006" s="571">
        <v>271.16971804073842</v>
      </c>
    </row>
    <row r="1007" spans="1:14" ht="14.4" customHeight="1" x14ac:dyDescent="0.3">
      <c r="A1007" s="566" t="s">
        <v>537</v>
      </c>
      <c r="B1007" s="567" t="s">
        <v>539</v>
      </c>
      <c r="C1007" s="568" t="s">
        <v>559</v>
      </c>
      <c r="D1007" s="569" t="s">
        <v>560</v>
      </c>
      <c r="E1007" s="568" t="s">
        <v>540</v>
      </c>
      <c r="F1007" s="569" t="s">
        <v>541</v>
      </c>
      <c r="G1007" s="568"/>
      <c r="H1007" s="568">
        <v>119888</v>
      </c>
      <c r="I1007" s="568">
        <v>19888</v>
      </c>
      <c r="J1007" s="568" t="s">
        <v>1598</v>
      </c>
      <c r="K1007" s="568" t="s">
        <v>1599</v>
      </c>
      <c r="L1007" s="570">
        <v>130.28</v>
      </c>
      <c r="M1007" s="570">
        <v>3</v>
      </c>
      <c r="N1007" s="571">
        <v>390.84000000000003</v>
      </c>
    </row>
    <row r="1008" spans="1:14" ht="14.4" customHeight="1" x14ac:dyDescent="0.3">
      <c r="A1008" s="566" t="s">
        <v>537</v>
      </c>
      <c r="B1008" s="567" t="s">
        <v>539</v>
      </c>
      <c r="C1008" s="568" t="s">
        <v>559</v>
      </c>
      <c r="D1008" s="569" t="s">
        <v>560</v>
      </c>
      <c r="E1008" s="568" t="s">
        <v>540</v>
      </c>
      <c r="F1008" s="569" t="s">
        <v>541</v>
      </c>
      <c r="G1008" s="568"/>
      <c r="H1008" s="568">
        <v>120132</v>
      </c>
      <c r="I1008" s="568">
        <v>20132</v>
      </c>
      <c r="J1008" s="568" t="s">
        <v>1600</v>
      </c>
      <c r="K1008" s="568" t="s">
        <v>1601</v>
      </c>
      <c r="L1008" s="570">
        <v>152.55999723827699</v>
      </c>
      <c r="M1008" s="570">
        <v>1</v>
      </c>
      <c r="N1008" s="571">
        <v>152.55999723827699</v>
      </c>
    </row>
    <row r="1009" spans="1:14" ht="14.4" customHeight="1" x14ac:dyDescent="0.3">
      <c r="A1009" s="566" t="s">
        <v>537</v>
      </c>
      <c r="B1009" s="567" t="s">
        <v>539</v>
      </c>
      <c r="C1009" s="568" t="s">
        <v>559</v>
      </c>
      <c r="D1009" s="569" t="s">
        <v>560</v>
      </c>
      <c r="E1009" s="568" t="s">
        <v>540</v>
      </c>
      <c r="F1009" s="569" t="s">
        <v>541</v>
      </c>
      <c r="G1009" s="568"/>
      <c r="H1009" s="568">
        <v>131739</v>
      </c>
      <c r="I1009" s="568">
        <v>31739</v>
      </c>
      <c r="J1009" s="568" t="s">
        <v>575</v>
      </c>
      <c r="K1009" s="568"/>
      <c r="L1009" s="570">
        <v>77.773626503992602</v>
      </c>
      <c r="M1009" s="570">
        <v>170</v>
      </c>
      <c r="N1009" s="571">
        <v>13268.307839200093</v>
      </c>
    </row>
    <row r="1010" spans="1:14" ht="14.4" customHeight="1" x14ac:dyDescent="0.3">
      <c r="A1010" s="566" t="s">
        <v>537</v>
      </c>
      <c r="B1010" s="567" t="s">
        <v>539</v>
      </c>
      <c r="C1010" s="568" t="s">
        <v>559</v>
      </c>
      <c r="D1010" s="569" t="s">
        <v>560</v>
      </c>
      <c r="E1010" s="568" t="s">
        <v>540</v>
      </c>
      <c r="F1010" s="569" t="s">
        <v>541</v>
      </c>
      <c r="G1010" s="568"/>
      <c r="H1010" s="568">
        <v>185526</v>
      </c>
      <c r="I1010" s="568">
        <v>85526</v>
      </c>
      <c r="J1010" s="568" t="s">
        <v>1602</v>
      </c>
      <c r="K1010" s="568" t="s">
        <v>1603</v>
      </c>
      <c r="L1010" s="570">
        <v>260.72807478931202</v>
      </c>
      <c r="M1010" s="570">
        <v>4</v>
      </c>
      <c r="N1010" s="571">
        <v>1042.9122991572481</v>
      </c>
    </row>
    <row r="1011" spans="1:14" ht="14.4" customHeight="1" x14ac:dyDescent="0.3">
      <c r="A1011" s="566" t="s">
        <v>537</v>
      </c>
      <c r="B1011" s="567" t="s">
        <v>539</v>
      </c>
      <c r="C1011" s="568" t="s">
        <v>559</v>
      </c>
      <c r="D1011" s="569" t="s">
        <v>560</v>
      </c>
      <c r="E1011" s="568" t="s">
        <v>540</v>
      </c>
      <c r="F1011" s="569" t="s">
        <v>541</v>
      </c>
      <c r="G1011" s="568"/>
      <c r="H1011" s="568">
        <v>194164</v>
      </c>
      <c r="I1011" s="568">
        <v>94164</v>
      </c>
      <c r="J1011" s="568" t="s">
        <v>1401</v>
      </c>
      <c r="K1011" s="568" t="s">
        <v>1403</v>
      </c>
      <c r="L1011" s="570">
        <v>108.63</v>
      </c>
      <c r="M1011" s="570">
        <v>1</v>
      </c>
      <c r="N1011" s="571">
        <v>108.63</v>
      </c>
    </row>
    <row r="1012" spans="1:14" ht="14.4" customHeight="1" x14ac:dyDescent="0.3">
      <c r="A1012" s="566" t="s">
        <v>537</v>
      </c>
      <c r="B1012" s="567" t="s">
        <v>539</v>
      </c>
      <c r="C1012" s="568" t="s">
        <v>559</v>
      </c>
      <c r="D1012" s="569" t="s">
        <v>560</v>
      </c>
      <c r="E1012" s="568" t="s">
        <v>540</v>
      </c>
      <c r="F1012" s="569" t="s">
        <v>541</v>
      </c>
      <c r="G1012" s="568"/>
      <c r="H1012" s="568">
        <v>196193</v>
      </c>
      <c r="I1012" s="568">
        <v>96193</v>
      </c>
      <c r="J1012" s="568" t="s">
        <v>1082</v>
      </c>
      <c r="K1012" s="568" t="s">
        <v>1083</v>
      </c>
      <c r="L1012" s="570">
        <v>39.241019077313766</v>
      </c>
      <c r="M1012" s="570">
        <v>32</v>
      </c>
      <c r="N1012" s="571">
        <v>1255.4379286440069</v>
      </c>
    </row>
    <row r="1013" spans="1:14" ht="14.4" customHeight="1" x14ac:dyDescent="0.3">
      <c r="A1013" s="566" t="s">
        <v>537</v>
      </c>
      <c r="B1013" s="567" t="s">
        <v>539</v>
      </c>
      <c r="C1013" s="568" t="s">
        <v>559</v>
      </c>
      <c r="D1013" s="569" t="s">
        <v>560</v>
      </c>
      <c r="E1013" s="568" t="s">
        <v>540</v>
      </c>
      <c r="F1013" s="569" t="s">
        <v>541</v>
      </c>
      <c r="G1013" s="568"/>
      <c r="H1013" s="568">
        <v>196600</v>
      </c>
      <c r="I1013" s="568">
        <v>96600</v>
      </c>
      <c r="J1013" s="568" t="s">
        <v>1604</v>
      </c>
      <c r="K1013" s="568" t="s">
        <v>1605</v>
      </c>
      <c r="L1013" s="570">
        <v>52.669797237461701</v>
      </c>
      <c r="M1013" s="570">
        <v>4</v>
      </c>
      <c r="N1013" s="571">
        <v>210.6791889498468</v>
      </c>
    </row>
    <row r="1014" spans="1:14" ht="14.4" customHeight="1" x14ac:dyDescent="0.3">
      <c r="A1014" s="566" t="s">
        <v>537</v>
      </c>
      <c r="B1014" s="567" t="s">
        <v>539</v>
      </c>
      <c r="C1014" s="568" t="s">
        <v>559</v>
      </c>
      <c r="D1014" s="569" t="s">
        <v>560</v>
      </c>
      <c r="E1014" s="568" t="s">
        <v>540</v>
      </c>
      <c r="F1014" s="569" t="s">
        <v>541</v>
      </c>
      <c r="G1014" s="568"/>
      <c r="H1014" s="568">
        <v>845432</v>
      </c>
      <c r="I1014" s="568">
        <v>107639</v>
      </c>
      <c r="J1014" s="568" t="s">
        <v>1606</v>
      </c>
      <c r="K1014" s="568" t="s">
        <v>1607</v>
      </c>
      <c r="L1014" s="570">
        <v>105.44</v>
      </c>
      <c r="M1014" s="570">
        <v>1</v>
      </c>
      <c r="N1014" s="571">
        <v>105.44</v>
      </c>
    </row>
    <row r="1015" spans="1:14" ht="14.4" customHeight="1" x14ac:dyDescent="0.3">
      <c r="A1015" s="566" t="s">
        <v>537</v>
      </c>
      <c r="B1015" s="567" t="s">
        <v>539</v>
      </c>
      <c r="C1015" s="568" t="s">
        <v>559</v>
      </c>
      <c r="D1015" s="569" t="s">
        <v>560</v>
      </c>
      <c r="E1015" s="568" t="s">
        <v>540</v>
      </c>
      <c r="F1015" s="569" t="s">
        <v>541</v>
      </c>
      <c r="G1015" s="568"/>
      <c r="H1015" s="568">
        <v>847149</v>
      </c>
      <c r="I1015" s="568">
        <v>124115</v>
      </c>
      <c r="J1015" s="568" t="s">
        <v>1608</v>
      </c>
      <c r="K1015" s="568" t="s">
        <v>583</v>
      </c>
      <c r="L1015" s="570">
        <v>221.69</v>
      </c>
      <c r="M1015" s="570">
        <v>1</v>
      </c>
      <c r="N1015" s="571">
        <v>221.69</v>
      </c>
    </row>
    <row r="1016" spans="1:14" ht="14.4" customHeight="1" x14ac:dyDescent="0.3">
      <c r="A1016" s="566" t="s">
        <v>537</v>
      </c>
      <c r="B1016" s="567" t="s">
        <v>539</v>
      </c>
      <c r="C1016" s="568" t="s">
        <v>559</v>
      </c>
      <c r="D1016" s="569" t="s">
        <v>560</v>
      </c>
      <c r="E1016" s="568" t="s">
        <v>540</v>
      </c>
      <c r="F1016" s="569" t="s">
        <v>541</v>
      </c>
      <c r="G1016" s="568"/>
      <c r="H1016" s="568">
        <v>848395</v>
      </c>
      <c r="I1016" s="568">
        <v>145183</v>
      </c>
      <c r="J1016" s="568" t="s">
        <v>1609</v>
      </c>
      <c r="K1016" s="568" t="s">
        <v>1610</v>
      </c>
      <c r="L1016" s="570">
        <v>101.33000183007699</v>
      </c>
      <c r="M1016" s="570">
        <v>1</v>
      </c>
      <c r="N1016" s="571">
        <v>101.33000183007699</v>
      </c>
    </row>
    <row r="1017" spans="1:14" ht="14.4" customHeight="1" x14ac:dyDescent="0.3">
      <c r="A1017" s="566" t="s">
        <v>537</v>
      </c>
      <c r="B1017" s="567" t="s">
        <v>539</v>
      </c>
      <c r="C1017" s="568" t="s">
        <v>559</v>
      </c>
      <c r="D1017" s="569" t="s">
        <v>560</v>
      </c>
      <c r="E1017" s="568" t="s">
        <v>540</v>
      </c>
      <c r="F1017" s="569" t="s">
        <v>541</v>
      </c>
      <c r="G1017" s="568" t="s">
        <v>586</v>
      </c>
      <c r="H1017" s="568">
        <v>2584</v>
      </c>
      <c r="I1017" s="568">
        <v>2584</v>
      </c>
      <c r="J1017" s="568" t="s">
        <v>1611</v>
      </c>
      <c r="K1017" s="568" t="s">
        <v>590</v>
      </c>
      <c r="L1017" s="570">
        <v>382.61</v>
      </c>
      <c r="M1017" s="570">
        <v>2</v>
      </c>
      <c r="N1017" s="571">
        <v>765.22</v>
      </c>
    </row>
    <row r="1018" spans="1:14" ht="14.4" customHeight="1" x14ac:dyDescent="0.3">
      <c r="A1018" s="566" t="s">
        <v>537</v>
      </c>
      <c r="B1018" s="567" t="s">
        <v>539</v>
      </c>
      <c r="C1018" s="568" t="s">
        <v>559</v>
      </c>
      <c r="D1018" s="569" t="s">
        <v>560</v>
      </c>
      <c r="E1018" s="568" t="s">
        <v>540</v>
      </c>
      <c r="F1018" s="569" t="s">
        <v>541</v>
      </c>
      <c r="G1018" s="568" t="s">
        <v>586</v>
      </c>
      <c r="H1018" s="568">
        <v>25746</v>
      </c>
      <c r="I1018" s="568">
        <v>25746</v>
      </c>
      <c r="J1018" s="568" t="s">
        <v>587</v>
      </c>
      <c r="K1018" s="568" t="s">
        <v>588</v>
      </c>
      <c r="L1018" s="570">
        <v>1079.1001447981748</v>
      </c>
      <c r="M1018" s="570">
        <v>10</v>
      </c>
      <c r="N1018" s="571">
        <v>10791.000868789048</v>
      </c>
    </row>
    <row r="1019" spans="1:14" ht="14.4" customHeight="1" x14ac:dyDescent="0.3">
      <c r="A1019" s="566" t="s">
        <v>537</v>
      </c>
      <c r="B1019" s="567" t="s">
        <v>539</v>
      </c>
      <c r="C1019" s="568" t="s">
        <v>559</v>
      </c>
      <c r="D1019" s="569" t="s">
        <v>560</v>
      </c>
      <c r="E1019" s="568" t="s">
        <v>540</v>
      </c>
      <c r="F1019" s="569" t="s">
        <v>541</v>
      </c>
      <c r="G1019" s="568" t="s">
        <v>586</v>
      </c>
      <c r="H1019" s="568">
        <v>31915</v>
      </c>
      <c r="I1019" s="568">
        <v>31915</v>
      </c>
      <c r="J1019" s="568" t="s">
        <v>589</v>
      </c>
      <c r="K1019" s="568" t="s">
        <v>590</v>
      </c>
      <c r="L1019" s="570">
        <v>181.58982459938494</v>
      </c>
      <c r="M1019" s="570">
        <v>32</v>
      </c>
      <c r="N1019" s="571">
        <v>5810.8763136254765</v>
      </c>
    </row>
    <row r="1020" spans="1:14" ht="14.4" customHeight="1" x14ac:dyDescent="0.3">
      <c r="A1020" s="566" t="s">
        <v>537</v>
      </c>
      <c r="B1020" s="567" t="s">
        <v>539</v>
      </c>
      <c r="C1020" s="568" t="s">
        <v>559</v>
      </c>
      <c r="D1020" s="569" t="s">
        <v>560</v>
      </c>
      <c r="E1020" s="568" t="s">
        <v>540</v>
      </c>
      <c r="F1020" s="569" t="s">
        <v>541</v>
      </c>
      <c r="G1020" s="568" t="s">
        <v>586</v>
      </c>
      <c r="H1020" s="568">
        <v>47244</v>
      </c>
      <c r="I1020" s="568">
        <v>47244</v>
      </c>
      <c r="J1020" s="568" t="s">
        <v>591</v>
      </c>
      <c r="K1020" s="568" t="s">
        <v>590</v>
      </c>
      <c r="L1020" s="570">
        <v>162.15</v>
      </c>
      <c r="M1020" s="570">
        <v>4</v>
      </c>
      <c r="N1020" s="571">
        <v>648.6</v>
      </c>
    </row>
    <row r="1021" spans="1:14" ht="14.4" customHeight="1" x14ac:dyDescent="0.3">
      <c r="A1021" s="566" t="s">
        <v>537</v>
      </c>
      <c r="B1021" s="567" t="s">
        <v>539</v>
      </c>
      <c r="C1021" s="568" t="s">
        <v>559</v>
      </c>
      <c r="D1021" s="569" t="s">
        <v>560</v>
      </c>
      <c r="E1021" s="568" t="s">
        <v>540</v>
      </c>
      <c r="F1021" s="569" t="s">
        <v>541</v>
      </c>
      <c r="G1021" s="568" t="s">
        <v>586</v>
      </c>
      <c r="H1021" s="568">
        <v>47249</v>
      </c>
      <c r="I1021" s="568">
        <v>47249</v>
      </c>
      <c r="J1021" s="568" t="s">
        <v>591</v>
      </c>
      <c r="K1021" s="568" t="s">
        <v>592</v>
      </c>
      <c r="L1021" s="570">
        <v>155.70999980465223</v>
      </c>
      <c r="M1021" s="570">
        <v>14</v>
      </c>
      <c r="N1021" s="571">
        <v>2179.9399974604789</v>
      </c>
    </row>
    <row r="1022" spans="1:14" ht="14.4" customHeight="1" x14ac:dyDescent="0.3">
      <c r="A1022" s="566" t="s">
        <v>537</v>
      </c>
      <c r="B1022" s="567" t="s">
        <v>539</v>
      </c>
      <c r="C1022" s="568" t="s">
        <v>559</v>
      </c>
      <c r="D1022" s="569" t="s">
        <v>560</v>
      </c>
      <c r="E1022" s="568" t="s">
        <v>540</v>
      </c>
      <c r="F1022" s="569" t="s">
        <v>541</v>
      </c>
      <c r="G1022" s="568" t="s">
        <v>586</v>
      </c>
      <c r="H1022" s="568">
        <v>47256</v>
      </c>
      <c r="I1022" s="568">
        <v>47256</v>
      </c>
      <c r="J1022" s="568" t="s">
        <v>591</v>
      </c>
      <c r="K1022" s="568" t="s">
        <v>1407</v>
      </c>
      <c r="L1022" s="570">
        <v>259.44</v>
      </c>
      <c r="M1022" s="570">
        <v>5</v>
      </c>
      <c r="N1022" s="571">
        <v>1297.2</v>
      </c>
    </row>
    <row r="1023" spans="1:14" ht="14.4" customHeight="1" x14ac:dyDescent="0.3">
      <c r="A1023" s="566" t="s">
        <v>537</v>
      </c>
      <c r="B1023" s="567" t="s">
        <v>539</v>
      </c>
      <c r="C1023" s="568" t="s">
        <v>559</v>
      </c>
      <c r="D1023" s="569" t="s">
        <v>560</v>
      </c>
      <c r="E1023" s="568" t="s">
        <v>540</v>
      </c>
      <c r="F1023" s="569" t="s">
        <v>541</v>
      </c>
      <c r="G1023" s="568" t="s">
        <v>586</v>
      </c>
      <c r="H1023" s="568">
        <v>51366</v>
      </c>
      <c r="I1023" s="568">
        <v>51366</v>
      </c>
      <c r="J1023" s="568" t="s">
        <v>593</v>
      </c>
      <c r="K1023" s="568" t="s">
        <v>594</v>
      </c>
      <c r="L1023" s="570">
        <v>259.44116372215916</v>
      </c>
      <c r="M1023" s="570">
        <v>355</v>
      </c>
      <c r="N1023" s="571">
        <v>92101.64435065088</v>
      </c>
    </row>
    <row r="1024" spans="1:14" ht="14.4" customHeight="1" x14ac:dyDescent="0.3">
      <c r="A1024" s="566" t="s">
        <v>537</v>
      </c>
      <c r="B1024" s="567" t="s">
        <v>539</v>
      </c>
      <c r="C1024" s="568" t="s">
        <v>559</v>
      </c>
      <c r="D1024" s="569" t="s">
        <v>560</v>
      </c>
      <c r="E1024" s="568" t="s">
        <v>540</v>
      </c>
      <c r="F1024" s="569" t="s">
        <v>541</v>
      </c>
      <c r="G1024" s="568" t="s">
        <v>586</v>
      </c>
      <c r="H1024" s="568">
        <v>51367</v>
      </c>
      <c r="I1024" s="568">
        <v>51367</v>
      </c>
      <c r="J1024" s="568" t="s">
        <v>593</v>
      </c>
      <c r="K1024" s="568" t="s">
        <v>595</v>
      </c>
      <c r="L1024" s="570">
        <v>145.93885353949699</v>
      </c>
      <c r="M1024" s="570">
        <v>40</v>
      </c>
      <c r="N1024" s="571">
        <v>5837.5541415798798</v>
      </c>
    </row>
    <row r="1025" spans="1:14" ht="14.4" customHeight="1" x14ac:dyDescent="0.3">
      <c r="A1025" s="566" t="s">
        <v>537</v>
      </c>
      <c r="B1025" s="567" t="s">
        <v>539</v>
      </c>
      <c r="C1025" s="568" t="s">
        <v>559</v>
      </c>
      <c r="D1025" s="569" t="s">
        <v>560</v>
      </c>
      <c r="E1025" s="568" t="s">
        <v>540</v>
      </c>
      <c r="F1025" s="569" t="s">
        <v>541</v>
      </c>
      <c r="G1025" s="568" t="s">
        <v>586</v>
      </c>
      <c r="H1025" s="568">
        <v>51383</v>
      </c>
      <c r="I1025" s="568">
        <v>51383</v>
      </c>
      <c r="J1025" s="568" t="s">
        <v>593</v>
      </c>
      <c r="K1025" s="568" t="s">
        <v>596</v>
      </c>
      <c r="L1025" s="570">
        <v>152.48957815395977</v>
      </c>
      <c r="M1025" s="570">
        <v>12</v>
      </c>
      <c r="N1025" s="571">
        <v>1829.8738236642421</v>
      </c>
    </row>
    <row r="1026" spans="1:14" ht="14.4" customHeight="1" x14ac:dyDescent="0.3">
      <c r="A1026" s="566" t="s">
        <v>537</v>
      </c>
      <c r="B1026" s="567" t="s">
        <v>539</v>
      </c>
      <c r="C1026" s="568" t="s">
        <v>559</v>
      </c>
      <c r="D1026" s="569" t="s">
        <v>560</v>
      </c>
      <c r="E1026" s="568" t="s">
        <v>540</v>
      </c>
      <c r="F1026" s="569" t="s">
        <v>541</v>
      </c>
      <c r="G1026" s="568" t="s">
        <v>586</v>
      </c>
      <c r="H1026" s="568">
        <v>51384</v>
      </c>
      <c r="I1026" s="568">
        <v>51384</v>
      </c>
      <c r="J1026" s="568" t="s">
        <v>593</v>
      </c>
      <c r="K1026" s="568" t="s">
        <v>1612</v>
      </c>
      <c r="L1026" s="570">
        <v>275.66000000000003</v>
      </c>
      <c r="M1026" s="570">
        <v>4</v>
      </c>
      <c r="N1026" s="571">
        <v>1102.6400000000001</v>
      </c>
    </row>
    <row r="1027" spans="1:14" ht="14.4" customHeight="1" x14ac:dyDescent="0.3">
      <c r="A1027" s="566" t="s">
        <v>537</v>
      </c>
      <c r="B1027" s="567" t="s">
        <v>539</v>
      </c>
      <c r="C1027" s="568" t="s">
        <v>559</v>
      </c>
      <c r="D1027" s="569" t="s">
        <v>560</v>
      </c>
      <c r="E1027" s="568" t="s">
        <v>540</v>
      </c>
      <c r="F1027" s="569" t="s">
        <v>541</v>
      </c>
      <c r="G1027" s="568" t="s">
        <v>586</v>
      </c>
      <c r="H1027" s="568">
        <v>96414</v>
      </c>
      <c r="I1027" s="568">
        <v>96414</v>
      </c>
      <c r="J1027" s="568" t="s">
        <v>1091</v>
      </c>
      <c r="K1027" s="568" t="s">
        <v>1092</v>
      </c>
      <c r="L1027" s="570">
        <v>72.749805628577334</v>
      </c>
      <c r="M1027" s="570">
        <v>7.5</v>
      </c>
      <c r="N1027" s="571">
        <v>545.66858677182154</v>
      </c>
    </row>
    <row r="1028" spans="1:14" ht="14.4" customHeight="1" x14ac:dyDescent="0.3">
      <c r="A1028" s="566" t="s">
        <v>537</v>
      </c>
      <c r="B1028" s="567" t="s">
        <v>539</v>
      </c>
      <c r="C1028" s="568" t="s">
        <v>559</v>
      </c>
      <c r="D1028" s="569" t="s">
        <v>560</v>
      </c>
      <c r="E1028" s="568" t="s">
        <v>540</v>
      </c>
      <c r="F1028" s="569" t="s">
        <v>541</v>
      </c>
      <c r="G1028" s="568" t="s">
        <v>586</v>
      </c>
      <c r="H1028" s="568">
        <v>99886</v>
      </c>
      <c r="I1028" s="568">
        <v>99886</v>
      </c>
      <c r="J1028" s="568" t="s">
        <v>1093</v>
      </c>
      <c r="K1028" s="568" t="s">
        <v>1094</v>
      </c>
      <c r="L1028" s="570">
        <v>51.99</v>
      </c>
      <c r="M1028" s="570">
        <v>1</v>
      </c>
      <c r="N1028" s="571">
        <v>51.99</v>
      </c>
    </row>
    <row r="1029" spans="1:14" ht="14.4" customHeight="1" x14ac:dyDescent="0.3">
      <c r="A1029" s="566" t="s">
        <v>537</v>
      </c>
      <c r="B1029" s="567" t="s">
        <v>539</v>
      </c>
      <c r="C1029" s="568" t="s">
        <v>559</v>
      </c>
      <c r="D1029" s="569" t="s">
        <v>560</v>
      </c>
      <c r="E1029" s="568" t="s">
        <v>540</v>
      </c>
      <c r="F1029" s="569" t="s">
        <v>541</v>
      </c>
      <c r="G1029" s="568" t="s">
        <v>586</v>
      </c>
      <c r="H1029" s="568">
        <v>100113</v>
      </c>
      <c r="I1029" s="568">
        <v>113</v>
      </c>
      <c r="J1029" s="568" t="s">
        <v>1613</v>
      </c>
      <c r="K1029" s="568" t="s">
        <v>1019</v>
      </c>
      <c r="L1029" s="570">
        <v>48.56</v>
      </c>
      <c r="M1029" s="570">
        <v>1</v>
      </c>
      <c r="N1029" s="571">
        <v>48.56</v>
      </c>
    </row>
    <row r="1030" spans="1:14" ht="14.4" customHeight="1" x14ac:dyDescent="0.3">
      <c r="A1030" s="566" t="s">
        <v>537</v>
      </c>
      <c r="B1030" s="567" t="s">
        <v>539</v>
      </c>
      <c r="C1030" s="568" t="s">
        <v>559</v>
      </c>
      <c r="D1030" s="569" t="s">
        <v>560</v>
      </c>
      <c r="E1030" s="568" t="s">
        <v>540</v>
      </c>
      <c r="F1030" s="569" t="s">
        <v>541</v>
      </c>
      <c r="G1030" s="568" t="s">
        <v>586</v>
      </c>
      <c r="H1030" s="568">
        <v>100168</v>
      </c>
      <c r="I1030" s="568">
        <v>168</v>
      </c>
      <c r="J1030" s="568" t="s">
        <v>1097</v>
      </c>
      <c r="K1030" s="568" t="s">
        <v>1098</v>
      </c>
      <c r="L1030" s="570">
        <v>40.14</v>
      </c>
      <c r="M1030" s="570">
        <v>1</v>
      </c>
      <c r="N1030" s="571">
        <v>40.14</v>
      </c>
    </row>
    <row r="1031" spans="1:14" ht="14.4" customHeight="1" x14ac:dyDescent="0.3">
      <c r="A1031" s="566" t="s">
        <v>537</v>
      </c>
      <c r="B1031" s="567" t="s">
        <v>539</v>
      </c>
      <c r="C1031" s="568" t="s">
        <v>559</v>
      </c>
      <c r="D1031" s="569" t="s">
        <v>560</v>
      </c>
      <c r="E1031" s="568" t="s">
        <v>540</v>
      </c>
      <c r="F1031" s="569" t="s">
        <v>541</v>
      </c>
      <c r="G1031" s="568" t="s">
        <v>586</v>
      </c>
      <c r="H1031" s="568">
        <v>100269</v>
      </c>
      <c r="I1031" s="568">
        <v>269</v>
      </c>
      <c r="J1031" s="568" t="s">
        <v>597</v>
      </c>
      <c r="K1031" s="568" t="s">
        <v>598</v>
      </c>
      <c r="L1031" s="570">
        <v>53.65</v>
      </c>
      <c r="M1031" s="570">
        <v>2</v>
      </c>
      <c r="N1031" s="571">
        <v>107.3</v>
      </c>
    </row>
    <row r="1032" spans="1:14" ht="14.4" customHeight="1" x14ac:dyDescent="0.3">
      <c r="A1032" s="566" t="s">
        <v>537</v>
      </c>
      <c r="B1032" s="567" t="s">
        <v>539</v>
      </c>
      <c r="C1032" s="568" t="s">
        <v>559</v>
      </c>
      <c r="D1032" s="569" t="s">
        <v>560</v>
      </c>
      <c r="E1032" s="568" t="s">
        <v>540</v>
      </c>
      <c r="F1032" s="569" t="s">
        <v>541</v>
      </c>
      <c r="G1032" s="568" t="s">
        <v>586</v>
      </c>
      <c r="H1032" s="568">
        <v>100362</v>
      </c>
      <c r="I1032" s="568">
        <v>362</v>
      </c>
      <c r="J1032" s="568" t="s">
        <v>599</v>
      </c>
      <c r="K1032" s="568" t="s">
        <v>600</v>
      </c>
      <c r="L1032" s="570">
        <v>84.532749999999922</v>
      </c>
      <c r="M1032" s="570">
        <v>7</v>
      </c>
      <c r="N1032" s="571">
        <v>591.52199999999937</v>
      </c>
    </row>
    <row r="1033" spans="1:14" ht="14.4" customHeight="1" x14ac:dyDescent="0.3">
      <c r="A1033" s="566" t="s">
        <v>537</v>
      </c>
      <c r="B1033" s="567" t="s">
        <v>539</v>
      </c>
      <c r="C1033" s="568" t="s">
        <v>559</v>
      </c>
      <c r="D1033" s="569" t="s">
        <v>560</v>
      </c>
      <c r="E1033" s="568" t="s">
        <v>540</v>
      </c>
      <c r="F1033" s="569" t="s">
        <v>541</v>
      </c>
      <c r="G1033" s="568" t="s">
        <v>586</v>
      </c>
      <c r="H1033" s="568">
        <v>100392</v>
      </c>
      <c r="I1033" s="568">
        <v>392</v>
      </c>
      <c r="J1033" s="568" t="s">
        <v>1614</v>
      </c>
      <c r="K1033" s="568" t="s">
        <v>612</v>
      </c>
      <c r="L1033" s="570">
        <v>52.203333333333326</v>
      </c>
      <c r="M1033" s="570">
        <v>3</v>
      </c>
      <c r="N1033" s="571">
        <v>156.60999999999999</v>
      </c>
    </row>
    <row r="1034" spans="1:14" ht="14.4" customHeight="1" x14ac:dyDescent="0.3">
      <c r="A1034" s="566" t="s">
        <v>537</v>
      </c>
      <c r="B1034" s="567" t="s">
        <v>539</v>
      </c>
      <c r="C1034" s="568" t="s">
        <v>559</v>
      </c>
      <c r="D1034" s="569" t="s">
        <v>560</v>
      </c>
      <c r="E1034" s="568" t="s">
        <v>540</v>
      </c>
      <c r="F1034" s="569" t="s">
        <v>541</v>
      </c>
      <c r="G1034" s="568" t="s">
        <v>586</v>
      </c>
      <c r="H1034" s="568">
        <v>100489</v>
      </c>
      <c r="I1034" s="568">
        <v>489</v>
      </c>
      <c r="J1034" s="568" t="s">
        <v>601</v>
      </c>
      <c r="K1034" s="568" t="s">
        <v>602</v>
      </c>
      <c r="L1034" s="570">
        <v>42.244011352903399</v>
      </c>
      <c r="M1034" s="570">
        <v>46</v>
      </c>
      <c r="N1034" s="571">
        <v>1969.9508792992219</v>
      </c>
    </row>
    <row r="1035" spans="1:14" ht="14.4" customHeight="1" x14ac:dyDescent="0.3">
      <c r="A1035" s="566" t="s">
        <v>537</v>
      </c>
      <c r="B1035" s="567" t="s">
        <v>539</v>
      </c>
      <c r="C1035" s="568" t="s">
        <v>559</v>
      </c>
      <c r="D1035" s="569" t="s">
        <v>560</v>
      </c>
      <c r="E1035" s="568" t="s">
        <v>540</v>
      </c>
      <c r="F1035" s="569" t="s">
        <v>541</v>
      </c>
      <c r="G1035" s="568" t="s">
        <v>586</v>
      </c>
      <c r="H1035" s="568">
        <v>100498</v>
      </c>
      <c r="I1035" s="568">
        <v>498</v>
      </c>
      <c r="J1035" s="568" t="s">
        <v>603</v>
      </c>
      <c r="K1035" s="568" t="s">
        <v>604</v>
      </c>
      <c r="L1035" s="570">
        <v>94.710013574535637</v>
      </c>
      <c r="M1035" s="570">
        <v>136</v>
      </c>
      <c r="N1035" s="571">
        <v>12871.224846132673</v>
      </c>
    </row>
    <row r="1036" spans="1:14" ht="14.4" customHeight="1" x14ac:dyDescent="0.3">
      <c r="A1036" s="566" t="s">
        <v>537</v>
      </c>
      <c r="B1036" s="567" t="s">
        <v>539</v>
      </c>
      <c r="C1036" s="568" t="s">
        <v>559</v>
      </c>
      <c r="D1036" s="569" t="s">
        <v>560</v>
      </c>
      <c r="E1036" s="568" t="s">
        <v>540</v>
      </c>
      <c r="F1036" s="569" t="s">
        <v>541</v>
      </c>
      <c r="G1036" s="568" t="s">
        <v>586</v>
      </c>
      <c r="H1036" s="568">
        <v>100499</v>
      </c>
      <c r="I1036" s="568">
        <v>499</v>
      </c>
      <c r="J1036" s="568" t="s">
        <v>603</v>
      </c>
      <c r="K1036" s="568" t="s">
        <v>1099</v>
      </c>
      <c r="L1036" s="570">
        <v>98.656135690635963</v>
      </c>
      <c r="M1036" s="570">
        <v>182</v>
      </c>
      <c r="N1036" s="571">
        <v>17942.766140283951</v>
      </c>
    </row>
    <row r="1037" spans="1:14" ht="14.4" customHeight="1" x14ac:dyDescent="0.3">
      <c r="A1037" s="566" t="s">
        <v>537</v>
      </c>
      <c r="B1037" s="567" t="s">
        <v>539</v>
      </c>
      <c r="C1037" s="568" t="s">
        <v>559</v>
      </c>
      <c r="D1037" s="569" t="s">
        <v>560</v>
      </c>
      <c r="E1037" s="568" t="s">
        <v>540</v>
      </c>
      <c r="F1037" s="569" t="s">
        <v>541</v>
      </c>
      <c r="G1037" s="568" t="s">
        <v>586</v>
      </c>
      <c r="H1037" s="568">
        <v>100502</v>
      </c>
      <c r="I1037" s="568">
        <v>502</v>
      </c>
      <c r="J1037" s="568" t="s">
        <v>605</v>
      </c>
      <c r="K1037" s="568" t="s">
        <v>606</v>
      </c>
      <c r="L1037" s="570">
        <v>163.190340441095</v>
      </c>
      <c r="M1037" s="570">
        <v>7</v>
      </c>
      <c r="N1037" s="571">
        <v>1141.9620426465699</v>
      </c>
    </row>
    <row r="1038" spans="1:14" ht="14.4" customHeight="1" x14ac:dyDescent="0.3">
      <c r="A1038" s="566" t="s">
        <v>537</v>
      </c>
      <c r="B1038" s="567" t="s">
        <v>539</v>
      </c>
      <c r="C1038" s="568" t="s">
        <v>559</v>
      </c>
      <c r="D1038" s="569" t="s">
        <v>560</v>
      </c>
      <c r="E1038" s="568" t="s">
        <v>540</v>
      </c>
      <c r="F1038" s="569" t="s">
        <v>541</v>
      </c>
      <c r="G1038" s="568" t="s">
        <v>586</v>
      </c>
      <c r="H1038" s="568">
        <v>100513</v>
      </c>
      <c r="I1038" s="568">
        <v>513</v>
      </c>
      <c r="J1038" s="568" t="s">
        <v>1615</v>
      </c>
      <c r="K1038" s="568" t="s">
        <v>604</v>
      </c>
      <c r="L1038" s="570">
        <v>55.933299853670064</v>
      </c>
      <c r="M1038" s="570">
        <v>29</v>
      </c>
      <c r="N1038" s="571">
        <v>1624.4469868303049</v>
      </c>
    </row>
    <row r="1039" spans="1:14" ht="14.4" customHeight="1" x14ac:dyDescent="0.3">
      <c r="A1039" s="566" t="s">
        <v>537</v>
      </c>
      <c r="B1039" s="567" t="s">
        <v>539</v>
      </c>
      <c r="C1039" s="568" t="s">
        <v>559</v>
      </c>
      <c r="D1039" s="569" t="s">
        <v>560</v>
      </c>
      <c r="E1039" s="568" t="s">
        <v>540</v>
      </c>
      <c r="F1039" s="569" t="s">
        <v>541</v>
      </c>
      <c r="G1039" s="568" t="s">
        <v>586</v>
      </c>
      <c r="H1039" s="568">
        <v>100536</v>
      </c>
      <c r="I1039" s="568">
        <v>536</v>
      </c>
      <c r="J1039" s="568" t="s">
        <v>1414</v>
      </c>
      <c r="K1039" s="568" t="s">
        <v>600</v>
      </c>
      <c r="L1039" s="570">
        <v>117.7931017748616</v>
      </c>
      <c r="M1039" s="570">
        <v>294</v>
      </c>
      <c r="N1039" s="571">
        <v>34623.134819005732</v>
      </c>
    </row>
    <row r="1040" spans="1:14" ht="14.4" customHeight="1" x14ac:dyDescent="0.3">
      <c r="A1040" s="566" t="s">
        <v>537</v>
      </c>
      <c r="B1040" s="567" t="s">
        <v>539</v>
      </c>
      <c r="C1040" s="568" t="s">
        <v>559</v>
      </c>
      <c r="D1040" s="569" t="s">
        <v>560</v>
      </c>
      <c r="E1040" s="568" t="s">
        <v>540</v>
      </c>
      <c r="F1040" s="569" t="s">
        <v>541</v>
      </c>
      <c r="G1040" s="568" t="s">
        <v>586</v>
      </c>
      <c r="H1040" s="568">
        <v>100610</v>
      </c>
      <c r="I1040" s="568">
        <v>610</v>
      </c>
      <c r="J1040" s="568" t="s">
        <v>609</v>
      </c>
      <c r="K1040" s="568" t="s">
        <v>610</v>
      </c>
      <c r="L1040" s="570">
        <v>63.162946028232291</v>
      </c>
      <c r="M1040" s="570">
        <v>81</v>
      </c>
      <c r="N1040" s="571">
        <v>5118.1479014678825</v>
      </c>
    </row>
    <row r="1041" spans="1:14" ht="14.4" customHeight="1" x14ac:dyDescent="0.3">
      <c r="A1041" s="566" t="s">
        <v>537</v>
      </c>
      <c r="B1041" s="567" t="s">
        <v>539</v>
      </c>
      <c r="C1041" s="568" t="s">
        <v>559</v>
      </c>
      <c r="D1041" s="569" t="s">
        <v>560</v>
      </c>
      <c r="E1041" s="568" t="s">
        <v>540</v>
      </c>
      <c r="F1041" s="569" t="s">
        <v>541</v>
      </c>
      <c r="G1041" s="568" t="s">
        <v>586</v>
      </c>
      <c r="H1041" s="568">
        <v>100612</v>
      </c>
      <c r="I1041" s="568">
        <v>612</v>
      </c>
      <c r="J1041" s="568" t="s">
        <v>611</v>
      </c>
      <c r="K1041" s="568" t="s">
        <v>612</v>
      </c>
      <c r="L1041" s="570">
        <v>59.591576740905076</v>
      </c>
      <c r="M1041" s="570">
        <v>128</v>
      </c>
      <c r="N1041" s="571">
        <v>7623.2681997052596</v>
      </c>
    </row>
    <row r="1042" spans="1:14" ht="14.4" customHeight="1" x14ac:dyDescent="0.3">
      <c r="A1042" s="566" t="s">
        <v>537</v>
      </c>
      <c r="B1042" s="567" t="s">
        <v>539</v>
      </c>
      <c r="C1042" s="568" t="s">
        <v>559</v>
      </c>
      <c r="D1042" s="569" t="s">
        <v>560</v>
      </c>
      <c r="E1042" s="568" t="s">
        <v>540</v>
      </c>
      <c r="F1042" s="569" t="s">
        <v>541</v>
      </c>
      <c r="G1042" s="568" t="s">
        <v>586</v>
      </c>
      <c r="H1042" s="568">
        <v>100835</v>
      </c>
      <c r="I1042" s="568">
        <v>835</v>
      </c>
      <c r="J1042" s="568" t="s">
        <v>614</v>
      </c>
      <c r="K1042" s="568" t="s">
        <v>615</v>
      </c>
      <c r="L1042" s="570">
        <v>55.637262675041917</v>
      </c>
      <c r="M1042" s="570">
        <v>57</v>
      </c>
      <c r="N1042" s="571">
        <v>3170.3912127278782</v>
      </c>
    </row>
    <row r="1043" spans="1:14" ht="14.4" customHeight="1" x14ac:dyDescent="0.3">
      <c r="A1043" s="566" t="s">
        <v>537</v>
      </c>
      <c r="B1043" s="567" t="s">
        <v>539</v>
      </c>
      <c r="C1043" s="568" t="s">
        <v>559</v>
      </c>
      <c r="D1043" s="569" t="s">
        <v>560</v>
      </c>
      <c r="E1043" s="568" t="s">
        <v>540</v>
      </c>
      <c r="F1043" s="569" t="s">
        <v>541</v>
      </c>
      <c r="G1043" s="568" t="s">
        <v>586</v>
      </c>
      <c r="H1043" s="568">
        <v>100858</v>
      </c>
      <c r="I1043" s="568">
        <v>858</v>
      </c>
      <c r="J1043" s="568" t="s">
        <v>1107</v>
      </c>
      <c r="K1043" s="568" t="s">
        <v>1108</v>
      </c>
      <c r="L1043" s="570">
        <v>29</v>
      </c>
      <c r="M1043" s="570">
        <v>3</v>
      </c>
      <c r="N1043" s="571">
        <v>87</v>
      </c>
    </row>
    <row r="1044" spans="1:14" ht="14.4" customHeight="1" x14ac:dyDescent="0.3">
      <c r="A1044" s="566" t="s">
        <v>537</v>
      </c>
      <c r="B1044" s="567" t="s">
        <v>539</v>
      </c>
      <c r="C1044" s="568" t="s">
        <v>559</v>
      </c>
      <c r="D1044" s="569" t="s">
        <v>560</v>
      </c>
      <c r="E1044" s="568" t="s">
        <v>540</v>
      </c>
      <c r="F1044" s="569" t="s">
        <v>541</v>
      </c>
      <c r="G1044" s="568" t="s">
        <v>586</v>
      </c>
      <c r="H1044" s="568">
        <v>100889</v>
      </c>
      <c r="I1044" s="568">
        <v>889</v>
      </c>
      <c r="J1044" s="568" t="s">
        <v>1110</v>
      </c>
      <c r="K1044" s="568" t="s">
        <v>615</v>
      </c>
      <c r="L1044" s="570">
        <v>30.739981806132167</v>
      </c>
      <c r="M1044" s="570">
        <v>6</v>
      </c>
      <c r="N1044" s="571">
        <v>184.52983625518948</v>
      </c>
    </row>
    <row r="1045" spans="1:14" ht="14.4" customHeight="1" x14ac:dyDescent="0.3">
      <c r="A1045" s="566" t="s">
        <v>537</v>
      </c>
      <c r="B1045" s="567" t="s">
        <v>539</v>
      </c>
      <c r="C1045" s="568" t="s">
        <v>559</v>
      </c>
      <c r="D1045" s="569" t="s">
        <v>560</v>
      </c>
      <c r="E1045" s="568" t="s">
        <v>540</v>
      </c>
      <c r="F1045" s="569" t="s">
        <v>541</v>
      </c>
      <c r="G1045" s="568" t="s">
        <v>586</v>
      </c>
      <c r="H1045" s="568">
        <v>101125</v>
      </c>
      <c r="I1045" s="568">
        <v>1125</v>
      </c>
      <c r="J1045" s="568" t="s">
        <v>616</v>
      </c>
      <c r="K1045" s="568" t="s">
        <v>617</v>
      </c>
      <c r="L1045" s="570">
        <v>78.520619441694578</v>
      </c>
      <c r="M1045" s="570">
        <v>65</v>
      </c>
      <c r="N1045" s="571">
        <v>5102.9245742610601</v>
      </c>
    </row>
    <row r="1046" spans="1:14" ht="14.4" customHeight="1" x14ac:dyDescent="0.3">
      <c r="A1046" s="566" t="s">
        <v>537</v>
      </c>
      <c r="B1046" s="567" t="s">
        <v>539</v>
      </c>
      <c r="C1046" s="568" t="s">
        <v>559</v>
      </c>
      <c r="D1046" s="569" t="s">
        <v>560</v>
      </c>
      <c r="E1046" s="568" t="s">
        <v>540</v>
      </c>
      <c r="F1046" s="569" t="s">
        <v>541</v>
      </c>
      <c r="G1046" s="568" t="s">
        <v>586</v>
      </c>
      <c r="H1046" s="568">
        <v>101290</v>
      </c>
      <c r="I1046" s="568">
        <v>1290</v>
      </c>
      <c r="J1046" s="568" t="s">
        <v>1111</v>
      </c>
      <c r="K1046" s="568" t="s">
        <v>1112</v>
      </c>
      <c r="L1046" s="570">
        <v>137.22999999999999</v>
      </c>
      <c r="M1046" s="570">
        <v>1</v>
      </c>
      <c r="N1046" s="571">
        <v>137.22999999999999</v>
      </c>
    </row>
    <row r="1047" spans="1:14" ht="14.4" customHeight="1" x14ac:dyDescent="0.3">
      <c r="A1047" s="566" t="s">
        <v>537</v>
      </c>
      <c r="B1047" s="567" t="s">
        <v>539</v>
      </c>
      <c r="C1047" s="568" t="s">
        <v>559</v>
      </c>
      <c r="D1047" s="569" t="s">
        <v>560</v>
      </c>
      <c r="E1047" s="568" t="s">
        <v>540</v>
      </c>
      <c r="F1047" s="569" t="s">
        <v>541</v>
      </c>
      <c r="G1047" s="568" t="s">
        <v>586</v>
      </c>
      <c r="H1047" s="568">
        <v>102133</v>
      </c>
      <c r="I1047" s="568">
        <v>2133</v>
      </c>
      <c r="J1047" s="568" t="s">
        <v>620</v>
      </c>
      <c r="K1047" s="568" t="s">
        <v>621</v>
      </c>
      <c r="L1047" s="570">
        <v>27.420024129408265</v>
      </c>
      <c r="M1047" s="570">
        <v>262</v>
      </c>
      <c r="N1047" s="571">
        <v>7180.1433345653522</v>
      </c>
    </row>
    <row r="1048" spans="1:14" ht="14.4" customHeight="1" x14ac:dyDescent="0.3">
      <c r="A1048" s="566" t="s">
        <v>537</v>
      </c>
      <c r="B1048" s="567" t="s">
        <v>539</v>
      </c>
      <c r="C1048" s="568" t="s">
        <v>559</v>
      </c>
      <c r="D1048" s="569" t="s">
        <v>560</v>
      </c>
      <c r="E1048" s="568" t="s">
        <v>540</v>
      </c>
      <c r="F1048" s="569" t="s">
        <v>541</v>
      </c>
      <c r="G1048" s="568" t="s">
        <v>586</v>
      </c>
      <c r="H1048" s="568">
        <v>102420</v>
      </c>
      <c r="I1048" s="568">
        <v>2420</v>
      </c>
      <c r="J1048" s="568" t="s">
        <v>1117</v>
      </c>
      <c r="K1048" s="568" t="s">
        <v>1118</v>
      </c>
      <c r="L1048" s="570">
        <v>75.049371858009707</v>
      </c>
      <c r="M1048" s="570">
        <v>1</v>
      </c>
      <c r="N1048" s="571">
        <v>75.049371858009707</v>
      </c>
    </row>
    <row r="1049" spans="1:14" ht="14.4" customHeight="1" x14ac:dyDescent="0.3">
      <c r="A1049" s="566" t="s">
        <v>537</v>
      </c>
      <c r="B1049" s="567" t="s">
        <v>539</v>
      </c>
      <c r="C1049" s="568" t="s">
        <v>559</v>
      </c>
      <c r="D1049" s="569" t="s">
        <v>560</v>
      </c>
      <c r="E1049" s="568" t="s">
        <v>540</v>
      </c>
      <c r="F1049" s="569" t="s">
        <v>541</v>
      </c>
      <c r="G1049" s="568" t="s">
        <v>586</v>
      </c>
      <c r="H1049" s="568">
        <v>102439</v>
      </c>
      <c r="I1049" s="568">
        <v>2439</v>
      </c>
      <c r="J1049" s="568" t="s">
        <v>1119</v>
      </c>
      <c r="K1049" s="568" t="s">
        <v>1120</v>
      </c>
      <c r="L1049" s="570">
        <v>292.08</v>
      </c>
      <c r="M1049" s="570">
        <v>2</v>
      </c>
      <c r="N1049" s="571">
        <v>584.16</v>
      </c>
    </row>
    <row r="1050" spans="1:14" ht="14.4" customHeight="1" x14ac:dyDescent="0.3">
      <c r="A1050" s="566" t="s">
        <v>537</v>
      </c>
      <c r="B1050" s="567" t="s">
        <v>539</v>
      </c>
      <c r="C1050" s="568" t="s">
        <v>559</v>
      </c>
      <c r="D1050" s="569" t="s">
        <v>560</v>
      </c>
      <c r="E1050" s="568" t="s">
        <v>540</v>
      </c>
      <c r="F1050" s="569" t="s">
        <v>541</v>
      </c>
      <c r="G1050" s="568" t="s">
        <v>586</v>
      </c>
      <c r="H1050" s="568">
        <v>102477</v>
      </c>
      <c r="I1050" s="568">
        <v>2477</v>
      </c>
      <c r="J1050" s="568" t="s">
        <v>622</v>
      </c>
      <c r="K1050" s="568" t="s">
        <v>598</v>
      </c>
      <c r="L1050" s="570">
        <v>42</v>
      </c>
      <c r="M1050" s="570">
        <v>4</v>
      </c>
      <c r="N1050" s="571">
        <v>168</v>
      </c>
    </row>
    <row r="1051" spans="1:14" ht="14.4" customHeight="1" x14ac:dyDescent="0.3">
      <c r="A1051" s="566" t="s">
        <v>537</v>
      </c>
      <c r="B1051" s="567" t="s">
        <v>539</v>
      </c>
      <c r="C1051" s="568" t="s">
        <v>559</v>
      </c>
      <c r="D1051" s="569" t="s">
        <v>560</v>
      </c>
      <c r="E1051" s="568" t="s">
        <v>540</v>
      </c>
      <c r="F1051" s="569" t="s">
        <v>541</v>
      </c>
      <c r="G1051" s="568" t="s">
        <v>586</v>
      </c>
      <c r="H1051" s="568">
        <v>102478</v>
      </c>
      <c r="I1051" s="568">
        <v>2478</v>
      </c>
      <c r="J1051" s="568" t="s">
        <v>622</v>
      </c>
      <c r="K1051" s="568" t="s">
        <v>623</v>
      </c>
      <c r="L1051" s="570">
        <v>81.13</v>
      </c>
      <c r="M1051" s="570">
        <v>4</v>
      </c>
      <c r="N1051" s="571">
        <v>324.52</v>
      </c>
    </row>
    <row r="1052" spans="1:14" ht="14.4" customHeight="1" x14ac:dyDescent="0.3">
      <c r="A1052" s="566" t="s">
        <v>537</v>
      </c>
      <c r="B1052" s="567" t="s">
        <v>539</v>
      </c>
      <c r="C1052" s="568" t="s">
        <v>559</v>
      </c>
      <c r="D1052" s="569" t="s">
        <v>560</v>
      </c>
      <c r="E1052" s="568" t="s">
        <v>540</v>
      </c>
      <c r="F1052" s="569" t="s">
        <v>541</v>
      </c>
      <c r="G1052" s="568" t="s">
        <v>586</v>
      </c>
      <c r="H1052" s="568">
        <v>102479</v>
      </c>
      <c r="I1052" s="568">
        <v>2479</v>
      </c>
      <c r="J1052" s="568" t="s">
        <v>1616</v>
      </c>
      <c r="K1052" s="568" t="s">
        <v>1617</v>
      </c>
      <c r="L1052" s="570">
        <v>60.939992439531302</v>
      </c>
      <c r="M1052" s="570">
        <v>1</v>
      </c>
      <c r="N1052" s="571">
        <v>60.939992439531302</v>
      </c>
    </row>
    <row r="1053" spans="1:14" ht="14.4" customHeight="1" x14ac:dyDescent="0.3">
      <c r="A1053" s="566" t="s">
        <v>537</v>
      </c>
      <c r="B1053" s="567" t="s">
        <v>539</v>
      </c>
      <c r="C1053" s="568" t="s">
        <v>559</v>
      </c>
      <c r="D1053" s="569" t="s">
        <v>560</v>
      </c>
      <c r="E1053" s="568" t="s">
        <v>540</v>
      </c>
      <c r="F1053" s="569" t="s">
        <v>541</v>
      </c>
      <c r="G1053" s="568" t="s">
        <v>586</v>
      </c>
      <c r="H1053" s="568">
        <v>102538</v>
      </c>
      <c r="I1053" s="568">
        <v>2538</v>
      </c>
      <c r="J1053" s="568" t="s">
        <v>626</v>
      </c>
      <c r="K1053" s="568" t="s">
        <v>628</v>
      </c>
      <c r="L1053" s="570">
        <v>56.187032205994093</v>
      </c>
      <c r="M1053" s="570">
        <v>24</v>
      </c>
      <c r="N1053" s="571">
        <v>1335.7972959375711</v>
      </c>
    </row>
    <row r="1054" spans="1:14" ht="14.4" customHeight="1" x14ac:dyDescent="0.3">
      <c r="A1054" s="566" t="s">
        <v>537</v>
      </c>
      <c r="B1054" s="567" t="s">
        <v>539</v>
      </c>
      <c r="C1054" s="568" t="s">
        <v>559</v>
      </c>
      <c r="D1054" s="569" t="s">
        <v>560</v>
      </c>
      <c r="E1054" s="568" t="s">
        <v>540</v>
      </c>
      <c r="F1054" s="569" t="s">
        <v>541</v>
      </c>
      <c r="G1054" s="568" t="s">
        <v>586</v>
      </c>
      <c r="H1054" s="568">
        <v>102684</v>
      </c>
      <c r="I1054" s="568">
        <v>2684</v>
      </c>
      <c r="J1054" s="568" t="s">
        <v>605</v>
      </c>
      <c r="K1054" s="568" t="s">
        <v>1121</v>
      </c>
      <c r="L1054" s="570">
        <v>44.972416361702962</v>
      </c>
      <c r="M1054" s="570">
        <v>16</v>
      </c>
      <c r="N1054" s="571">
        <v>719.45216361702921</v>
      </c>
    </row>
    <row r="1055" spans="1:14" ht="14.4" customHeight="1" x14ac:dyDescent="0.3">
      <c r="A1055" s="566" t="s">
        <v>537</v>
      </c>
      <c r="B1055" s="567" t="s">
        <v>539</v>
      </c>
      <c r="C1055" s="568" t="s">
        <v>559</v>
      </c>
      <c r="D1055" s="569" t="s">
        <v>560</v>
      </c>
      <c r="E1055" s="568" t="s">
        <v>540</v>
      </c>
      <c r="F1055" s="569" t="s">
        <v>541</v>
      </c>
      <c r="G1055" s="568" t="s">
        <v>586</v>
      </c>
      <c r="H1055" s="568">
        <v>103575</v>
      </c>
      <c r="I1055" s="568">
        <v>3575</v>
      </c>
      <c r="J1055" s="568" t="s">
        <v>633</v>
      </c>
      <c r="K1055" s="568" t="s">
        <v>615</v>
      </c>
      <c r="L1055" s="570">
        <v>67.462579549515993</v>
      </c>
      <c r="M1055" s="570">
        <v>76</v>
      </c>
      <c r="N1055" s="571">
        <v>5125.4389710360783</v>
      </c>
    </row>
    <row r="1056" spans="1:14" ht="14.4" customHeight="1" x14ac:dyDescent="0.3">
      <c r="A1056" s="566" t="s">
        <v>537</v>
      </c>
      <c r="B1056" s="567" t="s">
        <v>539</v>
      </c>
      <c r="C1056" s="568" t="s">
        <v>559</v>
      </c>
      <c r="D1056" s="569" t="s">
        <v>560</v>
      </c>
      <c r="E1056" s="568" t="s">
        <v>540</v>
      </c>
      <c r="F1056" s="569" t="s">
        <v>541</v>
      </c>
      <c r="G1056" s="568" t="s">
        <v>586</v>
      </c>
      <c r="H1056" s="568">
        <v>103688</v>
      </c>
      <c r="I1056" s="568">
        <v>3688</v>
      </c>
      <c r="J1056" s="568" t="s">
        <v>634</v>
      </c>
      <c r="K1056" s="568" t="s">
        <v>635</v>
      </c>
      <c r="L1056" s="570">
        <v>59.199902495153594</v>
      </c>
      <c r="M1056" s="570">
        <v>8</v>
      </c>
      <c r="N1056" s="571">
        <v>473.59882994184312</v>
      </c>
    </row>
    <row r="1057" spans="1:14" ht="14.4" customHeight="1" x14ac:dyDescent="0.3">
      <c r="A1057" s="566" t="s">
        <v>537</v>
      </c>
      <c r="B1057" s="567" t="s">
        <v>539</v>
      </c>
      <c r="C1057" s="568" t="s">
        <v>559</v>
      </c>
      <c r="D1057" s="569" t="s">
        <v>560</v>
      </c>
      <c r="E1057" s="568" t="s">
        <v>540</v>
      </c>
      <c r="F1057" s="569" t="s">
        <v>541</v>
      </c>
      <c r="G1057" s="568" t="s">
        <v>586</v>
      </c>
      <c r="H1057" s="568">
        <v>104343</v>
      </c>
      <c r="I1057" s="568">
        <v>4343</v>
      </c>
      <c r="J1057" s="568" t="s">
        <v>1125</v>
      </c>
      <c r="K1057" s="568" t="s">
        <v>1126</v>
      </c>
      <c r="L1057" s="570">
        <v>29.889964380665702</v>
      </c>
      <c r="M1057" s="570">
        <v>2</v>
      </c>
      <c r="N1057" s="571">
        <v>59.779928761331405</v>
      </c>
    </row>
    <row r="1058" spans="1:14" ht="14.4" customHeight="1" x14ac:dyDescent="0.3">
      <c r="A1058" s="566" t="s">
        <v>537</v>
      </c>
      <c r="B1058" s="567" t="s">
        <v>539</v>
      </c>
      <c r="C1058" s="568" t="s">
        <v>559</v>
      </c>
      <c r="D1058" s="569" t="s">
        <v>560</v>
      </c>
      <c r="E1058" s="568" t="s">
        <v>540</v>
      </c>
      <c r="F1058" s="569" t="s">
        <v>541</v>
      </c>
      <c r="G1058" s="568" t="s">
        <v>586</v>
      </c>
      <c r="H1058" s="568">
        <v>106092</v>
      </c>
      <c r="I1058" s="568">
        <v>6092</v>
      </c>
      <c r="J1058" s="568" t="s">
        <v>636</v>
      </c>
      <c r="K1058" s="568" t="s">
        <v>637</v>
      </c>
      <c r="L1058" s="570">
        <v>263.9041625565909</v>
      </c>
      <c r="M1058" s="570">
        <v>7</v>
      </c>
      <c r="N1058" s="571">
        <v>1847.3291378961362</v>
      </c>
    </row>
    <row r="1059" spans="1:14" ht="14.4" customHeight="1" x14ac:dyDescent="0.3">
      <c r="A1059" s="566" t="s">
        <v>537</v>
      </c>
      <c r="B1059" s="567" t="s">
        <v>539</v>
      </c>
      <c r="C1059" s="568" t="s">
        <v>559</v>
      </c>
      <c r="D1059" s="569" t="s">
        <v>560</v>
      </c>
      <c r="E1059" s="568" t="s">
        <v>540</v>
      </c>
      <c r="F1059" s="569" t="s">
        <v>541</v>
      </c>
      <c r="G1059" s="568" t="s">
        <v>586</v>
      </c>
      <c r="H1059" s="568">
        <v>107981</v>
      </c>
      <c r="I1059" s="568">
        <v>7981</v>
      </c>
      <c r="J1059" s="568" t="s">
        <v>731</v>
      </c>
      <c r="K1059" s="568" t="s">
        <v>1129</v>
      </c>
      <c r="L1059" s="570">
        <v>60.35</v>
      </c>
      <c r="M1059" s="570">
        <v>2</v>
      </c>
      <c r="N1059" s="571">
        <v>120.7</v>
      </c>
    </row>
    <row r="1060" spans="1:14" ht="14.4" customHeight="1" x14ac:dyDescent="0.3">
      <c r="A1060" s="566" t="s">
        <v>537</v>
      </c>
      <c r="B1060" s="567" t="s">
        <v>539</v>
      </c>
      <c r="C1060" s="568" t="s">
        <v>559</v>
      </c>
      <c r="D1060" s="569" t="s">
        <v>560</v>
      </c>
      <c r="E1060" s="568" t="s">
        <v>540</v>
      </c>
      <c r="F1060" s="569" t="s">
        <v>541</v>
      </c>
      <c r="G1060" s="568" t="s">
        <v>586</v>
      </c>
      <c r="H1060" s="568">
        <v>108499</v>
      </c>
      <c r="I1060" s="568">
        <v>8499</v>
      </c>
      <c r="J1060" s="568" t="s">
        <v>638</v>
      </c>
      <c r="K1060" s="568" t="s">
        <v>639</v>
      </c>
      <c r="L1060" s="570">
        <v>117.73942442583487</v>
      </c>
      <c r="M1060" s="570">
        <v>420</v>
      </c>
      <c r="N1060" s="571">
        <v>49450.549164002266</v>
      </c>
    </row>
    <row r="1061" spans="1:14" ht="14.4" customHeight="1" x14ac:dyDescent="0.3">
      <c r="A1061" s="566" t="s">
        <v>537</v>
      </c>
      <c r="B1061" s="567" t="s">
        <v>539</v>
      </c>
      <c r="C1061" s="568" t="s">
        <v>559</v>
      </c>
      <c r="D1061" s="569" t="s">
        <v>560</v>
      </c>
      <c r="E1061" s="568" t="s">
        <v>540</v>
      </c>
      <c r="F1061" s="569" t="s">
        <v>541</v>
      </c>
      <c r="G1061" s="568" t="s">
        <v>586</v>
      </c>
      <c r="H1061" s="568">
        <v>109159</v>
      </c>
      <c r="I1061" s="568">
        <v>9159</v>
      </c>
      <c r="J1061" s="568" t="s">
        <v>640</v>
      </c>
      <c r="K1061" s="568" t="s">
        <v>641</v>
      </c>
      <c r="L1061" s="570">
        <v>113.0992360120528</v>
      </c>
      <c r="M1061" s="570">
        <v>5</v>
      </c>
      <c r="N1061" s="571">
        <v>565.49618006026401</v>
      </c>
    </row>
    <row r="1062" spans="1:14" ht="14.4" customHeight="1" x14ac:dyDescent="0.3">
      <c r="A1062" s="566" t="s">
        <v>537</v>
      </c>
      <c r="B1062" s="567" t="s">
        <v>539</v>
      </c>
      <c r="C1062" s="568" t="s">
        <v>559</v>
      </c>
      <c r="D1062" s="569" t="s">
        <v>560</v>
      </c>
      <c r="E1062" s="568" t="s">
        <v>540</v>
      </c>
      <c r="F1062" s="569" t="s">
        <v>541</v>
      </c>
      <c r="G1062" s="568" t="s">
        <v>586</v>
      </c>
      <c r="H1062" s="568">
        <v>109847</v>
      </c>
      <c r="I1062" s="568">
        <v>9847</v>
      </c>
      <c r="J1062" s="568" t="s">
        <v>786</v>
      </c>
      <c r="K1062" s="568" t="s">
        <v>1421</v>
      </c>
      <c r="L1062" s="570">
        <v>44.516665410766073</v>
      </c>
      <c r="M1062" s="570">
        <v>4</v>
      </c>
      <c r="N1062" s="571">
        <v>176.85999623229822</v>
      </c>
    </row>
    <row r="1063" spans="1:14" ht="14.4" customHeight="1" x14ac:dyDescent="0.3">
      <c r="A1063" s="566" t="s">
        <v>537</v>
      </c>
      <c r="B1063" s="567" t="s">
        <v>539</v>
      </c>
      <c r="C1063" s="568" t="s">
        <v>559</v>
      </c>
      <c r="D1063" s="569" t="s">
        <v>560</v>
      </c>
      <c r="E1063" s="568" t="s">
        <v>540</v>
      </c>
      <c r="F1063" s="569" t="s">
        <v>541</v>
      </c>
      <c r="G1063" s="568" t="s">
        <v>586</v>
      </c>
      <c r="H1063" s="568">
        <v>110086</v>
      </c>
      <c r="I1063" s="568">
        <v>10086</v>
      </c>
      <c r="J1063" s="568" t="s">
        <v>642</v>
      </c>
      <c r="K1063" s="568" t="s">
        <v>643</v>
      </c>
      <c r="L1063" s="570">
        <v>1665.1999843509802</v>
      </c>
      <c r="M1063" s="570">
        <v>4</v>
      </c>
      <c r="N1063" s="571">
        <v>6660.7999374039209</v>
      </c>
    </row>
    <row r="1064" spans="1:14" ht="14.4" customHeight="1" x14ac:dyDescent="0.3">
      <c r="A1064" s="566" t="s">
        <v>537</v>
      </c>
      <c r="B1064" s="567" t="s">
        <v>539</v>
      </c>
      <c r="C1064" s="568" t="s">
        <v>559</v>
      </c>
      <c r="D1064" s="569" t="s">
        <v>560</v>
      </c>
      <c r="E1064" s="568" t="s">
        <v>540</v>
      </c>
      <c r="F1064" s="569" t="s">
        <v>541</v>
      </c>
      <c r="G1064" s="568" t="s">
        <v>586</v>
      </c>
      <c r="H1064" s="568">
        <v>110151</v>
      </c>
      <c r="I1064" s="568">
        <v>10151</v>
      </c>
      <c r="J1064" s="568" t="s">
        <v>1134</v>
      </c>
      <c r="K1064" s="568" t="s">
        <v>1135</v>
      </c>
      <c r="L1064" s="570">
        <v>64.400000000000006</v>
      </c>
      <c r="M1064" s="570">
        <v>3</v>
      </c>
      <c r="N1064" s="571">
        <v>193.20000000000002</v>
      </c>
    </row>
    <row r="1065" spans="1:14" ht="14.4" customHeight="1" x14ac:dyDescent="0.3">
      <c r="A1065" s="566" t="s">
        <v>537</v>
      </c>
      <c r="B1065" s="567" t="s">
        <v>539</v>
      </c>
      <c r="C1065" s="568" t="s">
        <v>559</v>
      </c>
      <c r="D1065" s="569" t="s">
        <v>560</v>
      </c>
      <c r="E1065" s="568" t="s">
        <v>540</v>
      </c>
      <c r="F1065" s="569" t="s">
        <v>541</v>
      </c>
      <c r="G1065" s="568" t="s">
        <v>586</v>
      </c>
      <c r="H1065" s="568">
        <v>110555</v>
      </c>
      <c r="I1065" s="568">
        <v>10555</v>
      </c>
      <c r="J1065" s="568" t="s">
        <v>1138</v>
      </c>
      <c r="K1065" s="568" t="s">
        <v>1139</v>
      </c>
      <c r="L1065" s="570">
        <v>274.97000000000003</v>
      </c>
      <c r="M1065" s="570">
        <v>1</v>
      </c>
      <c r="N1065" s="571">
        <v>274.97000000000003</v>
      </c>
    </row>
    <row r="1066" spans="1:14" ht="14.4" customHeight="1" x14ac:dyDescent="0.3">
      <c r="A1066" s="566" t="s">
        <v>537</v>
      </c>
      <c r="B1066" s="567" t="s">
        <v>539</v>
      </c>
      <c r="C1066" s="568" t="s">
        <v>559</v>
      </c>
      <c r="D1066" s="569" t="s">
        <v>560</v>
      </c>
      <c r="E1066" s="568" t="s">
        <v>540</v>
      </c>
      <c r="F1066" s="569" t="s">
        <v>541</v>
      </c>
      <c r="G1066" s="568" t="s">
        <v>586</v>
      </c>
      <c r="H1066" s="568">
        <v>111084</v>
      </c>
      <c r="I1066" s="568">
        <v>11084</v>
      </c>
      <c r="J1066" s="568" t="s">
        <v>644</v>
      </c>
      <c r="K1066" s="568" t="s">
        <v>645</v>
      </c>
      <c r="L1066" s="570">
        <v>270.778921647755</v>
      </c>
      <c r="M1066" s="570">
        <v>2</v>
      </c>
      <c r="N1066" s="571">
        <v>541.55784329551</v>
      </c>
    </row>
    <row r="1067" spans="1:14" ht="14.4" customHeight="1" x14ac:dyDescent="0.3">
      <c r="A1067" s="566" t="s">
        <v>537</v>
      </c>
      <c r="B1067" s="567" t="s">
        <v>539</v>
      </c>
      <c r="C1067" s="568" t="s">
        <v>559</v>
      </c>
      <c r="D1067" s="569" t="s">
        <v>560</v>
      </c>
      <c r="E1067" s="568" t="s">
        <v>540</v>
      </c>
      <c r="F1067" s="569" t="s">
        <v>541</v>
      </c>
      <c r="G1067" s="568" t="s">
        <v>586</v>
      </c>
      <c r="H1067" s="568">
        <v>111242</v>
      </c>
      <c r="I1067" s="568">
        <v>11242</v>
      </c>
      <c r="J1067" s="568" t="s">
        <v>1422</v>
      </c>
      <c r="K1067" s="568" t="s">
        <v>1423</v>
      </c>
      <c r="L1067" s="570">
        <v>119.389852256251</v>
      </c>
      <c r="M1067" s="570">
        <v>1</v>
      </c>
      <c r="N1067" s="571">
        <v>119.389852256251</v>
      </c>
    </row>
    <row r="1068" spans="1:14" ht="14.4" customHeight="1" x14ac:dyDescent="0.3">
      <c r="A1068" s="566" t="s">
        <v>537</v>
      </c>
      <c r="B1068" s="567" t="s">
        <v>539</v>
      </c>
      <c r="C1068" s="568" t="s">
        <v>559</v>
      </c>
      <c r="D1068" s="569" t="s">
        <v>560</v>
      </c>
      <c r="E1068" s="568" t="s">
        <v>540</v>
      </c>
      <c r="F1068" s="569" t="s">
        <v>541</v>
      </c>
      <c r="G1068" s="568" t="s">
        <v>586</v>
      </c>
      <c r="H1068" s="568">
        <v>111337</v>
      </c>
      <c r="I1068" s="568">
        <v>11337</v>
      </c>
      <c r="J1068" s="568" t="s">
        <v>646</v>
      </c>
      <c r="K1068" s="568" t="s">
        <v>647</v>
      </c>
      <c r="L1068" s="570">
        <v>79.647328786303788</v>
      </c>
      <c r="M1068" s="570">
        <v>37</v>
      </c>
      <c r="N1068" s="571">
        <v>2941.3015416233548</v>
      </c>
    </row>
    <row r="1069" spans="1:14" ht="14.4" customHeight="1" x14ac:dyDescent="0.3">
      <c r="A1069" s="566" t="s">
        <v>537</v>
      </c>
      <c r="B1069" s="567" t="s">
        <v>539</v>
      </c>
      <c r="C1069" s="568" t="s">
        <v>559</v>
      </c>
      <c r="D1069" s="569" t="s">
        <v>560</v>
      </c>
      <c r="E1069" s="568" t="s">
        <v>540</v>
      </c>
      <c r="F1069" s="569" t="s">
        <v>541</v>
      </c>
      <c r="G1069" s="568" t="s">
        <v>586</v>
      </c>
      <c r="H1069" s="568">
        <v>111671</v>
      </c>
      <c r="I1069" s="568">
        <v>11671</v>
      </c>
      <c r="J1069" s="568" t="s">
        <v>648</v>
      </c>
      <c r="K1069" s="568" t="s">
        <v>649</v>
      </c>
      <c r="L1069" s="570">
        <v>333.59589377614003</v>
      </c>
      <c r="M1069" s="570">
        <v>17</v>
      </c>
      <c r="N1069" s="571">
        <v>5671.1507253136806</v>
      </c>
    </row>
    <row r="1070" spans="1:14" ht="14.4" customHeight="1" x14ac:dyDescent="0.3">
      <c r="A1070" s="566" t="s">
        <v>537</v>
      </c>
      <c r="B1070" s="567" t="s">
        <v>539</v>
      </c>
      <c r="C1070" s="568" t="s">
        <v>559</v>
      </c>
      <c r="D1070" s="569" t="s">
        <v>560</v>
      </c>
      <c r="E1070" s="568" t="s">
        <v>540</v>
      </c>
      <c r="F1070" s="569" t="s">
        <v>541</v>
      </c>
      <c r="G1070" s="568" t="s">
        <v>586</v>
      </c>
      <c r="H1070" s="568">
        <v>111696</v>
      </c>
      <c r="I1070" s="568">
        <v>11696</v>
      </c>
      <c r="J1070" s="568" t="s">
        <v>1618</v>
      </c>
      <c r="K1070" s="568" t="s">
        <v>649</v>
      </c>
      <c r="L1070" s="570">
        <v>344.38966387614568</v>
      </c>
      <c r="M1070" s="570">
        <v>58</v>
      </c>
      <c r="N1070" s="571">
        <v>19974.583698623726</v>
      </c>
    </row>
    <row r="1071" spans="1:14" ht="14.4" customHeight="1" x14ac:dyDescent="0.3">
      <c r="A1071" s="566" t="s">
        <v>537</v>
      </c>
      <c r="B1071" s="567" t="s">
        <v>539</v>
      </c>
      <c r="C1071" s="568" t="s">
        <v>559</v>
      </c>
      <c r="D1071" s="569" t="s">
        <v>560</v>
      </c>
      <c r="E1071" s="568" t="s">
        <v>540</v>
      </c>
      <c r="F1071" s="569" t="s">
        <v>541</v>
      </c>
      <c r="G1071" s="568" t="s">
        <v>586</v>
      </c>
      <c r="H1071" s="568">
        <v>113808</v>
      </c>
      <c r="I1071" s="568">
        <v>13808</v>
      </c>
      <c r="J1071" s="568" t="s">
        <v>650</v>
      </c>
      <c r="K1071" s="568" t="s">
        <v>651</v>
      </c>
      <c r="L1071" s="570">
        <v>599.78</v>
      </c>
      <c r="M1071" s="570">
        <v>1</v>
      </c>
      <c r="N1071" s="571">
        <v>599.78</v>
      </c>
    </row>
    <row r="1072" spans="1:14" ht="14.4" customHeight="1" x14ac:dyDescent="0.3">
      <c r="A1072" s="566" t="s">
        <v>537</v>
      </c>
      <c r="B1072" s="567" t="s">
        <v>539</v>
      </c>
      <c r="C1072" s="568" t="s">
        <v>559</v>
      </c>
      <c r="D1072" s="569" t="s">
        <v>560</v>
      </c>
      <c r="E1072" s="568" t="s">
        <v>540</v>
      </c>
      <c r="F1072" s="569" t="s">
        <v>541</v>
      </c>
      <c r="G1072" s="568" t="s">
        <v>586</v>
      </c>
      <c r="H1072" s="568">
        <v>114773</v>
      </c>
      <c r="I1072" s="568">
        <v>14773</v>
      </c>
      <c r="J1072" s="568" t="s">
        <v>1619</v>
      </c>
      <c r="K1072" s="568" t="s">
        <v>1620</v>
      </c>
      <c r="L1072" s="570">
        <v>427.8</v>
      </c>
      <c r="M1072" s="570">
        <v>3</v>
      </c>
      <c r="N1072" s="571">
        <v>1283.4000000000001</v>
      </c>
    </row>
    <row r="1073" spans="1:14" ht="14.4" customHeight="1" x14ac:dyDescent="0.3">
      <c r="A1073" s="566" t="s">
        <v>537</v>
      </c>
      <c r="B1073" s="567" t="s">
        <v>539</v>
      </c>
      <c r="C1073" s="568" t="s">
        <v>559</v>
      </c>
      <c r="D1073" s="569" t="s">
        <v>560</v>
      </c>
      <c r="E1073" s="568" t="s">
        <v>540</v>
      </c>
      <c r="F1073" s="569" t="s">
        <v>541</v>
      </c>
      <c r="G1073" s="568" t="s">
        <v>586</v>
      </c>
      <c r="H1073" s="568">
        <v>114957</v>
      </c>
      <c r="I1073" s="568">
        <v>14957</v>
      </c>
      <c r="J1073" s="568" t="s">
        <v>660</v>
      </c>
      <c r="K1073" s="568" t="s">
        <v>661</v>
      </c>
      <c r="L1073" s="570">
        <v>42.27</v>
      </c>
      <c r="M1073" s="570">
        <v>1</v>
      </c>
      <c r="N1073" s="571">
        <v>42.27</v>
      </c>
    </row>
    <row r="1074" spans="1:14" ht="14.4" customHeight="1" x14ac:dyDescent="0.3">
      <c r="A1074" s="566" t="s">
        <v>537</v>
      </c>
      <c r="B1074" s="567" t="s">
        <v>539</v>
      </c>
      <c r="C1074" s="568" t="s">
        <v>559</v>
      </c>
      <c r="D1074" s="569" t="s">
        <v>560</v>
      </c>
      <c r="E1074" s="568" t="s">
        <v>540</v>
      </c>
      <c r="F1074" s="569" t="s">
        <v>541</v>
      </c>
      <c r="G1074" s="568" t="s">
        <v>586</v>
      </c>
      <c r="H1074" s="568">
        <v>116309</v>
      </c>
      <c r="I1074" s="568">
        <v>16309</v>
      </c>
      <c r="J1074" s="568" t="s">
        <v>1621</v>
      </c>
      <c r="K1074" s="568" t="s">
        <v>1622</v>
      </c>
      <c r="L1074" s="570">
        <v>1820.44982623749</v>
      </c>
      <c r="M1074" s="570">
        <v>1</v>
      </c>
      <c r="N1074" s="571">
        <v>1820.44982623749</v>
      </c>
    </row>
    <row r="1075" spans="1:14" ht="14.4" customHeight="1" x14ac:dyDescent="0.3">
      <c r="A1075" s="566" t="s">
        <v>537</v>
      </c>
      <c r="B1075" s="567" t="s">
        <v>539</v>
      </c>
      <c r="C1075" s="568" t="s">
        <v>559</v>
      </c>
      <c r="D1075" s="569" t="s">
        <v>560</v>
      </c>
      <c r="E1075" s="568" t="s">
        <v>540</v>
      </c>
      <c r="F1075" s="569" t="s">
        <v>541</v>
      </c>
      <c r="G1075" s="568" t="s">
        <v>586</v>
      </c>
      <c r="H1075" s="568">
        <v>116467</v>
      </c>
      <c r="I1075" s="568">
        <v>16467</v>
      </c>
      <c r="J1075" s="568" t="s">
        <v>667</v>
      </c>
      <c r="K1075" s="568" t="s">
        <v>668</v>
      </c>
      <c r="L1075" s="570">
        <v>65.460033455168897</v>
      </c>
      <c r="M1075" s="570">
        <v>2</v>
      </c>
      <c r="N1075" s="571">
        <v>130.92006691033779</v>
      </c>
    </row>
    <row r="1076" spans="1:14" ht="14.4" customHeight="1" x14ac:dyDescent="0.3">
      <c r="A1076" s="566" t="s">
        <v>537</v>
      </c>
      <c r="B1076" s="567" t="s">
        <v>539</v>
      </c>
      <c r="C1076" s="568" t="s">
        <v>559</v>
      </c>
      <c r="D1076" s="569" t="s">
        <v>560</v>
      </c>
      <c r="E1076" s="568" t="s">
        <v>540</v>
      </c>
      <c r="F1076" s="569" t="s">
        <v>541</v>
      </c>
      <c r="G1076" s="568" t="s">
        <v>586</v>
      </c>
      <c r="H1076" s="568">
        <v>117011</v>
      </c>
      <c r="I1076" s="568">
        <v>17011</v>
      </c>
      <c r="J1076" s="568" t="s">
        <v>669</v>
      </c>
      <c r="K1076" s="568" t="s">
        <v>670</v>
      </c>
      <c r="L1076" s="570">
        <v>107.5834703374744</v>
      </c>
      <c r="M1076" s="570">
        <v>92</v>
      </c>
      <c r="N1076" s="571">
        <v>9883.5028586103435</v>
      </c>
    </row>
    <row r="1077" spans="1:14" ht="14.4" customHeight="1" x14ac:dyDescent="0.3">
      <c r="A1077" s="566" t="s">
        <v>537</v>
      </c>
      <c r="B1077" s="567" t="s">
        <v>539</v>
      </c>
      <c r="C1077" s="568" t="s">
        <v>559</v>
      </c>
      <c r="D1077" s="569" t="s">
        <v>560</v>
      </c>
      <c r="E1077" s="568" t="s">
        <v>540</v>
      </c>
      <c r="F1077" s="569" t="s">
        <v>541</v>
      </c>
      <c r="G1077" s="568" t="s">
        <v>586</v>
      </c>
      <c r="H1077" s="568">
        <v>117189</v>
      </c>
      <c r="I1077" s="568">
        <v>17189</v>
      </c>
      <c r="J1077" s="568" t="s">
        <v>671</v>
      </c>
      <c r="K1077" s="568" t="s">
        <v>672</v>
      </c>
      <c r="L1077" s="570">
        <v>38.4198778554154</v>
      </c>
      <c r="M1077" s="570">
        <v>2</v>
      </c>
      <c r="N1077" s="571">
        <v>76.839755710830801</v>
      </c>
    </row>
    <row r="1078" spans="1:14" ht="14.4" customHeight="1" x14ac:dyDescent="0.3">
      <c r="A1078" s="566" t="s">
        <v>537</v>
      </c>
      <c r="B1078" s="567" t="s">
        <v>539</v>
      </c>
      <c r="C1078" s="568" t="s">
        <v>559</v>
      </c>
      <c r="D1078" s="569" t="s">
        <v>560</v>
      </c>
      <c r="E1078" s="568" t="s">
        <v>540</v>
      </c>
      <c r="F1078" s="569" t="s">
        <v>541</v>
      </c>
      <c r="G1078" s="568" t="s">
        <v>586</v>
      </c>
      <c r="H1078" s="568">
        <v>118305</v>
      </c>
      <c r="I1078" s="568">
        <v>18305</v>
      </c>
      <c r="J1078" s="568" t="s">
        <v>1149</v>
      </c>
      <c r="K1078" s="568" t="s">
        <v>1151</v>
      </c>
      <c r="L1078" s="570">
        <v>267.93305282431464</v>
      </c>
      <c r="M1078" s="570">
        <v>106</v>
      </c>
      <c r="N1078" s="571">
        <v>28400.732269076612</v>
      </c>
    </row>
    <row r="1079" spans="1:14" ht="14.4" customHeight="1" x14ac:dyDescent="0.3">
      <c r="A1079" s="566" t="s">
        <v>537</v>
      </c>
      <c r="B1079" s="567" t="s">
        <v>539</v>
      </c>
      <c r="C1079" s="568" t="s">
        <v>559</v>
      </c>
      <c r="D1079" s="569" t="s">
        <v>560</v>
      </c>
      <c r="E1079" s="568" t="s">
        <v>540</v>
      </c>
      <c r="F1079" s="569" t="s">
        <v>541</v>
      </c>
      <c r="G1079" s="568" t="s">
        <v>586</v>
      </c>
      <c r="H1079" s="568">
        <v>124067</v>
      </c>
      <c r="I1079" s="568">
        <v>124067</v>
      </c>
      <c r="J1079" s="568" t="s">
        <v>679</v>
      </c>
      <c r="K1079" s="568" t="s">
        <v>680</v>
      </c>
      <c r="L1079" s="570">
        <v>38.116688336107664</v>
      </c>
      <c r="M1079" s="570">
        <v>50</v>
      </c>
      <c r="N1079" s="571">
        <v>1905.1013001664601</v>
      </c>
    </row>
    <row r="1080" spans="1:14" ht="14.4" customHeight="1" x14ac:dyDescent="0.3">
      <c r="A1080" s="566" t="s">
        <v>537</v>
      </c>
      <c r="B1080" s="567" t="s">
        <v>539</v>
      </c>
      <c r="C1080" s="568" t="s">
        <v>559</v>
      </c>
      <c r="D1080" s="569" t="s">
        <v>560</v>
      </c>
      <c r="E1080" s="568" t="s">
        <v>540</v>
      </c>
      <c r="F1080" s="569" t="s">
        <v>541</v>
      </c>
      <c r="G1080" s="568" t="s">
        <v>586</v>
      </c>
      <c r="H1080" s="568">
        <v>125365</v>
      </c>
      <c r="I1080" s="568">
        <v>25365</v>
      </c>
      <c r="J1080" s="568" t="s">
        <v>681</v>
      </c>
      <c r="K1080" s="568" t="s">
        <v>683</v>
      </c>
      <c r="L1080" s="570">
        <v>115.285229505617</v>
      </c>
      <c r="M1080" s="570">
        <v>21</v>
      </c>
      <c r="N1080" s="571">
        <v>2424.049360606723</v>
      </c>
    </row>
    <row r="1081" spans="1:14" ht="14.4" customHeight="1" x14ac:dyDescent="0.3">
      <c r="A1081" s="566" t="s">
        <v>537</v>
      </c>
      <c r="B1081" s="567" t="s">
        <v>539</v>
      </c>
      <c r="C1081" s="568" t="s">
        <v>559</v>
      </c>
      <c r="D1081" s="569" t="s">
        <v>560</v>
      </c>
      <c r="E1081" s="568" t="s">
        <v>540</v>
      </c>
      <c r="F1081" s="569" t="s">
        <v>541</v>
      </c>
      <c r="G1081" s="568" t="s">
        <v>586</v>
      </c>
      <c r="H1081" s="568">
        <v>126578</v>
      </c>
      <c r="I1081" s="568">
        <v>26578</v>
      </c>
      <c r="J1081" s="568" t="s">
        <v>1623</v>
      </c>
      <c r="K1081" s="568" t="s">
        <v>1167</v>
      </c>
      <c r="L1081" s="570">
        <v>184.73666666666699</v>
      </c>
      <c r="M1081" s="570">
        <v>1</v>
      </c>
      <c r="N1081" s="571">
        <v>184.73666666666699</v>
      </c>
    </row>
    <row r="1082" spans="1:14" ht="14.4" customHeight="1" x14ac:dyDescent="0.3">
      <c r="A1082" s="566" t="s">
        <v>537</v>
      </c>
      <c r="B1082" s="567" t="s">
        <v>539</v>
      </c>
      <c r="C1082" s="568" t="s">
        <v>559</v>
      </c>
      <c r="D1082" s="569" t="s">
        <v>560</v>
      </c>
      <c r="E1082" s="568" t="s">
        <v>540</v>
      </c>
      <c r="F1082" s="569" t="s">
        <v>541</v>
      </c>
      <c r="G1082" s="568" t="s">
        <v>586</v>
      </c>
      <c r="H1082" s="568">
        <v>130101</v>
      </c>
      <c r="I1082" s="568">
        <v>30101</v>
      </c>
      <c r="J1082" s="568" t="s">
        <v>1624</v>
      </c>
      <c r="K1082" s="568" t="s">
        <v>1625</v>
      </c>
      <c r="L1082" s="570">
        <v>53.84</v>
      </c>
      <c r="M1082" s="570">
        <v>3</v>
      </c>
      <c r="N1082" s="571">
        <v>161.52000000000001</v>
      </c>
    </row>
    <row r="1083" spans="1:14" ht="14.4" customHeight="1" x14ac:dyDescent="0.3">
      <c r="A1083" s="566" t="s">
        <v>537</v>
      </c>
      <c r="B1083" s="567" t="s">
        <v>539</v>
      </c>
      <c r="C1083" s="568" t="s">
        <v>559</v>
      </c>
      <c r="D1083" s="569" t="s">
        <v>560</v>
      </c>
      <c r="E1083" s="568" t="s">
        <v>540</v>
      </c>
      <c r="F1083" s="569" t="s">
        <v>541</v>
      </c>
      <c r="G1083" s="568" t="s">
        <v>586</v>
      </c>
      <c r="H1083" s="568">
        <v>131654</v>
      </c>
      <c r="I1083" s="568">
        <v>131654</v>
      </c>
      <c r="J1083" s="568" t="s">
        <v>693</v>
      </c>
      <c r="K1083" s="568" t="s">
        <v>694</v>
      </c>
      <c r="L1083" s="570">
        <v>604.62030714577895</v>
      </c>
      <c r="M1083" s="570">
        <v>3</v>
      </c>
      <c r="N1083" s="571">
        <v>1813.8609214373369</v>
      </c>
    </row>
    <row r="1084" spans="1:14" ht="14.4" customHeight="1" x14ac:dyDescent="0.3">
      <c r="A1084" s="566" t="s">
        <v>537</v>
      </c>
      <c r="B1084" s="567" t="s">
        <v>539</v>
      </c>
      <c r="C1084" s="568" t="s">
        <v>559</v>
      </c>
      <c r="D1084" s="569" t="s">
        <v>560</v>
      </c>
      <c r="E1084" s="568" t="s">
        <v>540</v>
      </c>
      <c r="F1084" s="569" t="s">
        <v>541</v>
      </c>
      <c r="G1084" s="568" t="s">
        <v>586</v>
      </c>
      <c r="H1084" s="568">
        <v>131656</v>
      </c>
      <c r="I1084" s="568">
        <v>131656</v>
      </c>
      <c r="J1084" s="568" t="s">
        <v>695</v>
      </c>
      <c r="K1084" s="568" t="s">
        <v>696</v>
      </c>
      <c r="L1084" s="570">
        <v>806.71046430366698</v>
      </c>
      <c r="M1084" s="570">
        <v>2</v>
      </c>
      <c r="N1084" s="571">
        <v>1613.420928607334</v>
      </c>
    </row>
    <row r="1085" spans="1:14" ht="14.4" customHeight="1" x14ac:dyDescent="0.3">
      <c r="A1085" s="566" t="s">
        <v>537</v>
      </c>
      <c r="B1085" s="567" t="s">
        <v>539</v>
      </c>
      <c r="C1085" s="568" t="s">
        <v>559</v>
      </c>
      <c r="D1085" s="569" t="s">
        <v>560</v>
      </c>
      <c r="E1085" s="568" t="s">
        <v>540</v>
      </c>
      <c r="F1085" s="569" t="s">
        <v>541</v>
      </c>
      <c r="G1085" s="568" t="s">
        <v>586</v>
      </c>
      <c r="H1085" s="568">
        <v>132917</v>
      </c>
      <c r="I1085" s="568">
        <v>32917</v>
      </c>
      <c r="J1085" s="568" t="s">
        <v>701</v>
      </c>
      <c r="K1085" s="568" t="s">
        <v>702</v>
      </c>
      <c r="L1085" s="570">
        <v>183.95999999999998</v>
      </c>
      <c r="M1085" s="570">
        <v>2</v>
      </c>
      <c r="N1085" s="571">
        <v>367.91999999999996</v>
      </c>
    </row>
    <row r="1086" spans="1:14" ht="14.4" customHeight="1" x14ac:dyDescent="0.3">
      <c r="A1086" s="566" t="s">
        <v>537</v>
      </c>
      <c r="B1086" s="567" t="s">
        <v>539</v>
      </c>
      <c r="C1086" s="568" t="s">
        <v>559</v>
      </c>
      <c r="D1086" s="569" t="s">
        <v>560</v>
      </c>
      <c r="E1086" s="568" t="s">
        <v>540</v>
      </c>
      <c r="F1086" s="569" t="s">
        <v>541</v>
      </c>
      <c r="G1086" s="568" t="s">
        <v>586</v>
      </c>
      <c r="H1086" s="568">
        <v>142595</v>
      </c>
      <c r="I1086" s="568">
        <v>42595</v>
      </c>
      <c r="J1086" s="568" t="s">
        <v>708</v>
      </c>
      <c r="K1086" s="568" t="s">
        <v>709</v>
      </c>
      <c r="L1086" s="570">
        <v>1006.96</v>
      </c>
      <c r="M1086" s="570">
        <v>1</v>
      </c>
      <c r="N1086" s="571">
        <v>1006.96</v>
      </c>
    </row>
    <row r="1087" spans="1:14" ht="14.4" customHeight="1" x14ac:dyDescent="0.3">
      <c r="A1087" s="566" t="s">
        <v>537</v>
      </c>
      <c r="B1087" s="567" t="s">
        <v>539</v>
      </c>
      <c r="C1087" s="568" t="s">
        <v>559</v>
      </c>
      <c r="D1087" s="569" t="s">
        <v>560</v>
      </c>
      <c r="E1087" s="568" t="s">
        <v>540</v>
      </c>
      <c r="F1087" s="569" t="s">
        <v>541</v>
      </c>
      <c r="G1087" s="568" t="s">
        <v>586</v>
      </c>
      <c r="H1087" s="568">
        <v>144357</v>
      </c>
      <c r="I1087" s="568">
        <v>44357</v>
      </c>
      <c r="J1087" s="568" t="s">
        <v>1626</v>
      </c>
      <c r="K1087" s="568" t="s">
        <v>1627</v>
      </c>
      <c r="L1087" s="570">
        <v>3772</v>
      </c>
      <c r="M1087" s="570">
        <v>3</v>
      </c>
      <c r="N1087" s="571">
        <v>11330.72</v>
      </c>
    </row>
    <row r="1088" spans="1:14" ht="14.4" customHeight="1" x14ac:dyDescent="0.3">
      <c r="A1088" s="566" t="s">
        <v>537</v>
      </c>
      <c r="B1088" s="567" t="s">
        <v>539</v>
      </c>
      <c r="C1088" s="568" t="s">
        <v>559</v>
      </c>
      <c r="D1088" s="569" t="s">
        <v>560</v>
      </c>
      <c r="E1088" s="568" t="s">
        <v>540</v>
      </c>
      <c r="F1088" s="569" t="s">
        <v>541</v>
      </c>
      <c r="G1088" s="568" t="s">
        <v>586</v>
      </c>
      <c r="H1088" s="568">
        <v>145981</v>
      </c>
      <c r="I1088" s="568">
        <v>45981</v>
      </c>
      <c r="J1088" s="568" t="s">
        <v>1628</v>
      </c>
      <c r="K1088" s="568" t="s">
        <v>1629</v>
      </c>
      <c r="L1088" s="570">
        <v>1737.4783333333332</v>
      </c>
      <c r="M1088" s="570">
        <v>6</v>
      </c>
      <c r="N1088" s="571">
        <v>10424.869999999999</v>
      </c>
    </row>
    <row r="1089" spans="1:14" ht="14.4" customHeight="1" x14ac:dyDescent="0.3">
      <c r="A1089" s="566" t="s">
        <v>537</v>
      </c>
      <c r="B1089" s="567" t="s">
        <v>539</v>
      </c>
      <c r="C1089" s="568" t="s">
        <v>559</v>
      </c>
      <c r="D1089" s="569" t="s">
        <v>560</v>
      </c>
      <c r="E1089" s="568" t="s">
        <v>540</v>
      </c>
      <c r="F1089" s="569" t="s">
        <v>541</v>
      </c>
      <c r="G1089" s="568" t="s">
        <v>586</v>
      </c>
      <c r="H1089" s="568">
        <v>146991</v>
      </c>
      <c r="I1089" s="568">
        <v>46991</v>
      </c>
      <c r="J1089" s="568" t="s">
        <v>697</v>
      </c>
      <c r="K1089" s="568" t="s">
        <v>716</v>
      </c>
      <c r="L1089" s="570">
        <v>138.93919613029701</v>
      </c>
      <c r="M1089" s="570">
        <v>2</v>
      </c>
      <c r="N1089" s="571">
        <v>277.87839226059401</v>
      </c>
    </row>
    <row r="1090" spans="1:14" ht="14.4" customHeight="1" x14ac:dyDescent="0.3">
      <c r="A1090" s="566" t="s">
        <v>537</v>
      </c>
      <c r="B1090" s="567" t="s">
        <v>539</v>
      </c>
      <c r="C1090" s="568" t="s">
        <v>559</v>
      </c>
      <c r="D1090" s="569" t="s">
        <v>560</v>
      </c>
      <c r="E1090" s="568" t="s">
        <v>540</v>
      </c>
      <c r="F1090" s="569" t="s">
        <v>541</v>
      </c>
      <c r="G1090" s="568" t="s">
        <v>586</v>
      </c>
      <c r="H1090" s="568">
        <v>147085</v>
      </c>
      <c r="I1090" s="568">
        <v>47085</v>
      </c>
      <c r="J1090" s="568" t="s">
        <v>1234</v>
      </c>
      <c r="K1090" s="568" t="s">
        <v>1630</v>
      </c>
      <c r="L1090" s="570">
        <v>149.89931335166801</v>
      </c>
      <c r="M1090" s="570">
        <v>1</v>
      </c>
      <c r="N1090" s="571">
        <v>149.89931335166801</v>
      </c>
    </row>
    <row r="1091" spans="1:14" ht="14.4" customHeight="1" x14ac:dyDescent="0.3">
      <c r="A1091" s="566" t="s">
        <v>537</v>
      </c>
      <c r="B1091" s="567" t="s">
        <v>539</v>
      </c>
      <c r="C1091" s="568" t="s">
        <v>559</v>
      </c>
      <c r="D1091" s="569" t="s">
        <v>560</v>
      </c>
      <c r="E1091" s="568" t="s">
        <v>540</v>
      </c>
      <c r="F1091" s="569" t="s">
        <v>541</v>
      </c>
      <c r="G1091" s="568" t="s">
        <v>586</v>
      </c>
      <c r="H1091" s="568">
        <v>147193</v>
      </c>
      <c r="I1091" s="568">
        <v>47193</v>
      </c>
      <c r="J1091" s="568" t="s">
        <v>717</v>
      </c>
      <c r="K1091" s="568" t="s">
        <v>718</v>
      </c>
      <c r="L1091" s="570">
        <v>339.95484872479699</v>
      </c>
      <c r="M1091" s="570">
        <v>13</v>
      </c>
      <c r="N1091" s="571">
        <v>4416.117677810812</v>
      </c>
    </row>
    <row r="1092" spans="1:14" ht="14.4" customHeight="1" x14ac:dyDescent="0.3">
      <c r="A1092" s="566" t="s">
        <v>537</v>
      </c>
      <c r="B1092" s="567" t="s">
        <v>539</v>
      </c>
      <c r="C1092" s="568" t="s">
        <v>559</v>
      </c>
      <c r="D1092" s="569" t="s">
        <v>560</v>
      </c>
      <c r="E1092" s="568" t="s">
        <v>540</v>
      </c>
      <c r="F1092" s="569" t="s">
        <v>541</v>
      </c>
      <c r="G1092" s="568" t="s">
        <v>586</v>
      </c>
      <c r="H1092" s="568">
        <v>147671</v>
      </c>
      <c r="I1092" s="568">
        <v>47671</v>
      </c>
      <c r="J1092" s="568" t="s">
        <v>1631</v>
      </c>
      <c r="K1092" s="568" t="s">
        <v>1632</v>
      </c>
      <c r="L1092" s="570">
        <v>411.69333333333333</v>
      </c>
      <c r="M1092" s="570">
        <v>3</v>
      </c>
      <c r="N1092" s="571">
        <v>1235.08</v>
      </c>
    </row>
    <row r="1093" spans="1:14" ht="14.4" customHeight="1" x14ac:dyDescent="0.3">
      <c r="A1093" s="566" t="s">
        <v>537</v>
      </c>
      <c r="B1093" s="567" t="s">
        <v>539</v>
      </c>
      <c r="C1093" s="568" t="s">
        <v>559</v>
      </c>
      <c r="D1093" s="569" t="s">
        <v>560</v>
      </c>
      <c r="E1093" s="568" t="s">
        <v>540</v>
      </c>
      <c r="F1093" s="569" t="s">
        <v>541</v>
      </c>
      <c r="G1093" s="568" t="s">
        <v>586</v>
      </c>
      <c r="H1093" s="568">
        <v>149012</v>
      </c>
      <c r="I1093" s="568">
        <v>49012</v>
      </c>
      <c r="J1093" s="568" t="s">
        <v>721</v>
      </c>
      <c r="K1093" s="568" t="s">
        <v>722</v>
      </c>
      <c r="L1093" s="570">
        <v>21.5499366025781</v>
      </c>
      <c r="M1093" s="570">
        <v>1</v>
      </c>
      <c r="N1093" s="571">
        <v>21.5499366025781</v>
      </c>
    </row>
    <row r="1094" spans="1:14" ht="14.4" customHeight="1" x14ac:dyDescent="0.3">
      <c r="A1094" s="566" t="s">
        <v>537</v>
      </c>
      <c r="B1094" s="567" t="s">
        <v>539</v>
      </c>
      <c r="C1094" s="568" t="s">
        <v>559</v>
      </c>
      <c r="D1094" s="569" t="s">
        <v>560</v>
      </c>
      <c r="E1094" s="568" t="s">
        <v>540</v>
      </c>
      <c r="F1094" s="569" t="s">
        <v>541</v>
      </c>
      <c r="G1094" s="568" t="s">
        <v>586</v>
      </c>
      <c r="H1094" s="568">
        <v>149317</v>
      </c>
      <c r="I1094" s="568">
        <v>49317</v>
      </c>
      <c r="J1094" s="568" t="s">
        <v>1177</v>
      </c>
      <c r="K1094" s="568" t="s">
        <v>1178</v>
      </c>
      <c r="L1094" s="570">
        <v>331.02768791118734</v>
      </c>
      <c r="M1094" s="570">
        <v>3</v>
      </c>
      <c r="N1094" s="571">
        <v>993.08306373356197</v>
      </c>
    </row>
    <row r="1095" spans="1:14" ht="14.4" customHeight="1" x14ac:dyDescent="0.3">
      <c r="A1095" s="566" t="s">
        <v>537</v>
      </c>
      <c r="B1095" s="567" t="s">
        <v>539</v>
      </c>
      <c r="C1095" s="568" t="s">
        <v>559</v>
      </c>
      <c r="D1095" s="569" t="s">
        <v>560</v>
      </c>
      <c r="E1095" s="568" t="s">
        <v>540</v>
      </c>
      <c r="F1095" s="569" t="s">
        <v>541</v>
      </c>
      <c r="G1095" s="568" t="s">
        <v>586</v>
      </c>
      <c r="H1095" s="568">
        <v>151365</v>
      </c>
      <c r="I1095" s="568">
        <v>51365</v>
      </c>
      <c r="J1095" s="568" t="s">
        <v>725</v>
      </c>
      <c r="K1095" s="568" t="s">
        <v>726</v>
      </c>
      <c r="L1095" s="570">
        <v>259.44</v>
      </c>
      <c r="M1095" s="570">
        <v>60</v>
      </c>
      <c r="N1095" s="571">
        <v>15566.400000000001</v>
      </c>
    </row>
    <row r="1096" spans="1:14" ht="14.4" customHeight="1" x14ac:dyDescent="0.3">
      <c r="A1096" s="566" t="s">
        <v>537</v>
      </c>
      <c r="B1096" s="567" t="s">
        <v>539</v>
      </c>
      <c r="C1096" s="568" t="s">
        <v>559</v>
      </c>
      <c r="D1096" s="569" t="s">
        <v>560</v>
      </c>
      <c r="E1096" s="568" t="s">
        <v>540</v>
      </c>
      <c r="F1096" s="569" t="s">
        <v>541</v>
      </c>
      <c r="G1096" s="568" t="s">
        <v>586</v>
      </c>
      <c r="H1096" s="568">
        <v>152266</v>
      </c>
      <c r="I1096" s="568">
        <v>52266</v>
      </c>
      <c r="J1096" s="568" t="s">
        <v>1633</v>
      </c>
      <c r="K1096" s="568" t="s">
        <v>1634</v>
      </c>
      <c r="L1096" s="570">
        <v>39.352855600637589</v>
      </c>
      <c r="M1096" s="570">
        <v>41</v>
      </c>
      <c r="N1096" s="571">
        <v>1607.309935226778</v>
      </c>
    </row>
    <row r="1097" spans="1:14" ht="14.4" customHeight="1" x14ac:dyDescent="0.3">
      <c r="A1097" s="566" t="s">
        <v>537</v>
      </c>
      <c r="B1097" s="567" t="s">
        <v>539</v>
      </c>
      <c r="C1097" s="568" t="s">
        <v>559</v>
      </c>
      <c r="D1097" s="569" t="s">
        <v>560</v>
      </c>
      <c r="E1097" s="568" t="s">
        <v>540</v>
      </c>
      <c r="F1097" s="569" t="s">
        <v>541</v>
      </c>
      <c r="G1097" s="568" t="s">
        <v>586</v>
      </c>
      <c r="H1097" s="568">
        <v>154539</v>
      </c>
      <c r="I1097" s="568">
        <v>54539</v>
      </c>
      <c r="J1097" s="568" t="s">
        <v>729</v>
      </c>
      <c r="K1097" s="568" t="s">
        <v>730</v>
      </c>
      <c r="L1097" s="570">
        <v>63.301089657288223</v>
      </c>
      <c r="M1097" s="570">
        <v>226</v>
      </c>
      <c r="N1097" s="571">
        <v>14303.191022663159</v>
      </c>
    </row>
    <row r="1098" spans="1:14" ht="14.4" customHeight="1" x14ac:dyDescent="0.3">
      <c r="A1098" s="566" t="s">
        <v>537</v>
      </c>
      <c r="B1098" s="567" t="s">
        <v>539</v>
      </c>
      <c r="C1098" s="568" t="s">
        <v>559</v>
      </c>
      <c r="D1098" s="569" t="s">
        <v>560</v>
      </c>
      <c r="E1098" s="568" t="s">
        <v>540</v>
      </c>
      <c r="F1098" s="569" t="s">
        <v>541</v>
      </c>
      <c r="G1098" s="568" t="s">
        <v>586</v>
      </c>
      <c r="H1098" s="568">
        <v>155823</v>
      </c>
      <c r="I1098" s="568">
        <v>55823</v>
      </c>
      <c r="J1098" s="568" t="s">
        <v>731</v>
      </c>
      <c r="K1098" s="568" t="s">
        <v>732</v>
      </c>
      <c r="L1098" s="570">
        <v>22.697499999999998</v>
      </c>
      <c r="M1098" s="570">
        <v>4</v>
      </c>
      <c r="N1098" s="571">
        <v>90.789999999999992</v>
      </c>
    </row>
    <row r="1099" spans="1:14" ht="14.4" customHeight="1" x14ac:dyDescent="0.3">
      <c r="A1099" s="566" t="s">
        <v>537</v>
      </c>
      <c r="B1099" s="567" t="s">
        <v>539</v>
      </c>
      <c r="C1099" s="568" t="s">
        <v>559</v>
      </c>
      <c r="D1099" s="569" t="s">
        <v>560</v>
      </c>
      <c r="E1099" s="568" t="s">
        <v>540</v>
      </c>
      <c r="F1099" s="569" t="s">
        <v>541</v>
      </c>
      <c r="G1099" s="568" t="s">
        <v>586</v>
      </c>
      <c r="H1099" s="568">
        <v>155824</v>
      </c>
      <c r="I1099" s="568">
        <v>55824</v>
      </c>
      <c r="J1099" s="568" t="s">
        <v>731</v>
      </c>
      <c r="K1099" s="568" t="s">
        <v>733</v>
      </c>
      <c r="L1099" s="570">
        <v>60.350015945200177</v>
      </c>
      <c r="M1099" s="570">
        <v>35</v>
      </c>
      <c r="N1099" s="571">
        <v>2112.2506246131538</v>
      </c>
    </row>
    <row r="1100" spans="1:14" ht="14.4" customHeight="1" x14ac:dyDescent="0.3">
      <c r="A1100" s="566" t="s">
        <v>537</v>
      </c>
      <c r="B1100" s="567" t="s">
        <v>539</v>
      </c>
      <c r="C1100" s="568" t="s">
        <v>559</v>
      </c>
      <c r="D1100" s="569" t="s">
        <v>560</v>
      </c>
      <c r="E1100" s="568" t="s">
        <v>540</v>
      </c>
      <c r="F1100" s="569" t="s">
        <v>541</v>
      </c>
      <c r="G1100" s="568" t="s">
        <v>586</v>
      </c>
      <c r="H1100" s="568">
        <v>155947</v>
      </c>
      <c r="I1100" s="568">
        <v>55947</v>
      </c>
      <c r="J1100" s="568" t="s">
        <v>1571</v>
      </c>
      <c r="K1100" s="568"/>
      <c r="L1100" s="570">
        <v>102.88957328495501</v>
      </c>
      <c r="M1100" s="570">
        <v>1</v>
      </c>
      <c r="N1100" s="571">
        <v>102.88957328495501</v>
      </c>
    </row>
    <row r="1101" spans="1:14" ht="14.4" customHeight="1" x14ac:dyDescent="0.3">
      <c r="A1101" s="566" t="s">
        <v>537</v>
      </c>
      <c r="B1101" s="567" t="s">
        <v>539</v>
      </c>
      <c r="C1101" s="568" t="s">
        <v>559</v>
      </c>
      <c r="D1101" s="569" t="s">
        <v>560</v>
      </c>
      <c r="E1101" s="568" t="s">
        <v>540</v>
      </c>
      <c r="F1101" s="569" t="s">
        <v>541</v>
      </c>
      <c r="G1101" s="568" t="s">
        <v>586</v>
      </c>
      <c r="H1101" s="568">
        <v>156993</v>
      </c>
      <c r="I1101" s="568">
        <v>56993</v>
      </c>
      <c r="J1101" s="568" t="s">
        <v>736</v>
      </c>
      <c r="K1101" s="568" t="s">
        <v>737</v>
      </c>
      <c r="L1101" s="570">
        <v>57.9900253285196</v>
      </c>
      <c r="M1101" s="570">
        <v>1</v>
      </c>
      <c r="N1101" s="571">
        <v>57.9900253285196</v>
      </c>
    </row>
    <row r="1102" spans="1:14" ht="14.4" customHeight="1" x14ac:dyDescent="0.3">
      <c r="A1102" s="566" t="s">
        <v>537</v>
      </c>
      <c r="B1102" s="567" t="s">
        <v>539</v>
      </c>
      <c r="C1102" s="568" t="s">
        <v>559</v>
      </c>
      <c r="D1102" s="569" t="s">
        <v>560</v>
      </c>
      <c r="E1102" s="568" t="s">
        <v>540</v>
      </c>
      <c r="F1102" s="569" t="s">
        <v>541</v>
      </c>
      <c r="G1102" s="568" t="s">
        <v>586</v>
      </c>
      <c r="H1102" s="568">
        <v>157351</v>
      </c>
      <c r="I1102" s="568">
        <v>57351</v>
      </c>
      <c r="J1102" s="568" t="s">
        <v>1635</v>
      </c>
      <c r="K1102" s="568" t="s">
        <v>1636</v>
      </c>
      <c r="L1102" s="570">
        <v>36.24</v>
      </c>
      <c r="M1102" s="570">
        <v>2</v>
      </c>
      <c r="N1102" s="571">
        <v>72.48</v>
      </c>
    </row>
    <row r="1103" spans="1:14" ht="14.4" customHeight="1" x14ac:dyDescent="0.3">
      <c r="A1103" s="566" t="s">
        <v>537</v>
      </c>
      <c r="B1103" s="567" t="s">
        <v>539</v>
      </c>
      <c r="C1103" s="568" t="s">
        <v>559</v>
      </c>
      <c r="D1103" s="569" t="s">
        <v>560</v>
      </c>
      <c r="E1103" s="568" t="s">
        <v>540</v>
      </c>
      <c r="F1103" s="569" t="s">
        <v>541</v>
      </c>
      <c r="G1103" s="568" t="s">
        <v>586</v>
      </c>
      <c r="H1103" s="568">
        <v>158287</v>
      </c>
      <c r="I1103" s="568">
        <v>58287</v>
      </c>
      <c r="J1103" s="568" t="s">
        <v>1462</v>
      </c>
      <c r="K1103" s="568" t="s">
        <v>1463</v>
      </c>
      <c r="L1103" s="570">
        <v>1121.31</v>
      </c>
      <c r="M1103" s="570">
        <v>1</v>
      </c>
      <c r="N1103" s="571">
        <v>1121.31</v>
      </c>
    </row>
    <row r="1104" spans="1:14" ht="14.4" customHeight="1" x14ac:dyDescent="0.3">
      <c r="A1104" s="566" t="s">
        <v>537</v>
      </c>
      <c r="B1104" s="567" t="s">
        <v>539</v>
      </c>
      <c r="C1104" s="568" t="s">
        <v>559</v>
      </c>
      <c r="D1104" s="569" t="s">
        <v>560</v>
      </c>
      <c r="E1104" s="568" t="s">
        <v>540</v>
      </c>
      <c r="F1104" s="569" t="s">
        <v>541</v>
      </c>
      <c r="G1104" s="568" t="s">
        <v>586</v>
      </c>
      <c r="H1104" s="568">
        <v>158792</v>
      </c>
      <c r="I1104" s="568">
        <v>58792</v>
      </c>
      <c r="J1104" s="568" t="s">
        <v>1637</v>
      </c>
      <c r="K1104" s="568" t="s">
        <v>1638</v>
      </c>
      <c r="L1104" s="570">
        <v>143.88999999999999</v>
      </c>
      <c r="M1104" s="570">
        <v>1</v>
      </c>
      <c r="N1104" s="571">
        <v>143.88999999999999</v>
      </c>
    </row>
    <row r="1105" spans="1:14" ht="14.4" customHeight="1" x14ac:dyDescent="0.3">
      <c r="A1105" s="566" t="s">
        <v>537</v>
      </c>
      <c r="B1105" s="567" t="s">
        <v>539</v>
      </c>
      <c r="C1105" s="568" t="s">
        <v>559</v>
      </c>
      <c r="D1105" s="569" t="s">
        <v>560</v>
      </c>
      <c r="E1105" s="568" t="s">
        <v>540</v>
      </c>
      <c r="F1105" s="569" t="s">
        <v>541</v>
      </c>
      <c r="G1105" s="568" t="s">
        <v>586</v>
      </c>
      <c r="H1105" s="568">
        <v>159104</v>
      </c>
      <c r="I1105" s="568">
        <v>59104</v>
      </c>
      <c r="J1105" s="568" t="s">
        <v>1639</v>
      </c>
      <c r="K1105" s="568" t="s">
        <v>1640</v>
      </c>
      <c r="L1105" s="570">
        <v>109.05</v>
      </c>
      <c r="M1105" s="570">
        <v>1</v>
      </c>
      <c r="N1105" s="571">
        <v>109.05</v>
      </c>
    </row>
    <row r="1106" spans="1:14" ht="14.4" customHeight="1" x14ac:dyDescent="0.3">
      <c r="A1106" s="566" t="s">
        <v>537</v>
      </c>
      <c r="B1106" s="567" t="s">
        <v>539</v>
      </c>
      <c r="C1106" s="568" t="s">
        <v>559</v>
      </c>
      <c r="D1106" s="569" t="s">
        <v>560</v>
      </c>
      <c r="E1106" s="568" t="s">
        <v>540</v>
      </c>
      <c r="F1106" s="569" t="s">
        <v>541</v>
      </c>
      <c r="G1106" s="568" t="s">
        <v>586</v>
      </c>
      <c r="H1106" s="568">
        <v>162320</v>
      </c>
      <c r="I1106" s="568">
        <v>62320</v>
      </c>
      <c r="J1106" s="568" t="s">
        <v>745</v>
      </c>
      <c r="K1106" s="568" t="s">
        <v>746</v>
      </c>
      <c r="L1106" s="570">
        <v>75.240000679438253</v>
      </c>
      <c r="M1106" s="570">
        <v>3</v>
      </c>
      <c r="N1106" s="571">
        <v>225.720002717753</v>
      </c>
    </row>
    <row r="1107" spans="1:14" ht="14.4" customHeight="1" x14ac:dyDescent="0.3">
      <c r="A1107" s="566" t="s">
        <v>537</v>
      </c>
      <c r="B1107" s="567" t="s">
        <v>539</v>
      </c>
      <c r="C1107" s="568" t="s">
        <v>559</v>
      </c>
      <c r="D1107" s="569" t="s">
        <v>560</v>
      </c>
      <c r="E1107" s="568" t="s">
        <v>540</v>
      </c>
      <c r="F1107" s="569" t="s">
        <v>541</v>
      </c>
      <c r="G1107" s="568" t="s">
        <v>586</v>
      </c>
      <c r="H1107" s="568">
        <v>167547</v>
      </c>
      <c r="I1107" s="568">
        <v>67547</v>
      </c>
      <c r="J1107" s="568" t="s">
        <v>751</v>
      </c>
      <c r="K1107" s="568" t="s">
        <v>752</v>
      </c>
      <c r="L1107" s="570">
        <v>50.590045301143967</v>
      </c>
      <c r="M1107" s="570">
        <v>55</v>
      </c>
      <c r="N1107" s="571">
        <v>2791.3520906125336</v>
      </c>
    </row>
    <row r="1108" spans="1:14" ht="14.4" customHeight="1" x14ac:dyDescent="0.3">
      <c r="A1108" s="566" t="s">
        <v>537</v>
      </c>
      <c r="B1108" s="567" t="s">
        <v>539</v>
      </c>
      <c r="C1108" s="568" t="s">
        <v>559</v>
      </c>
      <c r="D1108" s="569" t="s">
        <v>560</v>
      </c>
      <c r="E1108" s="568" t="s">
        <v>540</v>
      </c>
      <c r="F1108" s="569" t="s">
        <v>541</v>
      </c>
      <c r="G1108" s="568" t="s">
        <v>586</v>
      </c>
      <c r="H1108" s="568">
        <v>169447</v>
      </c>
      <c r="I1108" s="568">
        <v>69447</v>
      </c>
      <c r="J1108" s="568" t="s">
        <v>755</v>
      </c>
      <c r="K1108" s="568" t="s">
        <v>756</v>
      </c>
      <c r="L1108" s="570">
        <v>78.37</v>
      </c>
      <c r="M1108" s="570">
        <v>1</v>
      </c>
      <c r="N1108" s="571">
        <v>78.37</v>
      </c>
    </row>
    <row r="1109" spans="1:14" ht="14.4" customHeight="1" x14ac:dyDescent="0.3">
      <c r="A1109" s="566" t="s">
        <v>537</v>
      </c>
      <c r="B1109" s="567" t="s">
        <v>539</v>
      </c>
      <c r="C1109" s="568" t="s">
        <v>559</v>
      </c>
      <c r="D1109" s="569" t="s">
        <v>560</v>
      </c>
      <c r="E1109" s="568" t="s">
        <v>540</v>
      </c>
      <c r="F1109" s="569" t="s">
        <v>541</v>
      </c>
      <c r="G1109" s="568" t="s">
        <v>586</v>
      </c>
      <c r="H1109" s="568">
        <v>169671</v>
      </c>
      <c r="I1109" s="568">
        <v>69671</v>
      </c>
      <c r="J1109" s="568" t="s">
        <v>757</v>
      </c>
      <c r="K1109" s="568" t="s">
        <v>758</v>
      </c>
      <c r="L1109" s="570">
        <v>116.1</v>
      </c>
      <c r="M1109" s="570">
        <v>12</v>
      </c>
      <c r="N1109" s="571">
        <v>1393.1999999999998</v>
      </c>
    </row>
    <row r="1110" spans="1:14" ht="14.4" customHeight="1" x14ac:dyDescent="0.3">
      <c r="A1110" s="566" t="s">
        <v>537</v>
      </c>
      <c r="B1110" s="567" t="s">
        <v>539</v>
      </c>
      <c r="C1110" s="568" t="s">
        <v>559</v>
      </c>
      <c r="D1110" s="569" t="s">
        <v>560</v>
      </c>
      <c r="E1110" s="568" t="s">
        <v>540</v>
      </c>
      <c r="F1110" s="569" t="s">
        <v>541</v>
      </c>
      <c r="G1110" s="568" t="s">
        <v>586</v>
      </c>
      <c r="H1110" s="568">
        <v>172564</v>
      </c>
      <c r="I1110" s="568">
        <v>72564</v>
      </c>
      <c r="J1110" s="568" t="s">
        <v>576</v>
      </c>
      <c r="K1110" s="568" t="s">
        <v>1196</v>
      </c>
      <c r="L1110" s="570">
        <v>343.15</v>
      </c>
      <c r="M1110" s="570">
        <v>3</v>
      </c>
      <c r="N1110" s="571">
        <v>1029.4499999999998</v>
      </c>
    </row>
    <row r="1111" spans="1:14" ht="14.4" customHeight="1" x14ac:dyDescent="0.3">
      <c r="A1111" s="566" t="s">
        <v>537</v>
      </c>
      <c r="B1111" s="567" t="s">
        <v>539</v>
      </c>
      <c r="C1111" s="568" t="s">
        <v>559</v>
      </c>
      <c r="D1111" s="569" t="s">
        <v>560</v>
      </c>
      <c r="E1111" s="568" t="s">
        <v>540</v>
      </c>
      <c r="F1111" s="569" t="s">
        <v>541</v>
      </c>
      <c r="G1111" s="568" t="s">
        <v>586</v>
      </c>
      <c r="H1111" s="568">
        <v>176064</v>
      </c>
      <c r="I1111" s="568">
        <v>76064</v>
      </c>
      <c r="J1111" s="568" t="s">
        <v>765</v>
      </c>
      <c r="K1111" s="568" t="s">
        <v>766</v>
      </c>
      <c r="L1111" s="570">
        <v>69.560006067809198</v>
      </c>
      <c r="M1111" s="570">
        <v>1</v>
      </c>
      <c r="N1111" s="571">
        <v>69.560006067809198</v>
      </c>
    </row>
    <row r="1112" spans="1:14" ht="14.4" customHeight="1" x14ac:dyDescent="0.3">
      <c r="A1112" s="566" t="s">
        <v>537</v>
      </c>
      <c r="B1112" s="567" t="s">
        <v>539</v>
      </c>
      <c r="C1112" s="568" t="s">
        <v>559</v>
      </c>
      <c r="D1112" s="569" t="s">
        <v>560</v>
      </c>
      <c r="E1112" s="568" t="s">
        <v>540</v>
      </c>
      <c r="F1112" s="569" t="s">
        <v>541</v>
      </c>
      <c r="G1112" s="568" t="s">
        <v>586</v>
      </c>
      <c r="H1112" s="568">
        <v>183270</v>
      </c>
      <c r="I1112" s="568">
        <v>83270</v>
      </c>
      <c r="J1112" s="568" t="s">
        <v>769</v>
      </c>
      <c r="K1112" s="568" t="s">
        <v>770</v>
      </c>
      <c r="L1112" s="570">
        <v>129.850215923283</v>
      </c>
      <c r="M1112" s="570">
        <v>1</v>
      </c>
      <c r="N1112" s="571">
        <v>129.850215923283</v>
      </c>
    </row>
    <row r="1113" spans="1:14" ht="14.4" customHeight="1" x14ac:dyDescent="0.3">
      <c r="A1113" s="566" t="s">
        <v>537</v>
      </c>
      <c r="B1113" s="567" t="s">
        <v>539</v>
      </c>
      <c r="C1113" s="568" t="s">
        <v>559</v>
      </c>
      <c r="D1113" s="569" t="s">
        <v>560</v>
      </c>
      <c r="E1113" s="568" t="s">
        <v>540</v>
      </c>
      <c r="F1113" s="569" t="s">
        <v>541</v>
      </c>
      <c r="G1113" s="568" t="s">
        <v>586</v>
      </c>
      <c r="H1113" s="568">
        <v>183318</v>
      </c>
      <c r="I1113" s="568">
        <v>83318</v>
      </c>
      <c r="J1113" s="568" t="s">
        <v>1202</v>
      </c>
      <c r="K1113" s="568" t="s">
        <v>1203</v>
      </c>
      <c r="L1113" s="570">
        <v>22.25</v>
      </c>
      <c r="M1113" s="570">
        <v>1</v>
      </c>
      <c r="N1113" s="571">
        <v>22.25</v>
      </c>
    </row>
    <row r="1114" spans="1:14" ht="14.4" customHeight="1" x14ac:dyDescent="0.3">
      <c r="A1114" s="566" t="s">
        <v>537</v>
      </c>
      <c r="B1114" s="567" t="s">
        <v>539</v>
      </c>
      <c r="C1114" s="568" t="s">
        <v>559</v>
      </c>
      <c r="D1114" s="569" t="s">
        <v>560</v>
      </c>
      <c r="E1114" s="568" t="s">
        <v>540</v>
      </c>
      <c r="F1114" s="569" t="s">
        <v>541</v>
      </c>
      <c r="G1114" s="568" t="s">
        <v>586</v>
      </c>
      <c r="H1114" s="568">
        <v>183974</v>
      </c>
      <c r="I1114" s="568">
        <v>83974</v>
      </c>
      <c r="J1114" s="568" t="s">
        <v>1641</v>
      </c>
      <c r="K1114" s="568" t="s">
        <v>1642</v>
      </c>
      <c r="L1114" s="570">
        <v>379.28</v>
      </c>
      <c r="M1114" s="570">
        <v>1</v>
      </c>
      <c r="N1114" s="571">
        <v>379.28</v>
      </c>
    </row>
    <row r="1115" spans="1:14" ht="14.4" customHeight="1" x14ac:dyDescent="0.3">
      <c r="A1115" s="566" t="s">
        <v>537</v>
      </c>
      <c r="B1115" s="567" t="s">
        <v>539</v>
      </c>
      <c r="C1115" s="568" t="s">
        <v>559</v>
      </c>
      <c r="D1115" s="569" t="s">
        <v>560</v>
      </c>
      <c r="E1115" s="568" t="s">
        <v>540</v>
      </c>
      <c r="F1115" s="569" t="s">
        <v>541</v>
      </c>
      <c r="G1115" s="568" t="s">
        <v>586</v>
      </c>
      <c r="H1115" s="568">
        <v>185733</v>
      </c>
      <c r="I1115" s="568">
        <v>85733</v>
      </c>
      <c r="J1115" s="568" t="s">
        <v>1643</v>
      </c>
      <c r="K1115" s="568" t="s">
        <v>1644</v>
      </c>
      <c r="L1115" s="570">
        <v>588.19000000000005</v>
      </c>
      <c r="M1115" s="570">
        <v>1</v>
      </c>
      <c r="N1115" s="571">
        <v>588.19000000000005</v>
      </c>
    </row>
    <row r="1116" spans="1:14" ht="14.4" customHeight="1" x14ac:dyDescent="0.3">
      <c r="A1116" s="566" t="s">
        <v>537</v>
      </c>
      <c r="B1116" s="567" t="s">
        <v>539</v>
      </c>
      <c r="C1116" s="568" t="s">
        <v>559</v>
      </c>
      <c r="D1116" s="569" t="s">
        <v>560</v>
      </c>
      <c r="E1116" s="568" t="s">
        <v>540</v>
      </c>
      <c r="F1116" s="569" t="s">
        <v>541</v>
      </c>
      <c r="G1116" s="568" t="s">
        <v>586</v>
      </c>
      <c r="H1116" s="568">
        <v>187299</v>
      </c>
      <c r="I1116" s="568">
        <v>87299</v>
      </c>
      <c r="J1116" s="568" t="s">
        <v>1208</v>
      </c>
      <c r="K1116" s="568" t="s">
        <v>1209</v>
      </c>
      <c r="L1116" s="570">
        <v>1003.89</v>
      </c>
      <c r="M1116" s="570">
        <v>2</v>
      </c>
      <c r="N1116" s="571">
        <v>2007.78</v>
      </c>
    </row>
    <row r="1117" spans="1:14" ht="14.4" customHeight="1" x14ac:dyDescent="0.3">
      <c r="A1117" s="566" t="s">
        <v>537</v>
      </c>
      <c r="B1117" s="567" t="s">
        <v>539</v>
      </c>
      <c r="C1117" s="568" t="s">
        <v>559</v>
      </c>
      <c r="D1117" s="569" t="s">
        <v>560</v>
      </c>
      <c r="E1117" s="568" t="s">
        <v>540</v>
      </c>
      <c r="F1117" s="569" t="s">
        <v>541</v>
      </c>
      <c r="G1117" s="568" t="s">
        <v>586</v>
      </c>
      <c r="H1117" s="568">
        <v>187742</v>
      </c>
      <c r="I1117" s="568">
        <v>87742</v>
      </c>
      <c r="J1117" s="568" t="s">
        <v>1645</v>
      </c>
      <c r="K1117" s="568" t="s">
        <v>783</v>
      </c>
      <c r="L1117" s="570">
        <v>19.011440799622651</v>
      </c>
      <c r="M1117" s="570">
        <v>1080</v>
      </c>
      <c r="N1117" s="571">
        <v>20508.07627608622</v>
      </c>
    </row>
    <row r="1118" spans="1:14" ht="14.4" customHeight="1" x14ac:dyDescent="0.3">
      <c r="A1118" s="566" t="s">
        <v>537</v>
      </c>
      <c r="B1118" s="567" t="s">
        <v>539</v>
      </c>
      <c r="C1118" s="568" t="s">
        <v>559</v>
      </c>
      <c r="D1118" s="569" t="s">
        <v>560</v>
      </c>
      <c r="E1118" s="568" t="s">
        <v>540</v>
      </c>
      <c r="F1118" s="569" t="s">
        <v>541</v>
      </c>
      <c r="G1118" s="568" t="s">
        <v>586</v>
      </c>
      <c r="H1118" s="568">
        <v>188219</v>
      </c>
      <c r="I1118" s="568">
        <v>88219</v>
      </c>
      <c r="J1118" s="568" t="s">
        <v>777</v>
      </c>
      <c r="K1118" s="568" t="s">
        <v>779</v>
      </c>
      <c r="L1118" s="570">
        <v>138.9</v>
      </c>
      <c r="M1118" s="570">
        <v>1</v>
      </c>
      <c r="N1118" s="571">
        <v>138.9</v>
      </c>
    </row>
    <row r="1119" spans="1:14" ht="14.4" customHeight="1" x14ac:dyDescent="0.3">
      <c r="A1119" s="566" t="s">
        <v>537</v>
      </c>
      <c r="B1119" s="567" t="s">
        <v>539</v>
      </c>
      <c r="C1119" s="568" t="s">
        <v>559</v>
      </c>
      <c r="D1119" s="569" t="s">
        <v>560</v>
      </c>
      <c r="E1119" s="568" t="s">
        <v>540</v>
      </c>
      <c r="F1119" s="569" t="s">
        <v>541</v>
      </c>
      <c r="G1119" s="568" t="s">
        <v>586</v>
      </c>
      <c r="H1119" s="568">
        <v>188356</v>
      </c>
      <c r="I1119" s="568">
        <v>88356</v>
      </c>
      <c r="J1119" s="568" t="s">
        <v>1646</v>
      </c>
      <c r="K1119" s="568" t="s">
        <v>1647</v>
      </c>
      <c r="L1119" s="570">
        <v>81.08</v>
      </c>
      <c r="M1119" s="570">
        <v>1</v>
      </c>
      <c r="N1119" s="571">
        <v>81.08</v>
      </c>
    </row>
    <row r="1120" spans="1:14" ht="14.4" customHeight="1" x14ac:dyDescent="0.3">
      <c r="A1120" s="566" t="s">
        <v>537</v>
      </c>
      <c r="B1120" s="567" t="s">
        <v>539</v>
      </c>
      <c r="C1120" s="568" t="s">
        <v>559</v>
      </c>
      <c r="D1120" s="569" t="s">
        <v>560</v>
      </c>
      <c r="E1120" s="568" t="s">
        <v>540</v>
      </c>
      <c r="F1120" s="569" t="s">
        <v>541</v>
      </c>
      <c r="G1120" s="568" t="s">
        <v>586</v>
      </c>
      <c r="H1120" s="568">
        <v>188630</v>
      </c>
      <c r="I1120" s="568">
        <v>88630</v>
      </c>
      <c r="J1120" s="568" t="s">
        <v>780</v>
      </c>
      <c r="K1120" s="568" t="s">
        <v>781</v>
      </c>
      <c r="L1120" s="570">
        <v>73.94748724689417</v>
      </c>
      <c r="M1120" s="570">
        <v>9</v>
      </c>
      <c r="N1120" s="571">
        <v>662.79977176405566</v>
      </c>
    </row>
    <row r="1121" spans="1:14" ht="14.4" customHeight="1" x14ac:dyDescent="0.3">
      <c r="A1121" s="566" t="s">
        <v>537</v>
      </c>
      <c r="B1121" s="567" t="s">
        <v>539</v>
      </c>
      <c r="C1121" s="568" t="s">
        <v>559</v>
      </c>
      <c r="D1121" s="569" t="s">
        <v>560</v>
      </c>
      <c r="E1121" s="568" t="s">
        <v>540</v>
      </c>
      <c r="F1121" s="569" t="s">
        <v>541</v>
      </c>
      <c r="G1121" s="568" t="s">
        <v>586</v>
      </c>
      <c r="H1121" s="568">
        <v>191836</v>
      </c>
      <c r="I1121" s="568">
        <v>91836</v>
      </c>
      <c r="J1121" s="568" t="s">
        <v>786</v>
      </c>
      <c r="K1121" s="568" t="s">
        <v>787</v>
      </c>
      <c r="L1121" s="570">
        <v>46.719999469898077</v>
      </c>
      <c r="M1121" s="570">
        <v>46</v>
      </c>
      <c r="N1121" s="571">
        <v>2149.6998945330793</v>
      </c>
    </row>
    <row r="1122" spans="1:14" ht="14.4" customHeight="1" x14ac:dyDescent="0.3">
      <c r="A1122" s="566" t="s">
        <v>537</v>
      </c>
      <c r="B1122" s="567" t="s">
        <v>539</v>
      </c>
      <c r="C1122" s="568" t="s">
        <v>559</v>
      </c>
      <c r="D1122" s="569" t="s">
        <v>560</v>
      </c>
      <c r="E1122" s="568" t="s">
        <v>540</v>
      </c>
      <c r="F1122" s="569" t="s">
        <v>541</v>
      </c>
      <c r="G1122" s="568" t="s">
        <v>586</v>
      </c>
      <c r="H1122" s="568">
        <v>192489</v>
      </c>
      <c r="I1122" s="568">
        <v>92489</v>
      </c>
      <c r="J1122" s="568" t="s">
        <v>790</v>
      </c>
      <c r="K1122" s="568" t="s">
        <v>791</v>
      </c>
      <c r="L1122" s="570">
        <v>723.89499999999998</v>
      </c>
      <c r="M1122" s="570">
        <v>2</v>
      </c>
      <c r="N1122" s="571">
        <v>1447.79</v>
      </c>
    </row>
    <row r="1123" spans="1:14" ht="14.4" customHeight="1" x14ac:dyDescent="0.3">
      <c r="A1123" s="566" t="s">
        <v>537</v>
      </c>
      <c r="B1123" s="567" t="s">
        <v>539</v>
      </c>
      <c r="C1123" s="568" t="s">
        <v>559</v>
      </c>
      <c r="D1123" s="569" t="s">
        <v>560</v>
      </c>
      <c r="E1123" s="568" t="s">
        <v>540</v>
      </c>
      <c r="F1123" s="569" t="s">
        <v>541</v>
      </c>
      <c r="G1123" s="568" t="s">
        <v>586</v>
      </c>
      <c r="H1123" s="568">
        <v>192729</v>
      </c>
      <c r="I1123" s="568">
        <v>92729</v>
      </c>
      <c r="J1123" s="568" t="s">
        <v>1214</v>
      </c>
      <c r="K1123" s="568" t="s">
        <v>1215</v>
      </c>
      <c r="L1123" s="570">
        <v>47.555739178061835</v>
      </c>
      <c r="M1123" s="570">
        <v>294</v>
      </c>
      <c r="N1123" s="571">
        <v>14025.572023784776</v>
      </c>
    </row>
    <row r="1124" spans="1:14" ht="14.4" customHeight="1" x14ac:dyDescent="0.3">
      <c r="A1124" s="566" t="s">
        <v>537</v>
      </c>
      <c r="B1124" s="567" t="s">
        <v>539</v>
      </c>
      <c r="C1124" s="568" t="s">
        <v>559</v>
      </c>
      <c r="D1124" s="569" t="s">
        <v>560</v>
      </c>
      <c r="E1124" s="568" t="s">
        <v>540</v>
      </c>
      <c r="F1124" s="569" t="s">
        <v>541</v>
      </c>
      <c r="G1124" s="568" t="s">
        <v>586</v>
      </c>
      <c r="H1124" s="568">
        <v>193104</v>
      </c>
      <c r="I1124" s="568">
        <v>93104</v>
      </c>
      <c r="J1124" s="568" t="s">
        <v>793</v>
      </c>
      <c r="K1124" s="568" t="s">
        <v>794</v>
      </c>
      <c r="L1124" s="570">
        <v>41.62</v>
      </c>
      <c r="M1124" s="570">
        <v>1</v>
      </c>
      <c r="N1124" s="571">
        <v>41.62</v>
      </c>
    </row>
    <row r="1125" spans="1:14" ht="14.4" customHeight="1" x14ac:dyDescent="0.3">
      <c r="A1125" s="566" t="s">
        <v>537</v>
      </c>
      <c r="B1125" s="567" t="s">
        <v>539</v>
      </c>
      <c r="C1125" s="568" t="s">
        <v>559</v>
      </c>
      <c r="D1125" s="569" t="s">
        <v>560</v>
      </c>
      <c r="E1125" s="568" t="s">
        <v>540</v>
      </c>
      <c r="F1125" s="569" t="s">
        <v>541</v>
      </c>
      <c r="G1125" s="568" t="s">
        <v>586</v>
      </c>
      <c r="H1125" s="568">
        <v>193105</v>
      </c>
      <c r="I1125" s="568">
        <v>93105</v>
      </c>
      <c r="J1125" s="568" t="s">
        <v>793</v>
      </c>
      <c r="K1125" s="568" t="s">
        <v>795</v>
      </c>
      <c r="L1125" s="570">
        <v>292.23599370228067</v>
      </c>
      <c r="M1125" s="570">
        <v>51</v>
      </c>
      <c r="N1125" s="571">
        <v>14911.512939156461</v>
      </c>
    </row>
    <row r="1126" spans="1:14" ht="14.4" customHeight="1" x14ac:dyDescent="0.3">
      <c r="A1126" s="566" t="s">
        <v>537</v>
      </c>
      <c r="B1126" s="567" t="s">
        <v>539</v>
      </c>
      <c r="C1126" s="568" t="s">
        <v>559</v>
      </c>
      <c r="D1126" s="569" t="s">
        <v>560</v>
      </c>
      <c r="E1126" s="568" t="s">
        <v>540</v>
      </c>
      <c r="F1126" s="569" t="s">
        <v>541</v>
      </c>
      <c r="G1126" s="568" t="s">
        <v>586</v>
      </c>
      <c r="H1126" s="568">
        <v>193723</v>
      </c>
      <c r="I1126" s="568">
        <v>93723</v>
      </c>
      <c r="J1126" s="568" t="s">
        <v>1648</v>
      </c>
      <c r="K1126" s="568" t="s">
        <v>1649</v>
      </c>
      <c r="L1126" s="570">
        <v>42.4</v>
      </c>
      <c r="M1126" s="570">
        <v>1</v>
      </c>
      <c r="N1126" s="571">
        <v>42.4</v>
      </c>
    </row>
    <row r="1127" spans="1:14" ht="14.4" customHeight="1" x14ac:dyDescent="0.3">
      <c r="A1127" s="566" t="s">
        <v>537</v>
      </c>
      <c r="B1127" s="567" t="s">
        <v>539</v>
      </c>
      <c r="C1127" s="568" t="s">
        <v>559</v>
      </c>
      <c r="D1127" s="569" t="s">
        <v>560</v>
      </c>
      <c r="E1127" s="568" t="s">
        <v>540</v>
      </c>
      <c r="F1127" s="569" t="s">
        <v>541</v>
      </c>
      <c r="G1127" s="568" t="s">
        <v>586</v>
      </c>
      <c r="H1127" s="568">
        <v>193746</v>
      </c>
      <c r="I1127" s="568">
        <v>93746</v>
      </c>
      <c r="J1127" s="568" t="s">
        <v>1219</v>
      </c>
      <c r="K1127" s="568" t="s">
        <v>1220</v>
      </c>
      <c r="L1127" s="570">
        <v>383.42668121425299</v>
      </c>
      <c r="M1127" s="570">
        <v>6</v>
      </c>
      <c r="N1127" s="571">
        <v>2300.560087285518</v>
      </c>
    </row>
    <row r="1128" spans="1:14" ht="14.4" customHeight="1" x14ac:dyDescent="0.3">
      <c r="A1128" s="566" t="s">
        <v>537</v>
      </c>
      <c r="B1128" s="567" t="s">
        <v>539</v>
      </c>
      <c r="C1128" s="568" t="s">
        <v>559</v>
      </c>
      <c r="D1128" s="569" t="s">
        <v>560</v>
      </c>
      <c r="E1128" s="568" t="s">
        <v>540</v>
      </c>
      <c r="F1128" s="569" t="s">
        <v>541</v>
      </c>
      <c r="G1128" s="568" t="s">
        <v>586</v>
      </c>
      <c r="H1128" s="568">
        <v>193779</v>
      </c>
      <c r="I1128" s="568">
        <v>93779</v>
      </c>
      <c r="J1128" s="568" t="s">
        <v>796</v>
      </c>
      <c r="K1128" s="568" t="s">
        <v>797</v>
      </c>
      <c r="L1128" s="570">
        <v>72.06</v>
      </c>
      <c r="M1128" s="570">
        <v>1</v>
      </c>
      <c r="N1128" s="571">
        <v>72.06</v>
      </c>
    </row>
    <row r="1129" spans="1:14" ht="14.4" customHeight="1" x14ac:dyDescent="0.3">
      <c r="A1129" s="566" t="s">
        <v>537</v>
      </c>
      <c r="B1129" s="567" t="s">
        <v>539</v>
      </c>
      <c r="C1129" s="568" t="s">
        <v>559</v>
      </c>
      <c r="D1129" s="569" t="s">
        <v>560</v>
      </c>
      <c r="E1129" s="568" t="s">
        <v>540</v>
      </c>
      <c r="F1129" s="569" t="s">
        <v>541</v>
      </c>
      <c r="G1129" s="568" t="s">
        <v>586</v>
      </c>
      <c r="H1129" s="568">
        <v>194248</v>
      </c>
      <c r="I1129" s="568">
        <v>94248</v>
      </c>
      <c r="J1129" s="568" t="s">
        <v>798</v>
      </c>
      <c r="K1129" s="568" t="s">
        <v>799</v>
      </c>
      <c r="L1129" s="570">
        <v>49.700350756101997</v>
      </c>
      <c r="M1129" s="570">
        <v>2</v>
      </c>
      <c r="N1129" s="571">
        <v>99.400701512203995</v>
      </c>
    </row>
    <row r="1130" spans="1:14" ht="14.4" customHeight="1" x14ac:dyDescent="0.3">
      <c r="A1130" s="566" t="s">
        <v>537</v>
      </c>
      <c r="B1130" s="567" t="s">
        <v>539</v>
      </c>
      <c r="C1130" s="568" t="s">
        <v>559</v>
      </c>
      <c r="D1130" s="569" t="s">
        <v>560</v>
      </c>
      <c r="E1130" s="568" t="s">
        <v>540</v>
      </c>
      <c r="F1130" s="569" t="s">
        <v>541</v>
      </c>
      <c r="G1130" s="568" t="s">
        <v>586</v>
      </c>
      <c r="H1130" s="568">
        <v>194292</v>
      </c>
      <c r="I1130" s="568">
        <v>94292</v>
      </c>
      <c r="J1130" s="568" t="s">
        <v>798</v>
      </c>
      <c r="K1130" s="568" t="s">
        <v>800</v>
      </c>
      <c r="L1130" s="570">
        <v>91.57</v>
      </c>
      <c r="M1130" s="570">
        <v>2</v>
      </c>
      <c r="N1130" s="571">
        <v>183.14</v>
      </c>
    </row>
    <row r="1131" spans="1:14" ht="14.4" customHeight="1" x14ac:dyDescent="0.3">
      <c r="A1131" s="566" t="s">
        <v>537</v>
      </c>
      <c r="B1131" s="567" t="s">
        <v>539</v>
      </c>
      <c r="C1131" s="568" t="s">
        <v>559</v>
      </c>
      <c r="D1131" s="569" t="s">
        <v>560</v>
      </c>
      <c r="E1131" s="568" t="s">
        <v>540</v>
      </c>
      <c r="F1131" s="569" t="s">
        <v>541</v>
      </c>
      <c r="G1131" s="568" t="s">
        <v>586</v>
      </c>
      <c r="H1131" s="568">
        <v>194852</v>
      </c>
      <c r="I1131" s="568">
        <v>94852</v>
      </c>
      <c r="J1131" s="568" t="s">
        <v>801</v>
      </c>
      <c r="K1131" s="568" t="s">
        <v>802</v>
      </c>
      <c r="L1131" s="570">
        <v>1078.5597241489199</v>
      </c>
      <c r="M1131" s="570">
        <v>2</v>
      </c>
      <c r="N1131" s="571">
        <v>2157.1194482978399</v>
      </c>
    </row>
    <row r="1132" spans="1:14" ht="14.4" customHeight="1" x14ac:dyDescent="0.3">
      <c r="A1132" s="566" t="s">
        <v>537</v>
      </c>
      <c r="B1132" s="567" t="s">
        <v>539</v>
      </c>
      <c r="C1132" s="568" t="s">
        <v>559</v>
      </c>
      <c r="D1132" s="569" t="s">
        <v>560</v>
      </c>
      <c r="E1132" s="568" t="s">
        <v>540</v>
      </c>
      <c r="F1132" s="569" t="s">
        <v>541</v>
      </c>
      <c r="G1132" s="568" t="s">
        <v>586</v>
      </c>
      <c r="H1132" s="568">
        <v>194916</v>
      </c>
      <c r="I1132" s="568">
        <v>94916</v>
      </c>
      <c r="J1132" s="568" t="s">
        <v>803</v>
      </c>
      <c r="K1132" s="568" t="s">
        <v>804</v>
      </c>
      <c r="L1132" s="570">
        <v>90.29</v>
      </c>
      <c r="M1132" s="570">
        <v>-22</v>
      </c>
      <c r="N1132" s="571">
        <v>-1986.38</v>
      </c>
    </row>
    <row r="1133" spans="1:14" ht="14.4" customHeight="1" x14ac:dyDescent="0.3">
      <c r="A1133" s="566" t="s">
        <v>537</v>
      </c>
      <c r="B1133" s="567" t="s">
        <v>539</v>
      </c>
      <c r="C1133" s="568" t="s">
        <v>559</v>
      </c>
      <c r="D1133" s="569" t="s">
        <v>560</v>
      </c>
      <c r="E1133" s="568" t="s">
        <v>540</v>
      </c>
      <c r="F1133" s="569" t="s">
        <v>541</v>
      </c>
      <c r="G1133" s="568" t="s">
        <v>586</v>
      </c>
      <c r="H1133" s="568">
        <v>194919</v>
      </c>
      <c r="I1133" s="568">
        <v>94919</v>
      </c>
      <c r="J1133" s="568" t="s">
        <v>806</v>
      </c>
      <c r="K1133" s="568" t="s">
        <v>807</v>
      </c>
      <c r="L1133" s="570">
        <v>34.945381861330603</v>
      </c>
      <c r="M1133" s="570">
        <v>96</v>
      </c>
      <c r="N1133" s="571">
        <v>3367.6032673013647</v>
      </c>
    </row>
    <row r="1134" spans="1:14" ht="14.4" customHeight="1" x14ac:dyDescent="0.3">
      <c r="A1134" s="566" t="s">
        <v>537</v>
      </c>
      <c r="B1134" s="567" t="s">
        <v>539</v>
      </c>
      <c r="C1134" s="568" t="s">
        <v>559</v>
      </c>
      <c r="D1134" s="569" t="s">
        <v>560</v>
      </c>
      <c r="E1134" s="568" t="s">
        <v>540</v>
      </c>
      <c r="F1134" s="569" t="s">
        <v>541</v>
      </c>
      <c r="G1134" s="568" t="s">
        <v>586</v>
      </c>
      <c r="H1134" s="568">
        <v>194921</v>
      </c>
      <c r="I1134" s="568">
        <v>94921</v>
      </c>
      <c r="J1134" s="568" t="s">
        <v>803</v>
      </c>
      <c r="K1134" s="568" t="s">
        <v>809</v>
      </c>
      <c r="L1134" s="570">
        <v>63.773116946469834</v>
      </c>
      <c r="M1134" s="570">
        <v>68</v>
      </c>
      <c r="N1134" s="571">
        <v>4313.8850165443091</v>
      </c>
    </row>
    <row r="1135" spans="1:14" ht="14.4" customHeight="1" x14ac:dyDescent="0.3">
      <c r="A1135" s="566" t="s">
        <v>537</v>
      </c>
      <c r="B1135" s="567" t="s">
        <v>539</v>
      </c>
      <c r="C1135" s="568" t="s">
        <v>559</v>
      </c>
      <c r="D1135" s="569" t="s">
        <v>560</v>
      </c>
      <c r="E1135" s="568" t="s">
        <v>540</v>
      </c>
      <c r="F1135" s="569" t="s">
        <v>541</v>
      </c>
      <c r="G1135" s="568" t="s">
        <v>586</v>
      </c>
      <c r="H1135" s="568">
        <v>196303</v>
      </c>
      <c r="I1135" s="568">
        <v>96303</v>
      </c>
      <c r="J1135" s="568" t="s">
        <v>812</v>
      </c>
      <c r="K1135" s="568" t="s">
        <v>813</v>
      </c>
      <c r="L1135" s="570">
        <v>38.03</v>
      </c>
      <c r="M1135" s="570">
        <v>1</v>
      </c>
      <c r="N1135" s="571">
        <v>38.03</v>
      </c>
    </row>
    <row r="1136" spans="1:14" ht="14.4" customHeight="1" x14ac:dyDescent="0.3">
      <c r="A1136" s="566" t="s">
        <v>537</v>
      </c>
      <c r="B1136" s="567" t="s">
        <v>539</v>
      </c>
      <c r="C1136" s="568" t="s">
        <v>559</v>
      </c>
      <c r="D1136" s="569" t="s">
        <v>560</v>
      </c>
      <c r="E1136" s="568" t="s">
        <v>540</v>
      </c>
      <c r="F1136" s="569" t="s">
        <v>541</v>
      </c>
      <c r="G1136" s="568" t="s">
        <v>586</v>
      </c>
      <c r="H1136" s="568">
        <v>196610</v>
      </c>
      <c r="I1136" s="568">
        <v>96610</v>
      </c>
      <c r="J1136" s="568" t="s">
        <v>814</v>
      </c>
      <c r="K1136" s="568" t="s">
        <v>815</v>
      </c>
      <c r="L1136" s="570">
        <v>54.378018029686466</v>
      </c>
      <c r="M1136" s="570">
        <v>16</v>
      </c>
      <c r="N1136" s="571">
        <v>870.37225241561055</v>
      </c>
    </row>
    <row r="1137" spans="1:14" ht="14.4" customHeight="1" x14ac:dyDescent="0.3">
      <c r="A1137" s="566" t="s">
        <v>537</v>
      </c>
      <c r="B1137" s="567" t="s">
        <v>539</v>
      </c>
      <c r="C1137" s="568" t="s">
        <v>559</v>
      </c>
      <c r="D1137" s="569" t="s">
        <v>560</v>
      </c>
      <c r="E1137" s="568" t="s">
        <v>540</v>
      </c>
      <c r="F1137" s="569" t="s">
        <v>541</v>
      </c>
      <c r="G1137" s="568" t="s">
        <v>586</v>
      </c>
      <c r="H1137" s="568">
        <v>196872</v>
      </c>
      <c r="I1137" s="568">
        <v>96872</v>
      </c>
      <c r="J1137" s="568" t="s">
        <v>1650</v>
      </c>
      <c r="K1137" s="568" t="s">
        <v>1651</v>
      </c>
      <c r="L1137" s="570">
        <v>15.44</v>
      </c>
      <c r="M1137" s="570">
        <v>20</v>
      </c>
      <c r="N1137" s="571">
        <v>308.8</v>
      </c>
    </row>
    <row r="1138" spans="1:14" ht="14.4" customHeight="1" x14ac:dyDescent="0.3">
      <c r="A1138" s="566" t="s">
        <v>537</v>
      </c>
      <c r="B1138" s="567" t="s">
        <v>539</v>
      </c>
      <c r="C1138" s="568" t="s">
        <v>559</v>
      </c>
      <c r="D1138" s="569" t="s">
        <v>560</v>
      </c>
      <c r="E1138" s="568" t="s">
        <v>540</v>
      </c>
      <c r="F1138" s="569" t="s">
        <v>541</v>
      </c>
      <c r="G1138" s="568" t="s">
        <v>586</v>
      </c>
      <c r="H1138" s="568">
        <v>196877</v>
      </c>
      <c r="I1138" s="568">
        <v>96877</v>
      </c>
      <c r="J1138" s="568" t="s">
        <v>816</v>
      </c>
      <c r="K1138" s="568" t="s">
        <v>817</v>
      </c>
      <c r="L1138" s="570">
        <v>181.59</v>
      </c>
      <c r="M1138" s="570">
        <v>4</v>
      </c>
      <c r="N1138" s="571">
        <v>726.36</v>
      </c>
    </row>
    <row r="1139" spans="1:14" ht="14.4" customHeight="1" x14ac:dyDescent="0.3">
      <c r="A1139" s="566" t="s">
        <v>537</v>
      </c>
      <c r="B1139" s="567" t="s">
        <v>539</v>
      </c>
      <c r="C1139" s="568" t="s">
        <v>559</v>
      </c>
      <c r="D1139" s="569" t="s">
        <v>560</v>
      </c>
      <c r="E1139" s="568" t="s">
        <v>540</v>
      </c>
      <c r="F1139" s="569" t="s">
        <v>541</v>
      </c>
      <c r="G1139" s="568" t="s">
        <v>586</v>
      </c>
      <c r="H1139" s="568">
        <v>196884</v>
      </c>
      <c r="I1139" s="568">
        <v>96884</v>
      </c>
      <c r="J1139" s="568" t="s">
        <v>1652</v>
      </c>
      <c r="K1139" s="568" t="s">
        <v>1653</v>
      </c>
      <c r="L1139" s="570">
        <v>152.49</v>
      </c>
      <c r="M1139" s="570">
        <v>1</v>
      </c>
      <c r="N1139" s="571">
        <v>152.49</v>
      </c>
    </row>
    <row r="1140" spans="1:14" ht="14.4" customHeight="1" x14ac:dyDescent="0.3">
      <c r="A1140" s="566" t="s">
        <v>537</v>
      </c>
      <c r="B1140" s="567" t="s">
        <v>539</v>
      </c>
      <c r="C1140" s="568" t="s">
        <v>559</v>
      </c>
      <c r="D1140" s="569" t="s">
        <v>560</v>
      </c>
      <c r="E1140" s="568" t="s">
        <v>540</v>
      </c>
      <c r="F1140" s="569" t="s">
        <v>541</v>
      </c>
      <c r="G1140" s="568" t="s">
        <v>586</v>
      </c>
      <c r="H1140" s="568">
        <v>196885</v>
      </c>
      <c r="I1140" s="568">
        <v>96885</v>
      </c>
      <c r="J1140" s="568" t="s">
        <v>1654</v>
      </c>
      <c r="K1140" s="568" t="s">
        <v>1655</v>
      </c>
      <c r="L1140" s="570">
        <v>27.328286532039002</v>
      </c>
      <c r="M1140" s="570">
        <v>10</v>
      </c>
      <c r="N1140" s="571">
        <v>273.28286532038999</v>
      </c>
    </row>
    <row r="1141" spans="1:14" ht="14.4" customHeight="1" x14ac:dyDescent="0.3">
      <c r="A1141" s="566" t="s">
        <v>537</v>
      </c>
      <c r="B1141" s="567" t="s">
        <v>539</v>
      </c>
      <c r="C1141" s="568" t="s">
        <v>559</v>
      </c>
      <c r="D1141" s="569" t="s">
        <v>560</v>
      </c>
      <c r="E1141" s="568" t="s">
        <v>540</v>
      </c>
      <c r="F1141" s="569" t="s">
        <v>541</v>
      </c>
      <c r="G1141" s="568" t="s">
        <v>586</v>
      </c>
      <c r="H1141" s="568">
        <v>197186</v>
      </c>
      <c r="I1141" s="568">
        <v>97186</v>
      </c>
      <c r="J1141" s="568" t="s">
        <v>818</v>
      </c>
      <c r="K1141" s="568" t="s">
        <v>819</v>
      </c>
      <c r="L1141" s="570">
        <v>94.69</v>
      </c>
      <c r="M1141" s="570">
        <v>1</v>
      </c>
      <c r="N1141" s="571">
        <v>94.69</v>
      </c>
    </row>
    <row r="1142" spans="1:14" ht="14.4" customHeight="1" x14ac:dyDescent="0.3">
      <c r="A1142" s="566" t="s">
        <v>537</v>
      </c>
      <c r="B1142" s="567" t="s">
        <v>539</v>
      </c>
      <c r="C1142" s="568" t="s">
        <v>559</v>
      </c>
      <c r="D1142" s="569" t="s">
        <v>560</v>
      </c>
      <c r="E1142" s="568" t="s">
        <v>540</v>
      </c>
      <c r="F1142" s="569" t="s">
        <v>541</v>
      </c>
      <c r="G1142" s="568" t="s">
        <v>586</v>
      </c>
      <c r="H1142" s="568">
        <v>199333</v>
      </c>
      <c r="I1142" s="568">
        <v>99333</v>
      </c>
      <c r="J1142" s="568" t="s">
        <v>1497</v>
      </c>
      <c r="K1142" s="568" t="s">
        <v>1498</v>
      </c>
      <c r="L1142" s="570">
        <v>213.91994203140626</v>
      </c>
      <c r="M1142" s="570">
        <v>13</v>
      </c>
      <c r="N1142" s="571">
        <v>2782.9990725025</v>
      </c>
    </row>
    <row r="1143" spans="1:14" ht="14.4" customHeight="1" x14ac:dyDescent="0.3">
      <c r="A1143" s="566" t="s">
        <v>537</v>
      </c>
      <c r="B1143" s="567" t="s">
        <v>539</v>
      </c>
      <c r="C1143" s="568" t="s">
        <v>559</v>
      </c>
      <c r="D1143" s="569" t="s">
        <v>560</v>
      </c>
      <c r="E1143" s="568" t="s">
        <v>540</v>
      </c>
      <c r="F1143" s="569" t="s">
        <v>541</v>
      </c>
      <c r="G1143" s="568" t="s">
        <v>586</v>
      </c>
      <c r="H1143" s="568">
        <v>199476</v>
      </c>
      <c r="I1143" s="568">
        <v>99476</v>
      </c>
      <c r="J1143" s="568" t="s">
        <v>1656</v>
      </c>
      <c r="K1143" s="568" t="s">
        <v>1657</v>
      </c>
      <c r="L1143" s="570">
        <v>254.52</v>
      </c>
      <c r="M1143" s="570">
        <v>1</v>
      </c>
      <c r="N1143" s="571">
        <v>254.52</v>
      </c>
    </row>
    <row r="1144" spans="1:14" ht="14.4" customHeight="1" x14ac:dyDescent="0.3">
      <c r="A1144" s="566" t="s">
        <v>537</v>
      </c>
      <c r="B1144" s="567" t="s">
        <v>539</v>
      </c>
      <c r="C1144" s="568" t="s">
        <v>559</v>
      </c>
      <c r="D1144" s="569" t="s">
        <v>560</v>
      </c>
      <c r="E1144" s="568" t="s">
        <v>540</v>
      </c>
      <c r="F1144" s="569" t="s">
        <v>541</v>
      </c>
      <c r="G1144" s="568" t="s">
        <v>586</v>
      </c>
      <c r="H1144" s="568">
        <v>380758</v>
      </c>
      <c r="I1144" s="568">
        <v>80758</v>
      </c>
      <c r="J1144" s="568" t="s">
        <v>1238</v>
      </c>
      <c r="K1144" s="568" t="s">
        <v>1239</v>
      </c>
      <c r="L1144" s="570">
        <v>94.199914570891664</v>
      </c>
      <c r="M1144" s="570">
        <v>3</v>
      </c>
      <c r="N1144" s="571">
        <v>282.59974371267498</v>
      </c>
    </row>
    <row r="1145" spans="1:14" ht="14.4" customHeight="1" x14ac:dyDescent="0.3">
      <c r="A1145" s="566" t="s">
        <v>537</v>
      </c>
      <c r="B1145" s="567" t="s">
        <v>539</v>
      </c>
      <c r="C1145" s="568" t="s">
        <v>559</v>
      </c>
      <c r="D1145" s="569" t="s">
        <v>560</v>
      </c>
      <c r="E1145" s="568" t="s">
        <v>540</v>
      </c>
      <c r="F1145" s="569" t="s">
        <v>541</v>
      </c>
      <c r="G1145" s="568" t="s">
        <v>586</v>
      </c>
      <c r="H1145" s="568">
        <v>394712</v>
      </c>
      <c r="I1145" s="568">
        <v>0</v>
      </c>
      <c r="J1145" s="568" t="s">
        <v>1658</v>
      </c>
      <c r="K1145" s="568" t="s">
        <v>1659</v>
      </c>
      <c r="L1145" s="570">
        <v>24.408809050769488</v>
      </c>
      <c r="M1145" s="570">
        <v>97</v>
      </c>
      <c r="N1145" s="571">
        <v>2298.977430291367</v>
      </c>
    </row>
    <row r="1146" spans="1:14" ht="14.4" customHeight="1" x14ac:dyDescent="0.3">
      <c r="A1146" s="566" t="s">
        <v>537</v>
      </c>
      <c r="B1146" s="567" t="s">
        <v>539</v>
      </c>
      <c r="C1146" s="568" t="s">
        <v>559</v>
      </c>
      <c r="D1146" s="569" t="s">
        <v>560</v>
      </c>
      <c r="E1146" s="568" t="s">
        <v>540</v>
      </c>
      <c r="F1146" s="569" t="s">
        <v>541</v>
      </c>
      <c r="G1146" s="568" t="s">
        <v>586</v>
      </c>
      <c r="H1146" s="568">
        <v>395294</v>
      </c>
      <c r="I1146" s="568">
        <v>180306</v>
      </c>
      <c r="J1146" s="568" t="s">
        <v>827</v>
      </c>
      <c r="K1146" s="568" t="s">
        <v>828</v>
      </c>
      <c r="L1146" s="570">
        <v>150.34729404194186</v>
      </c>
      <c r="M1146" s="570">
        <v>16</v>
      </c>
      <c r="N1146" s="571">
        <v>2413.9521165871861</v>
      </c>
    </row>
    <row r="1147" spans="1:14" ht="14.4" customHeight="1" x14ac:dyDescent="0.3">
      <c r="A1147" s="566" t="s">
        <v>537</v>
      </c>
      <c r="B1147" s="567" t="s">
        <v>539</v>
      </c>
      <c r="C1147" s="568" t="s">
        <v>559</v>
      </c>
      <c r="D1147" s="569" t="s">
        <v>560</v>
      </c>
      <c r="E1147" s="568" t="s">
        <v>540</v>
      </c>
      <c r="F1147" s="569" t="s">
        <v>541</v>
      </c>
      <c r="G1147" s="568" t="s">
        <v>586</v>
      </c>
      <c r="H1147" s="568">
        <v>395997</v>
      </c>
      <c r="I1147" s="568">
        <v>0</v>
      </c>
      <c r="J1147" s="568" t="s">
        <v>1660</v>
      </c>
      <c r="K1147" s="568"/>
      <c r="L1147" s="570">
        <v>98.029658480234986</v>
      </c>
      <c r="M1147" s="570">
        <v>40</v>
      </c>
      <c r="N1147" s="571">
        <v>3920.3755879881337</v>
      </c>
    </row>
    <row r="1148" spans="1:14" ht="14.4" customHeight="1" x14ac:dyDescent="0.3">
      <c r="A1148" s="566" t="s">
        <v>537</v>
      </c>
      <c r="B1148" s="567" t="s">
        <v>539</v>
      </c>
      <c r="C1148" s="568" t="s">
        <v>559</v>
      </c>
      <c r="D1148" s="569" t="s">
        <v>560</v>
      </c>
      <c r="E1148" s="568" t="s">
        <v>540</v>
      </c>
      <c r="F1148" s="569" t="s">
        <v>541</v>
      </c>
      <c r="G1148" s="568" t="s">
        <v>586</v>
      </c>
      <c r="H1148" s="568">
        <v>396228</v>
      </c>
      <c r="I1148" s="568">
        <v>0</v>
      </c>
      <c r="J1148" s="568" t="s">
        <v>829</v>
      </c>
      <c r="K1148" s="568" t="s">
        <v>830</v>
      </c>
      <c r="L1148" s="570">
        <v>175.89129275078901</v>
      </c>
      <c r="M1148" s="570">
        <v>2</v>
      </c>
      <c r="N1148" s="571">
        <v>351.78258550157801</v>
      </c>
    </row>
    <row r="1149" spans="1:14" ht="14.4" customHeight="1" x14ac:dyDescent="0.3">
      <c r="A1149" s="566" t="s">
        <v>537</v>
      </c>
      <c r="B1149" s="567" t="s">
        <v>539</v>
      </c>
      <c r="C1149" s="568" t="s">
        <v>559</v>
      </c>
      <c r="D1149" s="569" t="s">
        <v>560</v>
      </c>
      <c r="E1149" s="568" t="s">
        <v>540</v>
      </c>
      <c r="F1149" s="569" t="s">
        <v>541</v>
      </c>
      <c r="G1149" s="568" t="s">
        <v>586</v>
      </c>
      <c r="H1149" s="568">
        <v>500355</v>
      </c>
      <c r="I1149" s="568">
        <v>0</v>
      </c>
      <c r="J1149" s="568" t="s">
        <v>1661</v>
      </c>
      <c r="K1149" s="568"/>
      <c r="L1149" s="570">
        <v>101.9071680218665</v>
      </c>
      <c r="M1149" s="570">
        <v>2</v>
      </c>
      <c r="N1149" s="571">
        <v>203.81433604373299</v>
      </c>
    </row>
    <row r="1150" spans="1:14" ht="14.4" customHeight="1" x14ac:dyDescent="0.3">
      <c r="A1150" s="566" t="s">
        <v>537</v>
      </c>
      <c r="B1150" s="567" t="s">
        <v>539</v>
      </c>
      <c r="C1150" s="568" t="s">
        <v>559</v>
      </c>
      <c r="D1150" s="569" t="s">
        <v>560</v>
      </c>
      <c r="E1150" s="568" t="s">
        <v>540</v>
      </c>
      <c r="F1150" s="569" t="s">
        <v>541</v>
      </c>
      <c r="G1150" s="568" t="s">
        <v>586</v>
      </c>
      <c r="H1150" s="568">
        <v>500701</v>
      </c>
      <c r="I1150" s="568">
        <v>0</v>
      </c>
      <c r="J1150" s="568" t="s">
        <v>1662</v>
      </c>
      <c r="K1150" s="568" t="s">
        <v>1659</v>
      </c>
      <c r="L1150" s="570">
        <v>24.038816383434099</v>
      </c>
      <c r="M1150" s="570">
        <v>17</v>
      </c>
      <c r="N1150" s="571">
        <v>408.65987851837968</v>
      </c>
    </row>
    <row r="1151" spans="1:14" ht="14.4" customHeight="1" x14ac:dyDescent="0.3">
      <c r="A1151" s="566" t="s">
        <v>537</v>
      </c>
      <c r="B1151" s="567" t="s">
        <v>539</v>
      </c>
      <c r="C1151" s="568" t="s">
        <v>559</v>
      </c>
      <c r="D1151" s="569" t="s">
        <v>560</v>
      </c>
      <c r="E1151" s="568" t="s">
        <v>540</v>
      </c>
      <c r="F1151" s="569" t="s">
        <v>541</v>
      </c>
      <c r="G1151" s="568" t="s">
        <v>586</v>
      </c>
      <c r="H1151" s="568">
        <v>703722</v>
      </c>
      <c r="I1151" s="568">
        <v>0</v>
      </c>
      <c r="J1151" s="568" t="s">
        <v>1241</v>
      </c>
      <c r="K1151" s="568"/>
      <c r="L1151" s="570">
        <v>144.65</v>
      </c>
      <c r="M1151" s="570">
        <v>2</v>
      </c>
      <c r="N1151" s="571">
        <v>289.3</v>
      </c>
    </row>
    <row r="1152" spans="1:14" ht="14.4" customHeight="1" x14ac:dyDescent="0.3">
      <c r="A1152" s="566" t="s">
        <v>537</v>
      </c>
      <c r="B1152" s="567" t="s">
        <v>539</v>
      </c>
      <c r="C1152" s="568" t="s">
        <v>559</v>
      </c>
      <c r="D1152" s="569" t="s">
        <v>560</v>
      </c>
      <c r="E1152" s="568" t="s">
        <v>540</v>
      </c>
      <c r="F1152" s="569" t="s">
        <v>541</v>
      </c>
      <c r="G1152" s="568" t="s">
        <v>586</v>
      </c>
      <c r="H1152" s="568">
        <v>788943</v>
      </c>
      <c r="I1152" s="568">
        <v>0</v>
      </c>
      <c r="J1152" s="568" t="s">
        <v>1242</v>
      </c>
      <c r="K1152" s="568"/>
      <c r="L1152" s="570">
        <v>88.259809297599801</v>
      </c>
      <c r="M1152" s="570">
        <v>1</v>
      </c>
      <c r="N1152" s="571">
        <v>88.259809297599801</v>
      </c>
    </row>
    <row r="1153" spans="1:14" ht="14.4" customHeight="1" x14ac:dyDescent="0.3">
      <c r="A1153" s="566" t="s">
        <v>537</v>
      </c>
      <c r="B1153" s="567" t="s">
        <v>539</v>
      </c>
      <c r="C1153" s="568" t="s">
        <v>559</v>
      </c>
      <c r="D1153" s="569" t="s">
        <v>560</v>
      </c>
      <c r="E1153" s="568" t="s">
        <v>540</v>
      </c>
      <c r="F1153" s="569" t="s">
        <v>541</v>
      </c>
      <c r="G1153" s="568" t="s">
        <v>586</v>
      </c>
      <c r="H1153" s="568">
        <v>841535</v>
      </c>
      <c r="I1153" s="568">
        <v>0</v>
      </c>
      <c r="J1153" s="568" t="s">
        <v>839</v>
      </c>
      <c r="K1153" s="568"/>
      <c r="L1153" s="570">
        <v>144.77409158678628</v>
      </c>
      <c r="M1153" s="570">
        <v>21</v>
      </c>
      <c r="N1153" s="571">
        <v>3040.8472822150084</v>
      </c>
    </row>
    <row r="1154" spans="1:14" ht="14.4" customHeight="1" x14ac:dyDescent="0.3">
      <c r="A1154" s="566" t="s">
        <v>537</v>
      </c>
      <c r="B1154" s="567" t="s">
        <v>539</v>
      </c>
      <c r="C1154" s="568" t="s">
        <v>559</v>
      </c>
      <c r="D1154" s="569" t="s">
        <v>560</v>
      </c>
      <c r="E1154" s="568" t="s">
        <v>540</v>
      </c>
      <c r="F1154" s="569" t="s">
        <v>541</v>
      </c>
      <c r="G1154" s="568" t="s">
        <v>586</v>
      </c>
      <c r="H1154" s="568">
        <v>841541</v>
      </c>
      <c r="I1154" s="568">
        <v>0</v>
      </c>
      <c r="J1154" s="568" t="s">
        <v>1504</v>
      </c>
      <c r="K1154" s="568"/>
      <c r="L1154" s="570">
        <v>114.46326861442567</v>
      </c>
      <c r="M1154" s="570">
        <v>18</v>
      </c>
      <c r="N1154" s="571">
        <v>2060.339450735748</v>
      </c>
    </row>
    <row r="1155" spans="1:14" ht="14.4" customHeight="1" x14ac:dyDescent="0.3">
      <c r="A1155" s="566" t="s">
        <v>537</v>
      </c>
      <c r="B1155" s="567" t="s">
        <v>539</v>
      </c>
      <c r="C1155" s="568" t="s">
        <v>559</v>
      </c>
      <c r="D1155" s="569" t="s">
        <v>560</v>
      </c>
      <c r="E1155" s="568" t="s">
        <v>540</v>
      </c>
      <c r="F1155" s="569" t="s">
        <v>541</v>
      </c>
      <c r="G1155" s="568" t="s">
        <v>586</v>
      </c>
      <c r="H1155" s="568">
        <v>841543</v>
      </c>
      <c r="I1155" s="568">
        <v>0</v>
      </c>
      <c r="J1155" s="568" t="s">
        <v>1577</v>
      </c>
      <c r="K1155" s="568"/>
      <c r="L1155" s="570">
        <v>74.559060560880837</v>
      </c>
      <c r="M1155" s="570">
        <v>14</v>
      </c>
      <c r="N1155" s="571">
        <v>1042.3683781337254</v>
      </c>
    </row>
    <row r="1156" spans="1:14" ht="14.4" customHeight="1" x14ac:dyDescent="0.3">
      <c r="A1156" s="566" t="s">
        <v>537</v>
      </c>
      <c r="B1156" s="567" t="s">
        <v>539</v>
      </c>
      <c r="C1156" s="568" t="s">
        <v>559</v>
      </c>
      <c r="D1156" s="569" t="s">
        <v>560</v>
      </c>
      <c r="E1156" s="568" t="s">
        <v>540</v>
      </c>
      <c r="F1156" s="569" t="s">
        <v>541</v>
      </c>
      <c r="G1156" s="568" t="s">
        <v>586</v>
      </c>
      <c r="H1156" s="568">
        <v>841560</v>
      </c>
      <c r="I1156" s="568">
        <v>0</v>
      </c>
      <c r="J1156" s="568" t="s">
        <v>840</v>
      </c>
      <c r="K1156" s="568"/>
      <c r="L1156" s="570">
        <v>508.96673945104106</v>
      </c>
      <c r="M1156" s="570">
        <v>4</v>
      </c>
      <c r="N1156" s="571">
        <v>2035.867025738095</v>
      </c>
    </row>
    <row r="1157" spans="1:14" ht="14.4" customHeight="1" x14ac:dyDescent="0.3">
      <c r="A1157" s="566" t="s">
        <v>537</v>
      </c>
      <c r="B1157" s="567" t="s">
        <v>539</v>
      </c>
      <c r="C1157" s="568" t="s">
        <v>559</v>
      </c>
      <c r="D1157" s="569" t="s">
        <v>560</v>
      </c>
      <c r="E1157" s="568" t="s">
        <v>540</v>
      </c>
      <c r="F1157" s="569" t="s">
        <v>541</v>
      </c>
      <c r="G1157" s="568" t="s">
        <v>586</v>
      </c>
      <c r="H1157" s="568">
        <v>841572</v>
      </c>
      <c r="I1157" s="568">
        <v>0</v>
      </c>
      <c r="J1157" s="568" t="s">
        <v>1249</v>
      </c>
      <c r="K1157" s="568"/>
      <c r="L1157" s="570">
        <v>87.07</v>
      </c>
      <c r="M1157" s="570">
        <v>4</v>
      </c>
      <c r="N1157" s="571">
        <v>348.28</v>
      </c>
    </row>
    <row r="1158" spans="1:14" ht="14.4" customHeight="1" x14ac:dyDescent="0.3">
      <c r="A1158" s="566" t="s">
        <v>537</v>
      </c>
      <c r="B1158" s="567" t="s">
        <v>539</v>
      </c>
      <c r="C1158" s="568" t="s">
        <v>559</v>
      </c>
      <c r="D1158" s="569" t="s">
        <v>560</v>
      </c>
      <c r="E1158" s="568" t="s">
        <v>540</v>
      </c>
      <c r="F1158" s="569" t="s">
        <v>541</v>
      </c>
      <c r="G1158" s="568" t="s">
        <v>586</v>
      </c>
      <c r="H1158" s="568">
        <v>841645</v>
      </c>
      <c r="I1158" s="568">
        <v>0</v>
      </c>
      <c r="J1158" s="568" t="s">
        <v>1578</v>
      </c>
      <c r="K1158" s="568"/>
      <c r="L1158" s="570">
        <v>54.409222106761085</v>
      </c>
      <c r="M1158" s="570">
        <v>126</v>
      </c>
      <c r="N1158" s="571">
        <v>6872.3019475433239</v>
      </c>
    </row>
    <row r="1159" spans="1:14" ht="14.4" customHeight="1" x14ac:dyDescent="0.3">
      <c r="A1159" s="566" t="s">
        <v>537</v>
      </c>
      <c r="B1159" s="567" t="s">
        <v>539</v>
      </c>
      <c r="C1159" s="568" t="s">
        <v>559</v>
      </c>
      <c r="D1159" s="569" t="s">
        <v>560</v>
      </c>
      <c r="E1159" s="568" t="s">
        <v>540</v>
      </c>
      <c r="F1159" s="569" t="s">
        <v>541</v>
      </c>
      <c r="G1159" s="568" t="s">
        <v>586</v>
      </c>
      <c r="H1159" s="568">
        <v>842266</v>
      </c>
      <c r="I1159" s="568">
        <v>0</v>
      </c>
      <c r="J1159" s="568" t="s">
        <v>1663</v>
      </c>
      <c r="K1159" s="568"/>
      <c r="L1159" s="570">
        <v>36.264000000000003</v>
      </c>
      <c r="M1159" s="570">
        <v>2</v>
      </c>
      <c r="N1159" s="571">
        <v>72.528000000000006</v>
      </c>
    </row>
    <row r="1160" spans="1:14" ht="14.4" customHeight="1" x14ac:dyDescent="0.3">
      <c r="A1160" s="566" t="s">
        <v>537</v>
      </c>
      <c r="B1160" s="567" t="s">
        <v>539</v>
      </c>
      <c r="C1160" s="568" t="s">
        <v>559</v>
      </c>
      <c r="D1160" s="569" t="s">
        <v>560</v>
      </c>
      <c r="E1160" s="568" t="s">
        <v>540</v>
      </c>
      <c r="F1160" s="569" t="s">
        <v>541</v>
      </c>
      <c r="G1160" s="568" t="s">
        <v>586</v>
      </c>
      <c r="H1160" s="568">
        <v>843740</v>
      </c>
      <c r="I1160" s="568">
        <v>0</v>
      </c>
      <c r="J1160" s="568" t="s">
        <v>1664</v>
      </c>
      <c r="K1160" s="568"/>
      <c r="L1160" s="570">
        <v>23.289961930243798</v>
      </c>
      <c r="M1160" s="570">
        <v>2</v>
      </c>
      <c r="N1160" s="571">
        <v>46.579923860487597</v>
      </c>
    </row>
    <row r="1161" spans="1:14" ht="14.4" customHeight="1" x14ac:dyDescent="0.3">
      <c r="A1161" s="566" t="s">
        <v>537</v>
      </c>
      <c r="B1161" s="567" t="s">
        <v>539</v>
      </c>
      <c r="C1161" s="568" t="s">
        <v>559</v>
      </c>
      <c r="D1161" s="569" t="s">
        <v>560</v>
      </c>
      <c r="E1161" s="568" t="s">
        <v>540</v>
      </c>
      <c r="F1161" s="569" t="s">
        <v>541</v>
      </c>
      <c r="G1161" s="568" t="s">
        <v>586</v>
      </c>
      <c r="H1161" s="568">
        <v>844242</v>
      </c>
      <c r="I1161" s="568">
        <v>105937</v>
      </c>
      <c r="J1161" s="568" t="s">
        <v>1665</v>
      </c>
      <c r="K1161" s="568" t="s">
        <v>1666</v>
      </c>
      <c r="L1161" s="570">
        <v>2876.0233333333331</v>
      </c>
      <c r="M1161" s="570">
        <v>3</v>
      </c>
      <c r="N1161" s="571">
        <v>8628.07</v>
      </c>
    </row>
    <row r="1162" spans="1:14" ht="14.4" customHeight="1" x14ac:dyDescent="0.3">
      <c r="A1162" s="566" t="s">
        <v>537</v>
      </c>
      <c r="B1162" s="567" t="s">
        <v>539</v>
      </c>
      <c r="C1162" s="568" t="s">
        <v>559</v>
      </c>
      <c r="D1162" s="569" t="s">
        <v>560</v>
      </c>
      <c r="E1162" s="568" t="s">
        <v>540</v>
      </c>
      <c r="F1162" s="569" t="s">
        <v>541</v>
      </c>
      <c r="G1162" s="568" t="s">
        <v>586</v>
      </c>
      <c r="H1162" s="568">
        <v>844350</v>
      </c>
      <c r="I1162" s="568">
        <v>0</v>
      </c>
      <c r="J1162" s="568" t="s">
        <v>845</v>
      </c>
      <c r="K1162" s="568"/>
      <c r="L1162" s="570">
        <v>78.655033313733369</v>
      </c>
      <c r="M1162" s="570">
        <v>7</v>
      </c>
      <c r="N1162" s="571">
        <v>550.58523319613357</v>
      </c>
    </row>
    <row r="1163" spans="1:14" ht="14.4" customHeight="1" x14ac:dyDescent="0.3">
      <c r="A1163" s="566" t="s">
        <v>537</v>
      </c>
      <c r="B1163" s="567" t="s">
        <v>539</v>
      </c>
      <c r="C1163" s="568" t="s">
        <v>559</v>
      </c>
      <c r="D1163" s="569" t="s">
        <v>560</v>
      </c>
      <c r="E1163" s="568" t="s">
        <v>540</v>
      </c>
      <c r="F1163" s="569" t="s">
        <v>541</v>
      </c>
      <c r="G1163" s="568" t="s">
        <v>586</v>
      </c>
      <c r="H1163" s="568">
        <v>844591</v>
      </c>
      <c r="I1163" s="568">
        <v>107161</v>
      </c>
      <c r="J1163" s="568" t="s">
        <v>1667</v>
      </c>
      <c r="K1163" s="568" t="s">
        <v>1668</v>
      </c>
      <c r="L1163" s="570">
        <v>1036.82</v>
      </c>
      <c r="M1163" s="570">
        <v>10</v>
      </c>
      <c r="N1163" s="571">
        <v>10368.199999999999</v>
      </c>
    </row>
    <row r="1164" spans="1:14" ht="14.4" customHeight="1" x14ac:dyDescent="0.3">
      <c r="A1164" s="566" t="s">
        <v>537</v>
      </c>
      <c r="B1164" s="567" t="s">
        <v>539</v>
      </c>
      <c r="C1164" s="568" t="s">
        <v>559</v>
      </c>
      <c r="D1164" s="569" t="s">
        <v>560</v>
      </c>
      <c r="E1164" s="568" t="s">
        <v>540</v>
      </c>
      <c r="F1164" s="569" t="s">
        <v>541</v>
      </c>
      <c r="G1164" s="568" t="s">
        <v>586</v>
      </c>
      <c r="H1164" s="568">
        <v>844764</v>
      </c>
      <c r="I1164" s="568">
        <v>105943</v>
      </c>
      <c r="J1164" s="568" t="s">
        <v>1669</v>
      </c>
      <c r="K1164" s="568" t="s">
        <v>1666</v>
      </c>
      <c r="L1164" s="570">
        <v>4539.4799999999996</v>
      </c>
      <c r="M1164" s="570">
        <v>3</v>
      </c>
      <c r="N1164" s="571">
        <v>13618.439999999999</v>
      </c>
    </row>
    <row r="1165" spans="1:14" ht="14.4" customHeight="1" x14ac:dyDescent="0.3">
      <c r="A1165" s="566" t="s">
        <v>537</v>
      </c>
      <c r="B1165" s="567" t="s">
        <v>539</v>
      </c>
      <c r="C1165" s="568" t="s">
        <v>559</v>
      </c>
      <c r="D1165" s="569" t="s">
        <v>560</v>
      </c>
      <c r="E1165" s="568" t="s">
        <v>540</v>
      </c>
      <c r="F1165" s="569" t="s">
        <v>541</v>
      </c>
      <c r="G1165" s="568" t="s">
        <v>586</v>
      </c>
      <c r="H1165" s="568">
        <v>844831</v>
      </c>
      <c r="I1165" s="568">
        <v>0</v>
      </c>
      <c r="J1165" s="568" t="s">
        <v>1670</v>
      </c>
      <c r="K1165" s="568" t="s">
        <v>1671</v>
      </c>
      <c r="L1165" s="570">
        <v>1440.12</v>
      </c>
      <c r="M1165" s="570">
        <v>1</v>
      </c>
      <c r="N1165" s="571">
        <v>1440.12</v>
      </c>
    </row>
    <row r="1166" spans="1:14" ht="14.4" customHeight="1" x14ac:dyDescent="0.3">
      <c r="A1166" s="566" t="s">
        <v>537</v>
      </c>
      <c r="B1166" s="567" t="s">
        <v>539</v>
      </c>
      <c r="C1166" s="568" t="s">
        <v>559</v>
      </c>
      <c r="D1166" s="569" t="s">
        <v>560</v>
      </c>
      <c r="E1166" s="568" t="s">
        <v>540</v>
      </c>
      <c r="F1166" s="569" t="s">
        <v>541</v>
      </c>
      <c r="G1166" s="568" t="s">
        <v>586</v>
      </c>
      <c r="H1166" s="568">
        <v>845008</v>
      </c>
      <c r="I1166" s="568">
        <v>107806</v>
      </c>
      <c r="J1166" s="568" t="s">
        <v>846</v>
      </c>
      <c r="K1166" s="568" t="s">
        <v>847</v>
      </c>
      <c r="L1166" s="570">
        <v>63.81</v>
      </c>
      <c r="M1166" s="570">
        <v>1</v>
      </c>
      <c r="N1166" s="571">
        <v>63.81</v>
      </c>
    </row>
    <row r="1167" spans="1:14" ht="14.4" customHeight="1" x14ac:dyDescent="0.3">
      <c r="A1167" s="566" t="s">
        <v>537</v>
      </c>
      <c r="B1167" s="567" t="s">
        <v>539</v>
      </c>
      <c r="C1167" s="568" t="s">
        <v>559</v>
      </c>
      <c r="D1167" s="569" t="s">
        <v>560</v>
      </c>
      <c r="E1167" s="568" t="s">
        <v>540</v>
      </c>
      <c r="F1167" s="569" t="s">
        <v>541</v>
      </c>
      <c r="G1167" s="568" t="s">
        <v>586</v>
      </c>
      <c r="H1167" s="568">
        <v>845329</v>
      </c>
      <c r="I1167" s="568">
        <v>0</v>
      </c>
      <c r="J1167" s="568" t="s">
        <v>850</v>
      </c>
      <c r="K1167" s="568"/>
      <c r="L1167" s="570">
        <v>99.670276791469334</v>
      </c>
      <c r="M1167" s="570">
        <v>3</v>
      </c>
      <c r="N1167" s="571">
        <v>299.01083037440799</v>
      </c>
    </row>
    <row r="1168" spans="1:14" ht="14.4" customHeight="1" x14ac:dyDescent="0.3">
      <c r="A1168" s="566" t="s">
        <v>537</v>
      </c>
      <c r="B1168" s="567" t="s">
        <v>539</v>
      </c>
      <c r="C1168" s="568" t="s">
        <v>559</v>
      </c>
      <c r="D1168" s="569" t="s">
        <v>560</v>
      </c>
      <c r="E1168" s="568" t="s">
        <v>540</v>
      </c>
      <c r="F1168" s="569" t="s">
        <v>541</v>
      </c>
      <c r="G1168" s="568" t="s">
        <v>586</v>
      </c>
      <c r="H1168" s="568">
        <v>845369</v>
      </c>
      <c r="I1168" s="568">
        <v>107987</v>
      </c>
      <c r="J1168" s="568" t="s">
        <v>851</v>
      </c>
      <c r="K1168" s="568" t="s">
        <v>852</v>
      </c>
      <c r="L1168" s="570">
        <v>109.5393045998705</v>
      </c>
      <c r="M1168" s="570">
        <v>2</v>
      </c>
      <c r="N1168" s="571">
        <v>219.07860919974101</v>
      </c>
    </row>
    <row r="1169" spans="1:14" ht="14.4" customHeight="1" x14ac:dyDescent="0.3">
      <c r="A1169" s="566" t="s">
        <v>537</v>
      </c>
      <c r="B1169" s="567" t="s">
        <v>539</v>
      </c>
      <c r="C1169" s="568" t="s">
        <v>559</v>
      </c>
      <c r="D1169" s="569" t="s">
        <v>560</v>
      </c>
      <c r="E1169" s="568" t="s">
        <v>540</v>
      </c>
      <c r="F1169" s="569" t="s">
        <v>541</v>
      </c>
      <c r="G1169" s="568" t="s">
        <v>586</v>
      </c>
      <c r="H1169" s="568">
        <v>845813</v>
      </c>
      <c r="I1169" s="568">
        <v>0</v>
      </c>
      <c r="J1169" s="568" t="s">
        <v>1254</v>
      </c>
      <c r="K1169" s="568" t="s">
        <v>1255</v>
      </c>
      <c r="L1169" s="570">
        <v>359.90500000000202</v>
      </c>
      <c r="M1169" s="570">
        <v>1</v>
      </c>
      <c r="N1169" s="571">
        <v>359.90500000000202</v>
      </c>
    </row>
    <row r="1170" spans="1:14" ht="14.4" customHeight="1" x14ac:dyDescent="0.3">
      <c r="A1170" s="566" t="s">
        <v>537</v>
      </c>
      <c r="B1170" s="567" t="s">
        <v>539</v>
      </c>
      <c r="C1170" s="568" t="s">
        <v>559</v>
      </c>
      <c r="D1170" s="569" t="s">
        <v>560</v>
      </c>
      <c r="E1170" s="568" t="s">
        <v>540</v>
      </c>
      <c r="F1170" s="569" t="s">
        <v>541</v>
      </c>
      <c r="G1170" s="568" t="s">
        <v>586</v>
      </c>
      <c r="H1170" s="568">
        <v>846629</v>
      </c>
      <c r="I1170" s="568">
        <v>100013</v>
      </c>
      <c r="J1170" s="568" t="s">
        <v>1262</v>
      </c>
      <c r="K1170" s="568" t="s">
        <v>1263</v>
      </c>
      <c r="L1170" s="570">
        <v>37.595094724245001</v>
      </c>
      <c r="M1170" s="570">
        <v>2</v>
      </c>
      <c r="N1170" s="571">
        <v>75.190189448490003</v>
      </c>
    </row>
    <row r="1171" spans="1:14" ht="14.4" customHeight="1" x14ac:dyDescent="0.3">
      <c r="A1171" s="566" t="s">
        <v>537</v>
      </c>
      <c r="B1171" s="567" t="s">
        <v>539</v>
      </c>
      <c r="C1171" s="568" t="s">
        <v>559</v>
      </c>
      <c r="D1171" s="569" t="s">
        <v>560</v>
      </c>
      <c r="E1171" s="568" t="s">
        <v>540</v>
      </c>
      <c r="F1171" s="569" t="s">
        <v>541</v>
      </c>
      <c r="G1171" s="568" t="s">
        <v>586</v>
      </c>
      <c r="H1171" s="568">
        <v>846758</v>
      </c>
      <c r="I1171" s="568">
        <v>103387</v>
      </c>
      <c r="J1171" s="568" t="s">
        <v>855</v>
      </c>
      <c r="K1171" s="568" t="s">
        <v>856</v>
      </c>
      <c r="L1171" s="570">
        <v>42.421220899302007</v>
      </c>
      <c r="M1171" s="570">
        <v>336</v>
      </c>
      <c r="N1171" s="571">
        <v>14254.727660897566</v>
      </c>
    </row>
    <row r="1172" spans="1:14" ht="14.4" customHeight="1" x14ac:dyDescent="0.3">
      <c r="A1172" s="566" t="s">
        <v>537</v>
      </c>
      <c r="B1172" s="567" t="s">
        <v>539</v>
      </c>
      <c r="C1172" s="568" t="s">
        <v>559</v>
      </c>
      <c r="D1172" s="569" t="s">
        <v>560</v>
      </c>
      <c r="E1172" s="568" t="s">
        <v>540</v>
      </c>
      <c r="F1172" s="569" t="s">
        <v>541</v>
      </c>
      <c r="G1172" s="568" t="s">
        <v>586</v>
      </c>
      <c r="H1172" s="568">
        <v>847400</v>
      </c>
      <c r="I1172" s="568">
        <v>0</v>
      </c>
      <c r="J1172" s="568" t="s">
        <v>1510</v>
      </c>
      <c r="K1172" s="568" t="s">
        <v>1511</v>
      </c>
      <c r="L1172" s="570">
        <v>40.86</v>
      </c>
      <c r="M1172" s="570">
        <v>2</v>
      </c>
      <c r="N1172" s="571">
        <v>81.72</v>
      </c>
    </row>
    <row r="1173" spans="1:14" ht="14.4" customHeight="1" x14ac:dyDescent="0.3">
      <c r="A1173" s="566" t="s">
        <v>537</v>
      </c>
      <c r="B1173" s="567" t="s">
        <v>539</v>
      </c>
      <c r="C1173" s="568" t="s">
        <v>559</v>
      </c>
      <c r="D1173" s="569" t="s">
        <v>560</v>
      </c>
      <c r="E1173" s="568" t="s">
        <v>540</v>
      </c>
      <c r="F1173" s="569" t="s">
        <v>541</v>
      </c>
      <c r="G1173" s="568" t="s">
        <v>586</v>
      </c>
      <c r="H1173" s="568">
        <v>848560</v>
      </c>
      <c r="I1173" s="568">
        <v>125752</v>
      </c>
      <c r="J1173" s="568" t="s">
        <v>1270</v>
      </c>
      <c r="K1173" s="568" t="s">
        <v>1141</v>
      </c>
      <c r="L1173" s="570">
        <v>163.41999511477499</v>
      </c>
      <c r="M1173" s="570">
        <v>2</v>
      </c>
      <c r="N1173" s="571">
        <v>326.83999022954998</v>
      </c>
    </row>
    <row r="1174" spans="1:14" ht="14.4" customHeight="1" x14ac:dyDescent="0.3">
      <c r="A1174" s="566" t="s">
        <v>537</v>
      </c>
      <c r="B1174" s="567" t="s">
        <v>539</v>
      </c>
      <c r="C1174" s="568" t="s">
        <v>559</v>
      </c>
      <c r="D1174" s="569" t="s">
        <v>560</v>
      </c>
      <c r="E1174" s="568" t="s">
        <v>540</v>
      </c>
      <c r="F1174" s="569" t="s">
        <v>541</v>
      </c>
      <c r="G1174" s="568" t="s">
        <v>586</v>
      </c>
      <c r="H1174" s="568">
        <v>848632</v>
      </c>
      <c r="I1174" s="568">
        <v>125315</v>
      </c>
      <c r="J1174" s="568" t="s">
        <v>719</v>
      </c>
      <c r="K1174" s="568" t="s">
        <v>863</v>
      </c>
      <c r="L1174" s="570">
        <v>61.379992799293113</v>
      </c>
      <c r="M1174" s="570">
        <v>25</v>
      </c>
      <c r="N1174" s="571">
        <v>1534.5000315007446</v>
      </c>
    </row>
    <row r="1175" spans="1:14" ht="14.4" customHeight="1" x14ac:dyDescent="0.3">
      <c r="A1175" s="566" t="s">
        <v>537</v>
      </c>
      <c r="B1175" s="567" t="s">
        <v>539</v>
      </c>
      <c r="C1175" s="568" t="s">
        <v>559</v>
      </c>
      <c r="D1175" s="569" t="s">
        <v>560</v>
      </c>
      <c r="E1175" s="568" t="s">
        <v>540</v>
      </c>
      <c r="F1175" s="569" t="s">
        <v>541</v>
      </c>
      <c r="G1175" s="568" t="s">
        <v>586</v>
      </c>
      <c r="H1175" s="568">
        <v>848725</v>
      </c>
      <c r="I1175" s="568">
        <v>107677</v>
      </c>
      <c r="J1175" s="568" t="s">
        <v>864</v>
      </c>
      <c r="K1175" s="568" t="s">
        <v>865</v>
      </c>
      <c r="L1175" s="570">
        <v>399.47969321739242</v>
      </c>
      <c r="M1175" s="570">
        <v>10</v>
      </c>
      <c r="N1175" s="571">
        <v>3994.7969321739242</v>
      </c>
    </row>
    <row r="1176" spans="1:14" ht="14.4" customHeight="1" x14ac:dyDescent="0.3">
      <c r="A1176" s="566" t="s">
        <v>537</v>
      </c>
      <c r="B1176" s="567" t="s">
        <v>539</v>
      </c>
      <c r="C1176" s="568" t="s">
        <v>559</v>
      </c>
      <c r="D1176" s="569" t="s">
        <v>560</v>
      </c>
      <c r="E1176" s="568" t="s">
        <v>540</v>
      </c>
      <c r="F1176" s="569" t="s">
        <v>541</v>
      </c>
      <c r="G1176" s="568" t="s">
        <v>586</v>
      </c>
      <c r="H1176" s="568">
        <v>848950</v>
      </c>
      <c r="I1176" s="568">
        <v>155148</v>
      </c>
      <c r="J1176" s="568" t="s">
        <v>874</v>
      </c>
      <c r="K1176" s="568" t="s">
        <v>875</v>
      </c>
      <c r="L1176" s="570">
        <v>18.863955696737658</v>
      </c>
      <c r="M1176" s="570">
        <v>6</v>
      </c>
      <c r="N1176" s="571">
        <v>112.7196572614468</v>
      </c>
    </row>
    <row r="1177" spans="1:14" ht="14.4" customHeight="1" x14ac:dyDescent="0.3">
      <c r="A1177" s="566" t="s">
        <v>537</v>
      </c>
      <c r="B1177" s="567" t="s">
        <v>539</v>
      </c>
      <c r="C1177" s="568" t="s">
        <v>559</v>
      </c>
      <c r="D1177" s="569" t="s">
        <v>560</v>
      </c>
      <c r="E1177" s="568" t="s">
        <v>540</v>
      </c>
      <c r="F1177" s="569" t="s">
        <v>541</v>
      </c>
      <c r="G1177" s="568" t="s">
        <v>586</v>
      </c>
      <c r="H1177" s="568">
        <v>849276</v>
      </c>
      <c r="I1177" s="568">
        <v>155875</v>
      </c>
      <c r="J1177" s="568" t="s">
        <v>1274</v>
      </c>
      <c r="K1177" s="568" t="s">
        <v>1275</v>
      </c>
      <c r="L1177" s="570">
        <v>50.5</v>
      </c>
      <c r="M1177" s="570">
        <v>1</v>
      </c>
      <c r="N1177" s="571">
        <v>50.5</v>
      </c>
    </row>
    <row r="1178" spans="1:14" ht="14.4" customHeight="1" x14ac:dyDescent="0.3">
      <c r="A1178" s="566" t="s">
        <v>537</v>
      </c>
      <c r="B1178" s="567" t="s">
        <v>539</v>
      </c>
      <c r="C1178" s="568" t="s">
        <v>559</v>
      </c>
      <c r="D1178" s="569" t="s">
        <v>560</v>
      </c>
      <c r="E1178" s="568" t="s">
        <v>540</v>
      </c>
      <c r="F1178" s="569" t="s">
        <v>541</v>
      </c>
      <c r="G1178" s="568" t="s">
        <v>586</v>
      </c>
      <c r="H1178" s="568">
        <v>850104</v>
      </c>
      <c r="I1178" s="568">
        <v>164344</v>
      </c>
      <c r="J1178" s="568" t="s">
        <v>877</v>
      </c>
      <c r="K1178" s="568" t="s">
        <v>878</v>
      </c>
      <c r="L1178" s="570">
        <v>163.52027834933199</v>
      </c>
      <c r="M1178" s="570">
        <v>1</v>
      </c>
      <c r="N1178" s="571">
        <v>163.52027834933199</v>
      </c>
    </row>
    <row r="1179" spans="1:14" ht="14.4" customHeight="1" x14ac:dyDescent="0.3">
      <c r="A1179" s="566" t="s">
        <v>537</v>
      </c>
      <c r="B1179" s="567" t="s">
        <v>539</v>
      </c>
      <c r="C1179" s="568" t="s">
        <v>559</v>
      </c>
      <c r="D1179" s="569" t="s">
        <v>560</v>
      </c>
      <c r="E1179" s="568" t="s">
        <v>540</v>
      </c>
      <c r="F1179" s="569" t="s">
        <v>541</v>
      </c>
      <c r="G1179" s="568" t="s">
        <v>586</v>
      </c>
      <c r="H1179" s="568">
        <v>850169</v>
      </c>
      <c r="I1179" s="568">
        <v>169211</v>
      </c>
      <c r="J1179" s="568" t="s">
        <v>879</v>
      </c>
      <c r="K1179" s="568" t="s">
        <v>880</v>
      </c>
      <c r="L1179" s="570">
        <v>69.91</v>
      </c>
      <c r="M1179" s="570">
        <v>1</v>
      </c>
      <c r="N1179" s="571">
        <v>69.91</v>
      </c>
    </row>
    <row r="1180" spans="1:14" ht="14.4" customHeight="1" x14ac:dyDescent="0.3">
      <c r="A1180" s="566" t="s">
        <v>537</v>
      </c>
      <c r="B1180" s="567" t="s">
        <v>539</v>
      </c>
      <c r="C1180" s="568" t="s">
        <v>559</v>
      </c>
      <c r="D1180" s="569" t="s">
        <v>560</v>
      </c>
      <c r="E1180" s="568" t="s">
        <v>540</v>
      </c>
      <c r="F1180" s="569" t="s">
        <v>541</v>
      </c>
      <c r="G1180" s="568" t="s">
        <v>586</v>
      </c>
      <c r="H1180" s="568">
        <v>850729</v>
      </c>
      <c r="I1180" s="568">
        <v>157875</v>
      </c>
      <c r="J1180" s="568" t="s">
        <v>883</v>
      </c>
      <c r="K1180" s="568" t="s">
        <v>884</v>
      </c>
      <c r="L1180" s="570">
        <v>390.01542085314219</v>
      </c>
      <c r="M1180" s="570">
        <v>11</v>
      </c>
      <c r="N1180" s="571">
        <v>4250.9915149510061</v>
      </c>
    </row>
    <row r="1181" spans="1:14" ht="14.4" customHeight="1" x14ac:dyDescent="0.3">
      <c r="A1181" s="566" t="s">
        <v>537</v>
      </c>
      <c r="B1181" s="567" t="s">
        <v>539</v>
      </c>
      <c r="C1181" s="568" t="s">
        <v>559</v>
      </c>
      <c r="D1181" s="569" t="s">
        <v>560</v>
      </c>
      <c r="E1181" s="568" t="s">
        <v>540</v>
      </c>
      <c r="F1181" s="569" t="s">
        <v>541</v>
      </c>
      <c r="G1181" s="568" t="s">
        <v>586</v>
      </c>
      <c r="H1181" s="568">
        <v>900240</v>
      </c>
      <c r="I1181" s="568">
        <v>0</v>
      </c>
      <c r="J1181" s="568" t="s">
        <v>886</v>
      </c>
      <c r="K1181" s="568"/>
      <c r="L1181" s="570">
        <v>71.465296984336987</v>
      </c>
      <c r="M1181" s="570">
        <v>8</v>
      </c>
      <c r="N1181" s="571">
        <v>571.48560601208817</v>
      </c>
    </row>
    <row r="1182" spans="1:14" ht="14.4" customHeight="1" x14ac:dyDescent="0.3">
      <c r="A1182" s="566" t="s">
        <v>537</v>
      </c>
      <c r="B1182" s="567" t="s">
        <v>539</v>
      </c>
      <c r="C1182" s="568" t="s">
        <v>559</v>
      </c>
      <c r="D1182" s="569" t="s">
        <v>560</v>
      </c>
      <c r="E1182" s="568" t="s">
        <v>540</v>
      </c>
      <c r="F1182" s="569" t="s">
        <v>541</v>
      </c>
      <c r="G1182" s="568" t="s">
        <v>586</v>
      </c>
      <c r="H1182" s="568">
        <v>900873</v>
      </c>
      <c r="I1182" s="568">
        <v>0</v>
      </c>
      <c r="J1182" s="568" t="s">
        <v>888</v>
      </c>
      <c r="K1182" s="568"/>
      <c r="L1182" s="570">
        <v>52.519209088316096</v>
      </c>
      <c r="M1182" s="570">
        <v>5</v>
      </c>
      <c r="N1182" s="571">
        <v>262.59604544158049</v>
      </c>
    </row>
    <row r="1183" spans="1:14" ht="14.4" customHeight="1" x14ac:dyDescent="0.3">
      <c r="A1183" s="566" t="s">
        <v>537</v>
      </c>
      <c r="B1183" s="567" t="s">
        <v>539</v>
      </c>
      <c r="C1183" s="568" t="s">
        <v>559</v>
      </c>
      <c r="D1183" s="569" t="s">
        <v>560</v>
      </c>
      <c r="E1183" s="568" t="s">
        <v>540</v>
      </c>
      <c r="F1183" s="569" t="s">
        <v>541</v>
      </c>
      <c r="G1183" s="568" t="s">
        <v>586</v>
      </c>
      <c r="H1183" s="568">
        <v>905097</v>
      </c>
      <c r="I1183" s="568">
        <v>23987</v>
      </c>
      <c r="J1183" s="568" t="s">
        <v>890</v>
      </c>
      <c r="K1183" s="568" t="s">
        <v>891</v>
      </c>
      <c r="L1183" s="570">
        <v>218.17799184210631</v>
      </c>
      <c r="M1183" s="570">
        <v>3</v>
      </c>
      <c r="N1183" s="571">
        <v>654.53397552631895</v>
      </c>
    </row>
    <row r="1184" spans="1:14" ht="14.4" customHeight="1" x14ac:dyDescent="0.3">
      <c r="A1184" s="566" t="s">
        <v>537</v>
      </c>
      <c r="B1184" s="567" t="s">
        <v>539</v>
      </c>
      <c r="C1184" s="568" t="s">
        <v>559</v>
      </c>
      <c r="D1184" s="569" t="s">
        <v>560</v>
      </c>
      <c r="E1184" s="568" t="s">
        <v>540</v>
      </c>
      <c r="F1184" s="569" t="s">
        <v>541</v>
      </c>
      <c r="G1184" s="568" t="s">
        <v>586</v>
      </c>
      <c r="H1184" s="568">
        <v>920200</v>
      </c>
      <c r="I1184" s="568">
        <v>0</v>
      </c>
      <c r="J1184" s="568" t="s">
        <v>893</v>
      </c>
      <c r="K1184" s="568"/>
      <c r="L1184" s="570">
        <v>264.47696064260703</v>
      </c>
      <c r="M1184" s="570">
        <v>1</v>
      </c>
      <c r="N1184" s="571">
        <v>264.47696064260703</v>
      </c>
    </row>
    <row r="1185" spans="1:14" ht="14.4" customHeight="1" x14ac:dyDescent="0.3">
      <c r="A1185" s="566" t="s">
        <v>537</v>
      </c>
      <c r="B1185" s="567" t="s">
        <v>539</v>
      </c>
      <c r="C1185" s="568" t="s">
        <v>559</v>
      </c>
      <c r="D1185" s="569" t="s">
        <v>560</v>
      </c>
      <c r="E1185" s="568" t="s">
        <v>540</v>
      </c>
      <c r="F1185" s="569" t="s">
        <v>541</v>
      </c>
      <c r="G1185" s="568" t="s">
        <v>586</v>
      </c>
      <c r="H1185" s="568">
        <v>920304</v>
      </c>
      <c r="I1185" s="568">
        <v>0</v>
      </c>
      <c r="J1185" s="568" t="s">
        <v>1672</v>
      </c>
      <c r="K1185" s="568"/>
      <c r="L1185" s="570">
        <v>277.04328268738698</v>
      </c>
      <c r="M1185" s="570">
        <v>1</v>
      </c>
      <c r="N1185" s="571">
        <v>277.04328268738698</v>
      </c>
    </row>
    <row r="1186" spans="1:14" ht="14.4" customHeight="1" x14ac:dyDescent="0.3">
      <c r="A1186" s="566" t="s">
        <v>537</v>
      </c>
      <c r="B1186" s="567" t="s">
        <v>539</v>
      </c>
      <c r="C1186" s="568" t="s">
        <v>559</v>
      </c>
      <c r="D1186" s="569" t="s">
        <v>560</v>
      </c>
      <c r="E1186" s="568" t="s">
        <v>540</v>
      </c>
      <c r="F1186" s="569" t="s">
        <v>541</v>
      </c>
      <c r="G1186" s="568" t="s">
        <v>586</v>
      </c>
      <c r="H1186" s="568">
        <v>920356</v>
      </c>
      <c r="I1186" s="568">
        <v>0</v>
      </c>
      <c r="J1186" s="568" t="s">
        <v>1526</v>
      </c>
      <c r="K1186" s="568"/>
      <c r="L1186" s="570">
        <v>89.551850566674872</v>
      </c>
      <c r="M1186" s="570">
        <v>40</v>
      </c>
      <c r="N1186" s="571">
        <v>3554.8379614309652</v>
      </c>
    </row>
    <row r="1187" spans="1:14" ht="14.4" customHeight="1" x14ac:dyDescent="0.3">
      <c r="A1187" s="566" t="s">
        <v>537</v>
      </c>
      <c r="B1187" s="567" t="s">
        <v>539</v>
      </c>
      <c r="C1187" s="568" t="s">
        <v>559</v>
      </c>
      <c r="D1187" s="569" t="s">
        <v>560</v>
      </c>
      <c r="E1187" s="568" t="s">
        <v>540</v>
      </c>
      <c r="F1187" s="569" t="s">
        <v>541</v>
      </c>
      <c r="G1187" s="568" t="s">
        <v>586</v>
      </c>
      <c r="H1187" s="568">
        <v>921027</v>
      </c>
      <c r="I1187" s="568">
        <v>0</v>
      </c>
      <c r="J1187" s="568" t="s">
        <v>894</v>
      </c>
      <c r="K1187" s="568"/>
      <c r="L1187" s="570">
        <v>87.399584502729724</v>
      </c>
      <c r="M1187" s="570">
        <v>87</v>
      </c>
      <c r="N1187" s="571">
        <v>7406.7301133982373</v>
      </c>
    </row>
    <row r="1188" spans="1:14" ht="14.4" customHeight="1" x14ac:dyDescent="0.3">
      <c r="A1188" s="566" t="s">
        <v>537</v>
      </c>
      <c r="B1188" s="567" t="s">
        <v>539</v>
      </c>
      <c r="C1188" s="568" t="s">
        <v>559</v>
      </c>
      <c r="D1188" s="569" t="s">
        <v>560</v>
      </c>
      <c r="E1188" s="568" t="s">
        <v>540</v>
      </c>
      <c r="F1188" s="569" t="s">
        <v>541</v>
      </c>
      <c r="G1188" s="568" t="s">
        <v>586</v>
      </c>
      <c r="H1188" s="568">
        <v>930065</v>
      </c>
      <c r="I1188" s="568">
        <v>0</v>
      </c>
      <c r="J1188" s="568" t="s">
        <v>900</v>
      </c>
      <c r="K1188" s="568"/>
      <c r="L1188" s="570">
        <v>187.2325544829236</v>
      </c>
      <c r="M1188" s="570">
        <v>11</v>
      </c>
      <c r="N1188" s="571">
        <v>2057.8833418859508</v>
      </c>
    </row>
    <row r="1189" spans="1:14" ht="14.4" customHeight="1" x14ac:dyDescent="0.3">
      <c r="A1189" s="566" t="s">
        <v>537</v>
      </c>
      <c r="B1189" s="567" t="s">
        <v>539</v>
      </c>
      <c r="C1189" s="568" t="s">
        <v>559</v>
      </c>
      <c r="D1189" s="569" t="s">
        <v>560</v>
      </c>
      <c r="E1189" s="568" t="s">
        <v>540</v>
      </c>
      <c r="F1189" s="569" t="s">
        <v>541</v>
      </c>
      <c r="G1189" s="568" t="s">
        <v>586</v>
      </c>
      <c r="H1189" s="568">
        <v>930661</v>
      </c>
      <c r="I1189" s="568">
        <v>0</v>
      </c>
      <c r="J1189" s="568" t="s">
        <v>902</v>
      </c>
      <c r="K1189" s="568"/>
      <c r="L1189" s="570">
        <v>262.58744036960479</v>
      </c>
      <c r="M1189" s="570">
        <v>29</v>
      </c>
      <c r="N1189" s="571">
        <v>7612.1972783708188</v>
      </c>
    </row>
    <row r="1190" spans="1:14" ht="14.4" customHeight="1" x14ac:dyDescent="0.3">
      <c r="A1190" s="566" t="s">
        <v>537</v>
      </c>
      <c r="B1190" s="567" t="s">
        <v>539</v>
      </c>
      <c r="C1190" s="568" t="s">
        <v>559</v>
      </c>
      <c r="D1190" s="569" t="s">
        <v>560</v>
      </c>
      <c r="E1190" s="568" t="s">
        <v>540</v>
      </c>
      <c r="F1190" s="569" t="s">
        <v>541</v>
      </c>
      <c r="G1190" s="568" t="s">
        <v>586</v>
      </c>
      <c r="H1190" s="568">
        <v>987464</v>
      </c>
      <c r="I1190" s="568">
        <v>0</v>
      </c>
      <c r="J1190" s="568" t="s">
        <v>903</v>
      </c>
      <c r="K1190" s="568"/>
      <c r="L1190" s="570">
        <v>163.71</v>
      </c>
      <c r="M1190" s="570">
        <v>3</v>
      </c>
      <c r="N1190" s="571">
        <v>491.13</v>
      </c>
    </row>
    <row r="1191" spans="1:14" ht="14.4" customHeight="1" x14ac:dyDescent="0.3">
      <c r="A1191" s="566" t="s">
        <v>537</v>
      </c>
      <c r="B1191" s="567" t="s">
        <v>539</v>
      </c>
      <c r="C1191" s="568" t="s">
        <v>559</v>
      </c>
      <c r="D1191" s="569" t="s">
        <v>560</v>
      </c>
      <c r="E1191" s="568" t="s">
        <v>540</v>
      </c>
      <c r="F1191" s="569" t="s">
        <v>541</v>
      </c>
      <c r="G1191" s="568" t="s">
        <v>586</v>
      </c>
      <c r="H1191" s="568">
        <v>987465</v>
      </c>
      <c r="I1191" s="568">
        <v>0</v>
      </c>
      <c r="J1191" s="568" t="s">
        <v>904</v>
      </c>
      <c r="K1191" s="568"/>
      <c r="L1191" s="570">
        <v>96.889871394440092</v>
      </c>
      <c r="M1191" s="570">
        <v>46</v>
      </c>
      <c r="N1191" s="571">
        <v>4456.7355648473858</v>
      </c>
    </row>
    <row r="1192" spans="1:14" ht="14.4" customHeight="1" x14ac:dyDescent="0.3">
      <c r="A1192" s="566" t="s">
        <v>537</v>
      </c>
      <c r="B1192" s="567" t="s">
        <v>539</v>
      </c>
      <c r="C1192" s="568" t="s">
        <v>559</v>
      </c>
      <c r="D1192" s="569" t="s">
        <v>560</v>
      </c>
      <c r="E1192" s="568" t="s">
        <v>540</v>
      </c>
      <c r="F1192" s="569" t="s">
        <v>541</v>
      </c>
      <c r="G1192" s="568" t="s">
        <v>905</v>
      </c>
      <c r="H1192" s="568">
        <v>112319</v>
      </c>
      <c r="I1192" s="568">
        <v>12319</v>
      </c>
      <c r="J1192" s="568" t="s">
        <v>1302</v>
      </c>
      <c r="K1192" s="568" t="s">
        <v>1303</v>
      </c>
      <c r="L1192" s="570">
        <v>389.44196552068388</v>
      </c>
      <c r="M1192" s="570">
        <v>15</v>
      </c>
      <c r="N1192" s="571">
        <v>5850.7242242153861</v>
      </c>
    </row>
    <row r="1193" spans="1:14" ht="14.4" customHeight="1" x14ac:dyDescent="0.3">
      <c r="A1193" s="566" t="s">
        <v>537</v>
      </c>
      <c r="B1193" s="567" t="s">
        <v>539</v>
      </c>
      <c r="C1193" s="568" t="s">
        <v>559</v>
      </c>
      <c r="D1193" s="569" t="s">
        <v>560</v>
      </c>
      <c r="E1193" s="568" t="s">
        <v>540</v>
      </c>
      <c r="F1193" s="569" t="s">
        <v>541</v>
      </c>
      <c r="G1193" s="568" t="s">
        <v>905</v>
      </c>
      <c r="H1193" s="568">
        <v>113767</v>
      </c>
      <c r="I1193" s="568">
        <v>13767</v>
      </c>
      <c r="J1193" s="568" t="s">
        <v>913</v>
      </c>
      <c r="K1193" s="568" t="s">
        <v>914</v>
      </c>
      <c r="L1193" s="570">
        <v>47.494999999999997</v>
      </c>
      <c r="M1193" s="570">
        <v>2</v>
      </c>
      <c r="N1193" s="571">
        <v>94.99</v>
      </c>
    </row>
    <row r="1194" spans="1:14" ht="14.4" customHeight="1" x14ac:dyDescent="0.3">
      <c r="A1194" s="566" t="s">
        <v>537</v>
      </c>
      <c r="B1194" s="567" t="s">
        <v>539</v>
      </c>
      <c r="C1194" s="568" t="s">
        <v>559</v>
      </c>
      <c r="D1194" s="569" t="s">
        <v>560</v>
      </c>
      <c r="E1194" s="568" t="s">
        <v>540</v>
      </c>
      <c r="F1194" s="569" t="s">
        <v>541</v>
      </c>
      <c r="G1194" s="568" t="s">
        <v>905</v>
      </c>
      <c r="H1194" s="568">
        <v>115245</v>
      </c>
      <c r="I1194" s="568">
        <v>15245</v>
      </c>
      <c r="J1194" s="568" t="s">
        <v>918</v>
      </c>
      <c r="K1194" s="568" t="s">
        <v>919</v>
      </c>
      <c r="L1194" s="570">
        <v>913.77</v>
      </c>
      <c r="M1194" s="570">
        <v>5</v>
      </c>
      <c r="N1194" s="571">
        <v>4568.8500000000004</v>
      </c>
    </row>
    <row r="1195" spans="1:14" ht="14.4" customHeight="1" x14ac:dyDescent="0.3">
      <c r="A1195" s="566" t="s">
        <v>537</v>
      </c>
      <c r="B1195" s="567" t="s">
        <v>539</v>
      </c>
      <c r="C1195" s="568" t="s">
        <v>559</v>
      </c>
      <c r="D1195" s="569" t="s">
        <v>560</v>
      </c>
      <c r="E1195" s="568" t="s">
        <v>540</v>
      </c>
      <c r="F1195" s="569" t="s">
        <v>541</v>
      </c>
      <c r="G1195" s="568" t="s">
        <v>905</v>
      </c>
      <c r="H1195" s="568">
        <v>126786</v>
      </c>
      <c r="I1195" s="568">
        <v>26786</v>
      </c>
      <c r="J1195" s="568" t="s">
        <v>929</v>
      </c>
      <c r="K1195" s="568" t="s">
        <v>930</v>
      </c>
      <c r="L1195" s="570">
        <v>472.40589013120962</v>
      </c>
      <c r="M1195" s="570">
        <v>17</v>
      </c>
      <c r="N1195" s="571">
        <v>8026.7086596716981</v>
      </c>
    </row>
    <row r="1196" spans="1:14" ht="14.4" customHeight="1" x14ac:dyDescent="0.3">
      <c r="A1196" s="566" t="s">
        <v>537</v>
      </c>
      <c r="B1196" s="567" t="s">
        <v>539</v>
      </c>
      <c r="C1196" s="568" t="s">
        <v>559</v>
      </c>
      <c r="D1196" s="569" t="s">
        <v>560</v>
      </c>
      <c r="E1196" s="568" t="s">
        <v>540</v>
      </c>
      <c r="F1196" s="569" t="s">
        <v>541</v>
      </c>
      <c r="G1196" s="568" t="s">
        <v>905</v>
      </c>
      <c r="H1196" s="568">
        <v>129767</v>
      </c>
      <c r="I1196" s="568">
        <v>129767</v>
      </c>
      <c r="J1196" s="568" t="s">
        <v>931</v>
      </c>
      <c r="K1196" s="568" t="s">
        <v>932</v>
      </c>
      <c r="L1196" s="570">
        <v>2158.4120262676861</v>
      </c>
      <c r="M1196" s="570">
        <v>12</v>
      </c>
      <c r="N1196" s="571">
        <v>25900.939996713943</v>
      </c>
    </row>
    <row r="1197" spans="1:14" ht="14.4" customHeight="1" x14ac:dyDescent="0.3">
      <c r="A1197" s="566" t="s">
        <v>537</v>
      </c>
      <c r="B1197" s="567" t="s">
        <v>539</v>
      </c>
      <c r="C1197" s="568" t="s">
        <v>559</v>
      </c>
      <c r="D1197" s="569" t="s">
        <v>560</v>
      </c>
      <c r="E1197" s="568" t="s">
        <v>540</v>
      </c>
      <c r="F1197" s="569" t="s">
        <v>541</v>
      </c>
      <c r="G1197" s="568" t="s">
        <v>905</v>
      </c>
      <c r="H1197" s="568">
        <v>132090</v>
      </c>
      <c r="I1197" s="568">
        <v>32090</v>
      </c>
      <c r="J1197" s="568" t="s">
        <v>1673</v>
      </c>
      <c r="K1197" s="568" t="s">
        <v>1674</v>
      </c>
      <c r="L1197" s="570">
        <v>58.88</v>
      </c>
      <c r="M1197" s="570">
        <v>4</v>
      </c>
      <c r="N1197" s="571">
        <v>235.52</v>
      </c>
    </row>
    <row r="1198" spans="1:14" ht="14.4" customHeight="1" x14ac:dyDescent="0.3">
      <c r="A1198" s="566" t="s">
        <v>537</v>
      </c>
      <c r="B1198" s="567" t="s">
        <v>539</v>
      </c>
      <c r="C1198" s="568" t="s">
        <v>559</v>
      </c>
      <c r="D1198" s="569" t="s">
        <v>560</v>
      </c>
      <c r="E1198" s="568" t="s">
        <v>540</v>
      </c>
      <c r="F1198" s="569" t="s">
        <v>541</v>
      </c>
      <c r="G1198" s="568" t="s">
        <v>905</v>
      </c>
      <c r="H1198" s="568">
        <v>133343</v>
      </c>
      <c r="I1198" s="568">
        <v>33343</v>
      </c>
      <c r="J1198" s="568" t="s">
        <v>1675</v>
      </c>
      <c r="K1198" s="568" t="s">
        <v>1006</v>
      </c>
      <c r="L1198" s="570">
        <v>54.46</v>
      </c>
      <c r="M1198" s="570">
        <v>2</v>
      </c>
      <c r="N1198" s="571">
        <v>108.92</v>
      </c>
    </row>
    <row r="1199" spans="1:14" ht="14.4" customHeight="1" x14ac:dyDescent="0.3">
      <c r="A1199" s="566" t="s">
        <v>537</v>
      </c>
      <c r="B1199" s="567" t="s">
        <v>539</v>
      </c>
      <c r="C1199" s="568" t="s">
        <v>559</v>
      </c>
      <c r="D1199" s="569" t="s">
        <v>560</v>
      </c>
      <c r="E1199" s="568" t="s">
        <v>540</v>
      </c>
      <c r="F1199" s="569" t="s">
        <v>541</v>
      </c>
      <c r="G1199" s="568" t="s">
        <v>905</v>
      </c>
      <c r="H1199" s="568">
        <v>142546</v>
      </c>
      <c r="I1199" s="568">
        <v>42546</v>
      </c>
      <c r="J1199" s="568" t="s">
        <v>937</v>
      </c>
      <c r="K1199" s="568" t="s">
        <v>938</v>
      </c>
      <c r="L1199" s="570">
        <v>82.34</v>
      </c>
      <c r="M1199" s="570">
        <v>1</v>
      </c>
      <c r="N1199" s="571">
        <v>82.34</v>
      </c>
    </row>
    <row r="1200" spans="1:14" ht="14.4" customHeight="1" x14ac:dyDescent="0.3">
      <c r="A1200" s="566" t="s">
        <v>537</v>
      </c>
      <c r="B1200" s="567" t="s">
        <v>539</v>
      </c>
      <c r="C1200" s="568" t="s">
        <v>559</v>
      </c>
      <c r="D1200" s="569" t="s">
        <v>560</v>
      </c>
      <c r="E1200" s="568" t="s">
        <v>540</v>
      </c>
      <c r="F1200" s="569" t="s">
        <v>541</v>
      </c>
      <c r="G1200" s="568" t="s">
        <v>905</v>
      </c>
      <c r="H1200" s="568">
        <v>145958</v>
      </c>
      <c r="I1200" s="568">
        <v>45958</v>
      </c>
      <c r="J1200" s="568" t="s">
        <v>1676</v>
      </c>
      <c r="K1200" s="568" t="s">
        <v>1677</v>
      </c>
      <c r="L1200" s="570">
        <v>1171.585</v>
      </c>
      <c r="M1200" s="570">
        <v>2</v>
      </c>
      <c r="N1200" s="571">
        <v>2343.17</v>
      </c>
    </row>
    <row r="1201" spans="1:14" ht="14.4" customHeight="1" x14ac:dyDescent="0.3">
      <c r="A1201" s="566" t="s">
        <v>537</v>
      </c>
      <c r="B1201" s="567" t="s">
        <v>539</v>
      </c>
      <c r="C1201" s="568" t="s">
        <v>559</v>
      </c>
      <c r="D1201" s="569" t="s">
        <v>560</v>
      </c>
      <c r="E1201" s="568" t="s">
        <v>540</v>
      </c>
      <c r="F1201" s="569" t="s">
        <v>541</v>
      </c>
      <c r="G1201" s="568" t="s">
        <v>905</v>
      </c>
      <c r="H1201" s="568">
        <v>145964</v>
      </c>
      <c r="I1201" s="568">
        <v>45964</v>
      </c>
      <c r="J1201" s="568" t="s">
        <v>1678</v>
      </c>
      <c r="K1201" s="568" t="s">
        <v>1679</v>
      </c>
      <c r="L1201" s="570">
        <v>869.26153549838796</v>
      </c>
      <c r="M1201" s="570">
        <v>1</v>
      </c>
      <c r="N1201" s="571">
        <v>869.26153549838796</v>
      </c>
    </row>
    <row r="1202" spans="1:14" ht="14.4" customHeight="1" x14ac:dyDescent="0.3">
      <c r="A1202" s="566" t="s">
        <v>537</v>
      </c>
      <c r="B1202" s="567" t="s">
        <v>539</v>
      </c>
      <c r="C1202" s="568" t="s">
        <v>559</v>
      </c>
      <c r="D1202" s="569" t="s">
        <v>560</v>
      </c>
      <c r="E1202" s="568" t="s">
        <v>540</v>
      </c>
      <c r="F1202" s="569" t="s">
        <v>541</v>
      </c>
      <c r="G1202" s="568" t="s">
        <v>905</v>
      </c>
      <c r="H1202" s="568">
        <v>147740</v>
      </c>
      <c r="I1202" s="568">
        <v>47740</v>
      </c>
      <c r="J1202" s="568" t="s">
        <v>942</v>
      </c>
      <c r="K1202" s="568" t="s">
        <v>686</v>
      </c>
      <c r="L1202" s="570">
        <v>43.380080484263097</v>
      </c>
      <c r="M1202" s="570">
        <v>1</v>
      </c>
      <c r="N1202" s="571">
        <v>43.380080484263097</v>
      </c>
    </row>
    <row r="1203" spans="1:14" ht="14.4" customHeight="1" x14ac:dyDescent="0.3">
      <c r="A1203" s="566" t="s">
        <v>537</v>
      </c>
      <c r="B1203" s="567" t="s">
        <v>539</v>
      </c>
      <c r="C1203" s="568" t="s">
        <v>559</v>
      </c>
      <c r="D1203" s="569" t="s">
        <v>560</v>
      </c>
      <c r="E1203" s="568" t="s">
        <v>540</v>
      </c>
      <c r="F1203" s="569" t="s">
        <v>541</v>
      </c>
      <c r="G1203" s="568" t="s">
        <v>905</v>
      </c>
      <c r="H1203" s="568">
        <v>149531</v>
      </c>
      <c r="I1203" s="568">
        <v>49531</v>
      </c>
      <c r="J1203" s="568" t="s">
        <v>945</v>
      </c>
      <c r="K1203" s="568" t="s">
        <v>946</v>
      </c>
      <c r="L1203" s="570">
        <v>71.05</v>
      </c>
      <c r="M1203" s="570">
        <v>50</v>
      </c>
      <c r="N1203" s="571">
        <v>3552.5</v>
      </c>
    </row>
    <row r="1204" spans="1:14" ht="14.4" customHeight="1" x14ac:dyDescent="0.3">
      <c r="A1204" s="566" t="s">
        <v>537</v>
      </c>
      <c r="B1204" s="567" t="s">
        <v>539</v>
      </c>
      <c r="C1204" s="568" t="s">
        <v>559</v>
      </c>
      <c r="D1204" s="569" t="s">
        <v>560</v>
      </c>
      <c r="E1204" s="568" t="s">
        <v>540</v>
      </c>
      <c r="F1204" s="569" t="s">
        <v>541</v>
      </c>
      <c r="G1204" s="568" t="s">
        <v>905</v>
      </c>
      <c r="H1204" s="568">
        <v>154316</v>
      </c>
      <c r="I1204" s="568">
        <v>54316</v>
      </c>
      <c r="J1204" s="568" t="s">
        <v>949</v>
      </c>
      <c r="K1204" s="568" t="s">
        <v>950</v>
      </c>
      <c r="L1204" s="570">
        <v>3449.9997432055538</v>
      </c>
      <c r="M1204" s="570">
        <v>14</v>
      </c>
      <c r="N1204" s="571">
        <v>48299.996404877755</v>
      </c>
    </row>
    <row r="1205" spans="1:14" ht="14.4" customHeight="1" x14ac:dyDescent="0.3">
      <c r="A1205" s="566" t="s">
        <v>537</v>
      </c>
      <c r="B1205" s="567" t="s">
        <v>539</v>
      </c>
      <c r="C1205" s="568" t="s">
        <v>559</v>
      </c>
      <c r="D1205" s="569" t="s">
        <v>560</v>
      </c>
      <c r="E1205" s="568" t="s">
        <v>540</v>
      </c>
      <c r="F1205" s="569" t="s">
        <v>541</v>
      </c>
      <c r="G1205" s="568" t="s">
        <v>905</v>
      </c>
      <c r="H1205" s="568">
        <v>156981</v>
      </c>
      <c r="I1205" s="568">
        <v>56981</v>
      </c>
      <c r="J1205" s="568" t="s">
        <v>1538</v>
      </c>
      <c r="K1205" s="568" t="s">
        <v>750</v>
      </c>
      <c r="L1205" s="570">
        <v>110.323423300605</v>
      </c>
      <c r="M1205" s="570">
        <v>3</v>
      </c>
      <c r="N1205" s="571">
        <v>330.97026990181502</v>
      </c>
    </row>
    <row r="1206" spans="1:14" ht="14.4" customHeight="1" x14ac:dyDescent="0.3">
      <c r="A1206" s="566" t="s">
        <v>537</v>
      </c>
      <c r="B1206" s="567" t="s">
        <v>539</v>
      </c>
      <c r="C1206" s="568" t="s">
        <v>559</v>
      </c>
      <c r="D1206" s="569" t="s">
        <v>560</v>
      </c>
      <c r="E1206" s="568" t="s">
        <v>540</v>
      </c>
      <c r="F1206" s="569" t="s">
        <v>541</v>
      </c>
      <c r="G1206" s="568" t="s">
        <v>905</v>
      </c>
      <c r="H1206" s="568">
        <v>158380</v>
      </c>
      <c r="I1206" s="568">
        <v>58380</v>
      </c>
      <c r="J1206" s="568" t="s">
        <v>1680</v>
      </c>
      <c r="K1206" s="568" t="s">
        <v>1681</v>
      </c>
      <c r="L1206" s="570">
        <v>85.65</v>
      </c>
      <c r="M1206" s="570">
        <v>1</v>
      </c>
      <c r="N1206" s="571">
        <v>85.65</v>
      </c>
    </row>
    <row r="1207" spans="1:14" ht="14.4" customHeight="1" x14ac:dyDescent="0.3">
      <c r="A1207" s="566" t="s">
        <v>537</v>
      </c>
      <c r="B1207" s="567" t="s">
        <v>539</v>
      </c>
      <c r="C1207" s="568" t="s">
        <v>559</v>
      </c>
      <c r="D1207" s="569" t="s">
        <v>560</v>
      </c>
      <c r="E1207" s="568" t="s">
        <v>540</v>
      </c>
      <c r="F1207" s="569" t="s">
        <v>541</v>
      </c>
      <c r="G1207" s="568" t="s">
        <v>905</v>
      </c>
      <c r="H1207" s="568">
        <v>176708</v>
      </c>
      <c r="I1207" s="568">
        <v>76708</v>
      </c>
      <c r="J1207" s="568" t="s">
        <v>1682</v>
      </c>
      <c r="K1207" s="568" t="s">
        <v>820</v>
      </c>
      <c r="L1207" s="570">
        <v>98.269521548786088</v>
      </c>
      <c r="M1207" s="570">
        <v>3</v>
      </c>
      <c r="N1207" s="571">
        <v>294.80808619514437</v>
      </c>
    </row>
    <row r="1208" spans="1:14" ht="14.4" customHeight="1" x14ac:dyDescent="0.3">
      <c r="A1208" s="566" t="s">
        <v>537</v>
      </c>
      <c r="B1208" s="567" t="s">
        <v>539</v>
      </c>
      <c r="C1208" s="568" t="s">
        <v>559</v>
      </c>
      <c r="D1208" s="569" t="s">
        <v>560</v>
      </c>
      <c r="E1208" s="568" t="s">
        <v>540</v>
      </c>
      <c r="F1208" s="569" t="s">
        <v>541</v>
      </c>
      <c r="G1208" s="568" t="s">
        <v>905</v>
      </c>
      <c r="H1208" s="568">
        <v>182952</v>
      </c>
      <c r="I1208" s="568">
        <v>82952</v>
      </c>
      <c r="J1208" s="568" t="s">
        <v>1323</v>
      </c>
      <c r="K1208" s="568" t="s">
        <v>1324</v>
      </c>
      <c r="L1208" s="570">
        <v>161.81</v>
      </c>
      <c r="M1208" s="570">
        <v>-5</v>
      </c>
      <c r="N1208" s="571">
        <v>-809.05</v>
      </c>
    </row>
    <row r="1209" spans="1:14" ht="14.4" customHeight="1" x14ac:dyDescent="0.3">
      <c r="A1209" s="566" t="s">
        <v>537</v>
      </c>
      <c r="B1209" s="567" t="s">
        <v>539</v>
      </c>
      <c r="C1209" s="568" t="s">
        <v>559</v>
      </c>
      <c r="D1209" s="569" t="s">
        <v>560</v>
      </c>
      <c r="E1209" s="568" t="s">
        <v>540</v>
      </c>
      <c r="F1209" s="569" t="s">
        <v>541</v>
      </c>
      <c r="G1209" s="568" t="s">
        <v>905</v>
      </c>
      <c r="H1209" s="568">
        <v>192587</v>
      </c>
      <c r="I1209" s="568">
        <v>92587</v>
      </c>
      <c r="J1209" s="568" t="s">
        <v>967</v>
      </c>
      <c r="K1209" s="568" t="s">
        <v>968</v>
      </c>
      <c r="L1209" s="570">
        <v>102.891345734521</v>
      </c>
      <c r="M1209" s="570">
        <v>1</v>
      </c>
      <c r="N1209" s="571">
        <v>102.891345734521</v>
      </c>
    </row>
    <row r="1210" spans="1:14" ht="14.4" customHeight="1" x14ac:dyDescent="0.3">
      <c r="A1210" s="566" t="s">
        <v>537</v>
      </c>
      <c r="B1210" s="567" t="s">
        <v>539</v>
      </c>
      <c r="C1210" s="568" t="s">
        <v>559</v>
      </c>
      <c r="D1210" s="569" t="s">
        <v>560</v>
      </c>
      <c r="E1210" s="568" t="s">
        <v>540</v>
      </c>
      <c r="F1210" s="569" t="s">
        <v>541</v>
      </c>
      <c r="G1210" s="568" t="s">
        <v>905</v>
      </c>
      <c r="H1210" s="568">
        <v>193016</v>
      </c>
      <c r="I1210" s="568">
        <v>93016</v>
      </c>
      <c r="J1210" s="568" t="s">
        <v>969</v>
      </c>
      <c r="K1210" s="568" t="s">
        <v>970</v>
      </c>
      <c r="L1210" s="570">
        <v>187.63441260397502</v>
      </c>
      <c r="M1210" s="570">
        <v>2</v>
      </c>
      <c r="N1210" s="571">
        <v>375.26882520795004</v>
      </c>
    </row>
    <row r="1211" spans="1:14" ht="14.4" customHeight="1" x14ac:dyDescent="0.3">
      <c r="A1211" s="566" t="s">
        <v>537</v>
      </c>
      <c r="B1211" s="567" t="s">
        <v>539</v>
      </c>
      <c r="C1211" s="568" t="s">
        <v>559</v>
      </c>
      <c r="D1211" s="569" t="s">
        <v>560</v>
      </c>
      <c r="E1211" s="568" t="s">
        <v>540</v>
      </c>
      <c r="F1211" s="569" t="s">
        <v>541</v>
      </c>
      <c r="G1211" s="568" t="s">
        <v>905</v>
      </c>
      <c r="H1211" s="568">
        <v>193969</v>
      </c>
      <c r="I1211" s="568">
        <v>93969</v>
      </c>
      <c r="J1211" s="568" t="s">
        <v>973</v>
      </c>
      <c r="K1211" s="568" t="s">
        <v>974</v>
      </c>
      <c r="L1211" s="570">
        <v>74.617524565674401</v>
      </c>
      <c r="M1211" s="570">
        <v>590</v>
      </c>
      <c r="N1211" s="571">
        <v>43482.252665301799</v>
      </c>
    </row>
    <row r="1212" spans="1:14" ht="14.4" customHeight="1" x14ac:dyDescent="0.3">
      <c r="A1212" s="566" t="s">
        <v>537</v>
      </c>
      <c r="B1212" s="567" t="s">
        <v>539</v>
      </c>
      <c r="C1212" s="568" t="s">
        <v>559</v>
      </c>
      <c r="D1212" s="569" t="s">
        <v>560</v>
      </c>
      <c r="E1212" s="568" t="s">
        <v>540</v>
      </c>
      <c r="F1212" s="569" t="s">
        <v>541</v>
      </c>
      <c r="G1212" s="568" t="s">
        <v>905</v>
      </c>
      <c r="H1212" s="568">
        <v>194882</v>
      </c>
      <c r="I1212" s="568">
        <v>94882</v>
      </c>
      <c r="J1212" s="568" t="s">
        <v>909</v>
      </c>
      <c r="K1212" s="568" t="s">
        <v>977</v>
      </c>
      <c r="L1212" s="570">
        <v>130.038598385233</v>
      </c>
      <c r="M1212" s="570">
        <v>2</v>
      </c>
      <c r="N1212" s="571">
        <v>260.077196770466</v>
      </c>
    </row>
    <row r="1213" spans="1:14" ht="14.4" customHeight="1" x14ac:dyDescent="0.3">
      <c r="A1213" s="566" t="s">
        <v>537</v>
      </c>
      <c r="B1213" s="567" t="s">
        <v>539</v>
      </c>
      <c r="C1213" s="568" t="s">
        <v>559</v>
      </c>
      <c r="D1213" s="569" t="s">
        <v>560</v>
      </c>
      <c r="E1213" s="568" t="s">
        <v>540</v>
      </c>
      <c r="F1213" s="569" t="s">
        <v>541</v>
      </c>
      <c r="G1213" s="568" t="s">
        <v>905</v>
      </c>
      <c r="H1213" s="568">
        <v>848765</v>
      </c>
      <c r="I1213" s="568">
        <v>107938</v>
      </c>
      <c r="J1213" s="568" t="s">
        <v>913</v>
      </c>
      <c r="K1213" s="568" t="s">
        <v>1683</v>
      </c>
      <c r="L1213" s="570">
        <v>135.43742453303165</v>
      </c>
      <c r="M1213" s="570">
        <v>32</v>
      </c>
      <c r="N1213" s="571">
        <v>4334.5172488381804</v>
      </c>
    </row>
    <row r="1214" spans="1:14" ht="14.4" customHeight="1" x14ac:dyDescent="0.3">
      <c r="A1214" s="566" t="s">
        <v>537</v>
      </c>
      <c r="B1214" s="567" t="s">
        <v>539</v>
      </c>
      <c r="C1214" s="568" t="s">
        <v>559</v>
      </c>
      <c r="D1214" s="569" t="s">
        <v>560</v>
      </c>
      <c r="E1214" s="568" t="s">
        <v>540</v>
      </c>
      <c r="F1214" s="569" t="s">
        <v>541</v>
      </c>
      <c r="G1214" s="568" t="s">
        <v>905</v>
      </c>
      <c r="H1214" s="568">
        <v>850039</v>
      </c>
      <c r="I1214" s="568">
        <v>122119</v>
      </c>
      <c r="J1214" s="568" t="s">
        <v>987</v>
      </c>
      <c r="K1214" s="568" t="s">
        <v>988</v>
      </c>
      <c r="L1214" s="570">
        <v>131.51</v>
      </c>
      <c r="M1214" s="570">
        <v>1</v>
      </c>
      <c r="N1214" s="571">
        <v>131.51</v>
      </c>
    </row>
    <row r="1215" spans="1:14" ht="14.4" customHeight="1" x14ac:dyDescent="0.3">
      <c r="A1215" s="566" t="s">
        <v>537</v>
      </c>
      <c r="B1215" s="567" t="s">
        <v>539</v>
      </c>
      <c r="C1215" s="568" t="s">
        <v>559</v>
      </c>
      <c r="D1215" s="569" t="s">
        <v>560</v>
      </c>
      <c r="E1215" s="568" t="s">
        <v>540</v>
      </c>
      <c r="F1215" s="569" t="s">
        <v>541</v>
      </c>
      <c r="G1215" s="568" t="s">
        <v>905</v>
      </c>
      <c r="H1215" s="568">
        <v>850078</v>
      </c>
      <c r="I1215" s="568">
        <v>102608</v>
      </c>
      <c r="J1215" s="568" t="s">
        <v>989</v>
      </c>
      <c r="K1215" s="568" t="s">
        <v>990</v>
      </c>
      <c r="L1215" s="570">
        <v>46.13</v>
      </c>
      <c r="M1215" s="570">
        <v>1</v>
      </c>
      <c r="N1215" s="571">
        <v>46.13</v>
      </c>
    </row>
    <row r="1216" spans="1:14" ht="14.4" customHeight="1" x14ac:dyDescent="0.3">
      <c r="A1216" s="566" t="s">
        <v>537</v>
      </c>
      <c r="B1216" s="567" t="s">
        <v>539</v>
      </c>
      <c r="C1216" s="568" t="s">
        <v>559</v>
      </c>
      <c r="D1216" s="569" t="s">
        <v>560</v>
      </c>
      <c r="E1216" s="568" t="s">
        <v>540</v>
      </c>
      <c r="F1216" s="569" t="s">
        <v>541</v>
      </c>
      <c r="G1216" s="568" t="s">
        <v>905</v>
      </c>
      <c r="H1216" s="568">
        <v>850396</v>
      </c>
      <c r="I1216" s="568">
        <v>131507</v>
      </c>
      <c r="J1216" s="568" t="s">
        <v>1684</v>
      </c>
      <c r="K1216" s="568" t="s">
        <v>944</v>
      </c>
      <c r="L1216" s="570">
        <v>624.86</v>
      </c>
      <c r="M1216" s="570">
        <v>1</v>
      </c>
      <c r="N1216" s="571">
        <v>624.86</v>
      </c>
    </row>
    <row r="1217" spans="1:14" ht="14.4" customHeight="1" x14ac:dyDescent="0.3">
      <c r="A1217" s="566" t="s">
        <v>537</v>
      </c>
      <c r="B1217" s="567" t="s">
        <v>539</v>
      </c>
      <c r="C1217" s="568" t="s">
        <v>559</v>
      </c>
      <c r="D1217" s="569" t="s">
        <v>560</v>
      </c>
      <c r="E1217" s="568" t="s">
        <v>542</v>
      </c>
      <c r="F1217" s="569" t="s">
        <v>543</v>
      </c>
      <c r="G1217" s="568" t="s">
        <v>586</v>
      </c>
      <c r="H1217" s="568">
        <v>102453</v>
      </c>
      <c r="I1217" s="568">
        <v>2453</v>
      </c>
      <c r="J1217" s="568" t="s">
        <v>1685</v>
      </c>
      <c r="K1217" s="568" t="s">
        <v>1686</v>
      </c>
      <c r="L1217" s="570">
        <v>2689.6343245999701</v>
      </c>
      <c r="M1217" s="570">
        <v>1</v>
      </c>
      <c r="N1217" s="571">
        <v>2689.6343245999701</v>
      </c>
    </row>
    <row r="1218" spans="1:14" ht="14.4" customHeight="1" x14ac:dyDescent="0.3">
      <c r="A1218" s="566" t="s">
        <v>537</v>
      </c>
      <c r="B1218" s="567" t="s">
        <v>539</v>
      </c>
      <c r="C1218" s="568" t="s">
        <v>559</v>
      </c>
      <c r="D1218" s="569" t="s">
        <v>560</v>
      </c>
      <c r="E1218" s="568" t="s">
        <v>542</v>
      </c>
      <c r="F1218" s="569" t="s">
        <v>543</v>
      </c>
      <c r="G1218" s="568" t="s">
        <v>586</v>
      </c>
      <c r="H1218" s="568">
        <v>103414</v>
      </c>
      <c r="I1218" s="568">
        <v>3414</v>
      </c>
      <c r="J1218" s="568" t="s">
        <v>992</v>
      </c>
      <c r="K1218" s="568" t="s">
        <v>993</v>
      </c>
      <c r="L1218" s="570">
        <v>2332.2919021044218</v>
      </c>
      <c r="M1218" s="570">
        <v>68.199999999999989</v>
      </c>
      <c r="N1218" s="571">
        <v>159062.26654727434</v>
      </c>
    </row>
    <row r="1219" spans="1:14" ht="14.4" customHeight="1" x14ac:dyDescent="0.3">
      <c r="A1219" s="566" t="s">
        <v>537</v>
      </c>
      <c r="B1219" s="567" t="s">
        <v>539</v>
      </c>
      <c r="C1219" s="568" t="s">
        <v>559</v>
      </c>
      <c r="D1219" s="569" t="s">
        <v>560</v>
      </c>
      <c r="E1219" s="568" t="s">
        <v>542</v>
      </c>
      <c r="F1219" s="569" t="s">
        <v>543</v>
      </c>
      <c r="G1219" s="568" t="s">
        <v>586</v>
      </c>
      <c r="H1219" s="568">
        <v>103513</v>
      </c>
      <c r="I1219" s="568">
        <v>3513</v>
      </c>
      <c r="J1219" s="568" t="s">
        <v>994</v>
      </c>
      <c r="K1219" s="568" t="s">
        <v>993</v>
      </c>
      <c r="L1219" s="570">
        <v>2223.3399959709855</v>
      </c>
      <c r="M1219" s="570">
        <v>58</v>
      </c>
      <c r="N1219" s="571">
        <v>128953.71970991102</v>
      </c>
    </row>
    <row r="1220" spans="1:14" ht="14.4" customHeight="1" x14ac:dyDescent="0.3">
      <c r="A1220" s="566" t="s">
        <v>537</v>
      </c>
      <c r="B1220" s="567" t="s">
        <v>539</v>
      </c>
      <c r="C1220" s="568" t="s">
        <v>559</v>
      </c>
      <c r="D1220" s="569" t="s">
        <v>560</v>
      </c>
      <c r="E1220" s="568" t="s">
        <v>542</v>
      </c>
      <c r="F1220" s="569" t="s">
        <v>543</v>
      </c>
      <c r="G1220" s="568" t="s">
        <v>586</v>
      </c>
      <c r="H1220" s="568">
        <v>110996</v>
      </c>
      <c r="I1220" s="568">
        <v>10996</v>
      </c>
      <c r="J1220" s="568" t="s">
        <v>995</v>
      </c>
      <c r="K1220" s="568" t="s">
        <v>993</v>
      </c>
      <c r="L1220" s="570">
        <v>2414.2466536901866</v>
      </c>
      <c r="M1220" s="570">
        <v>22</v>
      </c>
      <c r="N1220" s="571">
        <v>53067.579377128917</v>
      </c>
    </row>
    <row r="1221" spans="1:14" ht="14.4" customHeight="1" x14ac:dyDescent="0.3">
      <c r="A1221" s="566" t="s">
        <v>537</v>
      </c>
      <c r="B1221" s="567" t="s">
        <v>539</v>
      </c>
      <c r="C1221" s="568" t="s">
        <v>559</v>
      </c>
      <c r="D1221" s="569" t="s">
        <v>560</v>
      </c>
      <c r="E1221" s="568" t="s">
        <v>542</v>
      </c>
      <c r="F1221" s="569" t="s">
        <v>543</v>
      </c>
      <c r="G1221" s="568" t="s">
        <v>586</v>
      </c>
      <c r="H1221" s="568">
        <v>116336</v>
      </c>
      <c r="I1221" s="568">
        <v>16336</v>
      </c>
      <c r="J1221" s="568" t="s">
        <v>996</v>
      </c>
      <c r="K1221" s="568" t="s">
        <v>1687</v>
      </c>
      <c r="L1221" s="570">
        <v>1735.07261548676</v>
      </c>
      <c r="M1221" s="570">
        <v>9</v>
      </c>
      <c r="N1221" s="571">
        <v>15615.65092389408</v>
      </c>
    </row>
    <row r="1222" spans="1:14" ht="14.4" customHeight="1" x14ac:dyDescent="0.3">
      <c r="A1222" s="566" t="s">
        <v>537</v>
      </c>
      <c r="B1222" s="567" t="s">
        <v>539</v>
      </c>
      <c r="C1222" s="568" t="s">
        <v>559</v>
      </c>
      <c r="D1222" s="569" t="s">
        <v>560</v>
      </c>
      <c r="E1222" s="568" t="s">
        <v>542</v>
      </c>
      <c r="F1222" s="569" t="s">
        <v>543</v>
      </c>
      <c r="G1222" s="568" t="s">
        <v>586</v>
      </c>
      <c r="H1222" s="568">
        <v>116337</v>
      </c>
      <c r="I1222" s="568">
        <v>16337</v>
      </c>
      <c r="J1222" s="568" t="s">
        <v>996</v>
      </c>
      <c r="K1222" s="568" t="s">
        <v>997</v>
      </c>
      <c r="L1222" s="570">
        <v>2156.2499968030065</v>
      </c>
      <c r="M1222" s="570">
        <v>12</v>
      </c>
      <c r="N1222" s="571">
        <v>25874.99996483307</v>
      </c>
    </row>
    <row r="1223" spans="1:14" ht="14.4" customHeight="1" x14ac:dyDescent="0.3">
      <c r="A1223" s="566" t="s">
        <v>537</v>
      </c>
      <c r="B1223" s="567" t="s">
        <v>539</v>
      </c>
      <c r="C1223" s="568" t="s">
        <v>559</v>
      </c>
      <c r="D1223" s="569" t="s">
        <v>560</v>
      </c>
      <c r="E1223" s="568" t="s">
        <v>542</v>
      </c>
      <c r="F1223" s="569" t="s">
        <v>543</v>
      </c>
      <c r="G1223" s="568" t="s">
        <v>586</v>
      </c>
      <c r="H1223" s="568">
        <v>120908</v>
      </c>
      <c r="I1223" s="568">
        <v>20908</v>
      </c>
      <c r="J1223" s="568" t="s">
        <v>1688</v>
      </c>
      <c r="K1223" s="568" t="s">
        <v>1689</v>
      </c>
      <c r="L1223" s="570">
        <v>3681.01620953467</v>
      </c>
      <c r="M1223" s="570">
        <v>1</v>
      </c>
      <c r="N1223" s="571">
        <v>3681.01620953467</v>
      </c>
    </row>
    <row r="1224" spans="1:14" ht="14.4" customHeight="1" x14ac:dyDescent="0.3">
      <c r="A1224" s="566" t="s">
        <v>537</v>
      </c>
      <c r="B1224" s="567" t="s">
        <v>539</v>
      </c>
      <c r="C1224" s="568" t="s">
        <v>559</v>
      </c>
      <c r="D1224" s="569" t="s">
        <v>560</v>
      </c>
      <c r="E1224" s="568" t="s">
        <v>542</v>
      </c>
      <c r="F1224" s="569" t="s">
        <v>543</v>
      </c>
      <c r="G1224" s="568" t="s">
        <v>586</v>
      </c>
      <c r="H1224" s="568">
        <v>149415</v>
      </c>
      <c r="I1224" s="568">
        <v>49415</v>
      </c>
      <c r="J1224" s="568" t="s">
        <v>1347</v>
      </c>
      <c r="K1224" s="568" t="s">
        <v>1346</v>
      </c>
      <c r="L1224" s="570">
        <v>1735.66</v>
      </c>
      <c r="M1224" s="570">
        <v>1</v>
      </c>
      <c r="N1224" s="571">
        <v>1735.66</v>
      </c>
    </row>
    <row r="1225" spans="1:14" ht="14.4" customHeight="1" x14ac:dyDescent="0.3">
      <c r="A1225" s="566" t="s">
        <v>537</v>
      </c>
      <c r="B1225" s="567" t="s">
        <v>539</v>
      </c>
      <c r="C1225" s="568" t="s">
        <v>559</v>
      </c>
      <c r="D1225" s="569" t="s">
        <v>560</v>
      </c>
      <c r="E1225" s="568" t="s">
        <v>542</v>
      </c>
      <c r="F1225" s="569" t="s">
        <v>543</v>
      </c>
      <c r="G1225" s="568" t="s">
        <v>586</v>
      </c>
      <c r="H1225" s="568">
        <v>165317</v>
      </c>
      <c r="I1225" s="568">
        <v>65317</v>
      </c>
      <c r="J1225" s="568" t="s">
        <v>1690</v>
      </c>
      <c r="K1225" s="568" t="s">
        <v>1691</v>
      </c>
      <c r="L1225" s="570">
        <v>2288.44</v>
      </c>
      <c r="M1225" s="570">
        <v>1</v>
      </c>
      <c r="N1225" s="571">
        <v>2288.44</v>
      </c>
    </row>
    <row r="1226" spans="1:14" ht="14.4" customHeight="1" x14ac:dyDescent="0.3">
      <c r="A1226" s="566" t="s">
        <v>537</v>
      </c>
      <c r="B1226" s="567" t="s">
        <v>539</v>
      </c>
      <c r="C1226" s="568" t="s">
        <v>559</v>
      </c>
      <c r="D1226" s="569" t="s">
        <v>560</v>
      </c>
      <c r="E1226" s="568" t="s">
        <v>542</v>
      </c>
      <c r="F1226" s="569" t="s">
        <v>543</v>
      </c>
      <c r="G1226" s="568" t="s">
        <v>586</v>
      </c>
      <c r="H1226" s="568">
        <v>172563</v>
      </c>
      <c r="I1226" s="568">
        <v>72563</v>
      </c>
      <c r="J1226" s="568" t="s">
        <v>1554</v>
      </c>
      <c r="K1226" s="568" t="s">
        <v>1555</v>
      </c>
      <c r="L1226" s="570">
        <v>290.18174735182333</v>
      </c>
      <c r="M1226" s="570">
        <v>40</v>
      </c>
      <c r="N1226" s="571">
        <v>11607.31222797744</v>
      </c>
    </row>
    <row r="1227" spans="1:14" ht="14.4" customHeight="1" x14ac:dyDescent="0.3">
      <c r="A1227" s="566" t="s">
        <v>537</v>
      </c>
      <c r="B1227" s="567" t="s">
        <v>539</v>
      </c>
      <c r="C1227" s="568" t="s">
        <v>559</v>
      </c>
      <c r="D1227" s="569" t="s">
        <v>560</v>
      </c>
      <c r="E1227" s="568" t="s">
        <v>542</v>
      </c>
      <c r="F1227" s="569" t="s">
        <v>543</v>
      </c>
      <c r="G1227" s="568" t="s">
        <v>586</v>
      </c>
      <c r="H1227" s="568">
        <v>196890</v>
      </c>
      <c r="I1227" s="568">
        <v>96890</v>
      </c>
      <c r="J1227" s="568" t="s">
        <v>1692</v>
      </c>
      <c r="K1227" s="568" t="s">
        <v>1555</v>
      </c>
      <c r="L1227" s="570">
        <v>232.23</v>
      </c>
      <c r="M1227" s="570">
        <v>10</v>
      </c>
      <c r="N1227" s="571">
        <v>2322.2999999999997</v>
      </c>
    </row>
    <row r="1228" spans="1:14" ht="14.4" customHeight="1" x14ac:dyDescent="0.3">
      <c r="A1228" s="566" t="s">
        <v>537</v>
      </c>
      <c r="B1228" s="567" t="s">
        <v>539</v>
      </c>
      <c r="C1228" s="568" t="s">
        <v>559</v>
      </c>
      <c r="D1228" s="569" t="s">
        <v>560</v>
      </c>
      <c r="E1228" s="568" t="s">
        <v>542</v>
      </c>
      <c r="F1228" s="569" t="s">
        <v>543</v>
      </c>
      <c r="G1228" s="568" t="s">
        <v>905</v>
      </c>
      <c r="H1228" s="568">
        <v>33526</v>
      </c>
      <c r="I1228" s="568">
        <v>33526</v>
      </c>
      <c r="J1228" s="568" t="s">
        <v>1000</v>
      </c>
      <c r="K1228" s="568" t="s">
        <v>1001</v>
      </c>
      <c r="L1228" s="570">
        <v>183.25571717891731</v>
      </c>
      <c r="M1228" s="570">
        <v>85</v>
      </c>
      <c r="N1228" s="571">
        <v>15581.650320243763</v>
      </c>
    </row>
    <row r="1229" spans="1:14" ht="14.4" customHeight="1" x14ac:dyDescent="0.3">
      <c r="A1229" s="566" t="s">
        <v>537</v>
      </c>
      <c r="B1229" s="567" t="s">
        <v>539</v>
      </c>
      <c r="C1229" s="568" t="s">
        <v>559</v>
      </c>
      <c r="D1229" s="569" t="s">
        <v>560</v>
      </c>
      <c r="E1229" s="568" t="s">
        <v>542</v>
      </c>
      <c r="F1229" s="569" t="s">
        <v>543</v>
      </c>
      <c r="G1229" s="568" t="s">
        <v>905</v>
      </c>
      <c r="H1229" s="568">
        <v>133146</v>
      </c>
      <c r="I1229" s="568">
        <v>33146</v>
      </c>
      <c r="J1229" s="568" t="s">
        <v>1003</v>
      </c>
      <c r="K1229" s="568" t="s">
        <v>1004</v>
      </c>
      <c r="L1229" s="570">
        <v>206.99945192665899</v>
      </c>
      <c r="M1229" s="570">
        <v>11</v>
      </c>
      <c r="N1229" s="571">
        <v>2276.9935235461512</v>
      </c>
    </row>
    <row r="1230" spans="1:14" ht="14.4" customHeight="1" x14ac:dyDescent="0.3">
      <c r="A1230" s="566" t="s">
        <v>537</v>
      </c>
      <c r="B1230" s="567" t="s">
        <v>539</v>
      </c>
      <c r="C1230" s="568" t="s">
        <v>559</v>
      </c>
      <c r="D1230" s="569" t="s">
        <v>560</v>
      </c>
      <c r="E1230" s="568" t="s">
        <v>542</v>
      </c>
      <c r="F1230" s="569" t="s">
        <v>543</v>
      </c>
      <c r="G1230" s="568" t="s">
        <v>905</v>
      </c>
      <c r="H1230" s="568">
        <v>133331</v>
      </c>
      <c r="I1230" s="568">
        <v>33331</v>
      </c>
      <c r="J1230" s="568" t="s">
        <v>1693</v>
      </c>
      <c r="K1230" s="568" t="s">
        <v>1694</v>
      </c>
      <c r="L1230" s="570">
        <v>202.85994634897696</v>
      </c>
      <c r="M1230" s="570">
        <v>6</v>
      </c>
      <c r="N1230" s="571">
        <v>1217.15959827095</v>
      </c>
    </row>
    <row r="1231" spans="1:14" ht="14.4" customHeight="1" x14ac:dyDescent="0.3">
      <c r="A1231" s="566" t="s">
        <v>537</v>
      </c>
      <c r="B1231" s="567" t="s">
        <v>539</v>
      </c>
      <c r="C1231" s="568" t="s">
        <v>559</v>
      </c>
      <c r="D1231" s="569" t="s">
        <v>560</v>
      </c>
      <c r="E1231" s="568" t="s">
        <v>542</v>
      </c>
      <c r="F1231" s="569" t="s">
        <v>543</v>
      </c>
      <c r="G1231" s="568" t="s">
        <v>905</v>
      </c>
      <c r="H1231" s="568">
        <v>133339</v>
      </c>
      <c r="I1231" s="568">
        <v>33339</v>
      </c>
      <c r="J1231" s="568" t="s">
        <v>1351</v>
      </c>
      <c r="K1231" s="568" t="s">
        <v>1006</v>
      </c>
      <c r="L1231" s="570">
        <v>54.120037848207701</v>
      </c>
      <c r="M1231" s="570">
        <v>2</v>
      </c>
      <c r="N1231" s="571">
        <v>108.2400756964154</v>
      </c>
    </row>
    <row r="1232" spans="1:14" ht="14.4" customHeight="1" x14ac:dyDescent="0.3">
      <c r="A1232" s="566" t="s">
        <v>537</v>
      </c>
      <c r="B1232" s="567" t="s">
        <v>539</v>
      </c>
      <c r="C1232" s="568" t="s">
        <v>559</v>
      </c>
      <c r="D1232" s="569" t="s">
        <v>560</v>
      </c>
      <c r="E1232" s="568" t="s">
        <v>542</v>
      </c>
      <c r="F1232" s="569" t="s">
        <v>543</v>
      </c>
      <c r="G1232" s="568" t="s">
        <v>905</v>
      </c>
      <c r="H1232" s="568">
        <v>133340</v>
      </c>
      <c r="I1232" s="568">
        <v>33340</v>
      </c>
      <c r="J1232" s="568" t="s">
        <v>1352</v>
      </c>
      <c r="K1232" s="568" t="s">
        <v>1006</v>
      </c>
      <c r="L1232" s="570">
        <v>54.12</v>
      </c>
      <c r="M1232" s="570">
        <v>2</v>
      </c>
      <c r="N1232" s="571">
        <v>108.24</v>
      </c>
    </row>
    <row r="1233" spans="1:14" ht="14.4" customHeight="1" x14ac:dyDescent="0.3">
      <c r="A1233" s="566" t="s">
        <v>537</v>
      </c>
      <c r="B1233" s="567" t="s">
        <v>539</v>
      </c>
      <c r="C1233" s="568" t="s">
        <v>559</v>
      </c>
      <c r="D1233" s="569" t="s">
        <v>560</v>
      </c>
      <c r="E1233" s="568" t="s">
        <v>542</v>
      </c>
      <c r="F1233" s="569" t="s">
        <v>543</v>
      </c>
      <c r="G1233" s="568" t="s">
        <v>905</v>
      </c>
      <c r="H1233" s="568">
        <v>133341</v>
      </c>
      <c r="I1233" s="568">
        <v>33341</v>
      </c>
      <c r="J1233" s="568" t="s">
        <v>1695</v>
      </c>
      <c r="K1233" s="568" t="s">
        <v>1006</v>
      </c>
      <c r="L1233" s="570">
        <v>54.46</v>
      </c>
      <c r="M1233" s="570">
        <v>2</v>
      </c>
      <c r="N1233" s="571">
        <v>108.92</v>
      </c>
    </row>
    <row r="1234" spans="1:14" ht="14.4" customHeight="1" x14ac:dyDescent="0.3">
      <c r="A1234" s="566" t="s">
        <v>537</v>
      </c>
      <c r="B1234" s="567" t="s">
        <v>539</v>
      </c>
      <c r="C1234" s="568" t="s">
        <v>559</v>
      </c>
      <c r="D1234" s="569" t="s">
        <v>560</v>
      </c>
      <c r="E1234" s="568" t="s">
        <v>542</v>
      </c>
      <c r="F1234" s="569" t="s">
        <v>543</v>
      </c>
      <c r="G1234" s="568" t="s">
        <v>905</v>
      </c>
      <c r="H1234" s="568">
        <v>133342</v>
      </c>
      <c r="I1234" s="568">
        <v>33342</v>
      </c>
      <c r="J1234" s="568" t="s">
        <v>1696</v>
      </c>
      <c r="K1234" s="568" t="s">
        <v>1006</v>
      </c>
      <c r="L1234" s="570">
        <v>54.46</v>
      </c>
      <c r="M1234" s="570">
        <v>2</v>
      </c>
      <c r="N1234" s="571">
        <v>108.92</v>
      </c>
    </row>
    <row r="1235" spans="1:14" ht="14.4" customHeight="1" x14ac:dyDescent="0.3">
      <c r="A1235" s="566" t="s">
        <v>537</v>
      </c>
      <c r="B1235" s="567" t="s">
        <v>539</v>
      </c>
      <c r="C1235" s="568" t="s">
        <v>559</v>
      </c>
      <c r="D1235" s="569" t="s">
        <v>560</v>
      </c>
      <c r="E1235" s="568" t="s">
        <v>544</v>
      </c>
      <c r="F1235" s="569" t="s">
        <v>545</v>
      </c>
      <c r="G1235" s="568"/>
      <c r="H1235" s="568">
        <v>102205</v>
      </c>
      <c r="I1235" s="568">
        <v>2205</v>
      </c>
      <c r="J1235" s="568" t="s">
        <v>1014</v>
      </c>
      <c r="K1235" s="568" t="s">
        <v>1015</v>
      </c>
      <c r="L1235" s="570">
        <v>728.61777777777831</v>
      </c>
      <c r="M1235" s="570">
        <v>0.36</v>
      </c>
      <c r="N1235" s="571">
        <v>262.30240000000015</v>
      </c>
    </row>
    <row r="1236" spans="1:14" ht="14.4" customHeight="1" x14ac:dyDescent="0.3">
      <c r="A1236" s="566" t="s">
        <v>537</v>
      </c>
      <c r="B1236" s="567" t="s">
        <v>539</v>
      </c>
      <c r="C1236" s="568" t="s">
        <v>559</v>
      </c>
      <c r="D1236" s="569" t="s">
        <v>560</v>
      </c>
      <c r="E1236" s="568" t="s">
        <v>544</v>
      </c>
      <c r="F1236" s="569" t="s">
        <v>545</v>
      </c>
      <c r="G1236" s="568"/>
      <c r="H1236" s="568">
        <v>162496</v>
      </c>
      <c r="I1236" s="568">
        <v>162496</v>
      </c>
      <c r="J1236" s="568" t="s">
        <v>1697</v>
      </c>
      <c r="K1236" s="568" t="s">
        <v>1698</v>
      </c>
      <c r="L1236" s="570">
        <v>2505.8000000000002</v>
      </c>
      <c r="M1236" s="570">
        <v>1.2</v>
      </c>
      <c r="N1236" s="571">
        <v>3006.96</v>
      </c>
    </row>
    <row r="1237" spans="1:14" ht="14.4" customHeight="1" x14ac:dyDescent="0.3">
      <c r="A1237" s="566" t="s">
        <v>537</v>
      </c>
      <c r="B1237" s="567" t="s">
        <v>539</v>
      </c>
      <c r="C1237" s="568" t="s">
        <v>559</v>
      </c>
      <c r="D1237" s="569" t="s">
        <v>560</v>
      </c>
      <c r="E1237" s="568" t="s">
        <v>544</v>
      </c>
      <c r="F1237" s="569" t="s">
        <v>545</v>
      </c>
      <c r="G1237" s="568" t="s">
        <v>586</v>
      </c>
      <c r="H1237" s="568">
        <v>101066</v>
      </c>
      <c r="I1237" s="568">
        <v>1066</v>
      </c>
      <c r="J1237" s="568" t="s">
        <v>1016</v>
      </c>
      <c r="K1237" s="568" t="s">
        <v>1017</v>
      </c>
      <c r="L1237" s="570">
        <v>37.751663964715227</v>
      </c>
      <c r="M1237" s="570">
        <v>18</v>
      </c>
      <c r="N1237" s="571">
        <v>679.47996757658279</v>
      </c>
    </row>
    <row r="1238" spans="1:14" ht="14.4" customHeight="1" x14ac:dyDescent="0.3">
      <c r="A1238" s="566" t="s">
        <v>537</v>
      </c>
      <c r="B1238" s="567" t="s">
        <v>539</v>
      </c>
      <c r="C1238" s="568" t="s">
        <v>559</v>
      </c>
      <c r="D1238" s="569" t="s">
        <v>560</v>
      </c>
      <c r="E1238" s="568" t="s">
        <v>544</v>
      </c>
      <c r="F1238" s="569" t="s">
        <v>545</v>
      </c>
      <c r="G1238" s="568" t="s">
        <v>586</v>
      </c>
      <c r="H1238" s="568">
        <v>106264</v>
      </c>
      <c r="I1238" s="568">
        <v>6264</v>
      </c>
      <c r="J1238" s="568" t="s">
        <v>1022</v>
      </c>
      <c r="K1238" s="568" t="s">
        <v>1023</v>
      </c>
      <c r="L1238" s="570">
        <v>33.409148334496962</v>
      </c>
      <c r="M1238" s="570">
        <v>5</v>
      </c>
      <c r="N1238" s="571">
        <v>167.0473900069818</v>
      </c>
    </row>
    <row r="1239" spans="1:14" ht="14.4" customHeight="1" x14ac:dyDescent="0.3">
      <c r="A1239" s="566" t="s">
        <v>537</v>
      </c>
      <c r="B1239" s="567" t="s">
        <v>539</v>
      </c>
      <c r="C1239" s="568" t="s">
        <v>559</v>
      </c>
      <c r="D1239" s="569" t="s">
        <v>560</v>
      </c>
      <c r="E1239" s="568" t="s">
        <v>544</v>
      </c>
      <c r="F1239" s="569" t="s">
        <v>545</v>
      </c>
      <c r="G1239" s="568" t="s">
        <v>586</v>
      </c>
      <c r="H1239" s="568">
        <v>111592</v>
      </c>
      <c r="I1239" s="568">
        <v>11592</v>
      </c>
      <c r="J1239" s="568" t="s">
        <v>1356</v>
      </c>
      <c r="K1239" s="568" t="s">
        <v>1357</v>
      </c>
      <c r="L1239" s="570">
        <v>428.73118802740396</v>
      </c>
      <c r="M1239" s="570">
        <v>2</v>
      </c>
      <c r="N1239" s="571">
        <v>857.46237605480792</v>
      </c>
    </row>
    <row r="1240" spans="1:14" ht="14.4" customHeight="1" x14ac:dyDescent="0.3">
      <c r="A1240" s="566" t="s">
        <v>537</v>
      </c>
      <c r="B1240" s="567" t="s">
        <v>539</v>
      </c>
      <c r="C1240" s="568" t="s">
        <v>559</v>
      </c>
      <c r="D1240" s="569" t="s">
        <v>560</v>
      </c>
      <c r="E1240" s="568" t="s">
        <v>544</v>
      </c>
      <c r="F1240" s="569" t="s">
        <v>545</v>
      </c>
      <c r="G1240" s="568" t="s">
        <v>586</v>
      </c>
      <c r="H1240" s="568">
        <v>111706</v>
      </c>
      <c r="I1240" s="568">
        <v>11706</v>
      </c>
      <c r="J1240" s="568" t="s">
        <v>1024</v>
      </c>
      <c r="K1240" s="568" t="s">
        <v>1025</v>
      </c>
      <c r="L1240" s="570">
        <v>268.81359796405798</v>
      </c>
      <c r="M1240" s="570">
        <v>19</v>
      </c>
      <c r="N1240" s="571">
        <v>5177.9091466052778</v>
      </c>
    </row>
    <row r="1241" spans="1:14" ht="14.4" customHeight="1" x14ac:dyDescent="0.3">
      <c r="A1241" s="566" t="s">
        <v>537</v>
      </c>
      <c r="B1241" s="567" t="s">
        <v>539</v>
      </c>
      <c r="C1241" s="568" t="s">
        <v>559</v>
      </c>
      <c r="D1241" s="569" t="s">
        <v>560</v>
      </c>
      <c r="E1241" s="568" t="s">
        <v>544</v>
      </c>
      <c r="F1241" s="569" t="s">
        <v>545</v>
      </c>
      <c r="G1241" s="568" t="s">
        <v>586</v>
      </c>
      <c r="H1241" s="568">
        <v>111785</v>
      </c>
      <c r="I1241" s="568">
        <v>11785</v>
      </c>
      <c r="J1241" s="568" t="s">
        <v>1020</v>
      </c>
      <c r="K1241" s="568" t="s">
        <v>1026</v>
      </c>
      <c r="L1241" s="570">
        <v>63.159993549929276</v>
      </c>
      <c r="M1241" s="570">
        <v>20</v>
      </c>
      <c r="N1241" s="571">
        <v>1263.1999032489391</v>
      </c>
    </row>
    <row r="1242" spans="1:14" ht="14.4" customHeight="1" x14ac:dyDescent="0.3">
      <c r="A1242" s="566" t="s">
        <v>537</v>
      </c>
      <c r="B1242" s="567" t="s">
        <v>539</v>
      </c>
      <c r="C1242" s="568" t="s">
        <v>559</v>
      </c>
      <c r="D1242" s="569" t="s">
        <v>560</v>
      </c>
      <c r="E1242" s="568" t="s">
        <v>544</v>
      </c>
      <c r="F1242" s="569" t="s">
        <v>545</v>
      </c>
      <c r="G1242" s="568" t="s">
        <v>586</v>
      </c>
      <c r="H1242" s="568">
        <v>120605</v>
      </c>
      <c r="I1242" s="568">
        <v>20605</v>
      </c>
      <c r="J1242" s="568" t="s">
        <v>1027</v>
      </c>
      <c r="K1242" s="568" t="s">
        <v>1028</v>
      </c>
      <c r="L1242" s="570">
        <v>708.12122012419604</v>
      </c>
      <c r="M1242" s="570">
        <v>9</v>
      </c>
      <c r="N1242" s="571">
        <v>6306.9597609935681</v>
      </c>
    </row>
    <row r="1243" spans="1:14" ht="14.4" customHeight="1" x14ac:dyDescent="0.3">
      <c r="A1243" s="566" t="s">
        <v>537</v>
      </c>
      <c r="B1243" s="567" t="s">
        <v>539</v>
      </c>
      <c r="C1243" s="568" t="s">
        <v>559</v>
      </c>
      <c r="D1243" s="569" t="s">
        <v>560</v>
      </c>
      <c r="E1243" s="568" t="s">
        <v>544</v>
      </c>
      <c r="F1243" s="569" t="s">
        <v>545</v>
      </c>
      <c r="G1243" s="568" t="s">
        <v>586</v>
      </c>
      <c r="H1243" s="568">
        <v>183417</v>
      </c>
      <c r="I1243" s="568">
        <v>83417</v>
      </c>
      <c r="J1243" s="568" t="s">
        <v>1029</v>
      </c>
      <c r="K1243" s="568" t="s">
        <v>1030</v>
      </c>
      <c r="L1243" s="570">
        <v>4237.4039544206798</v>
      </c>
      <c r="M1243" s="570">
        <v>3</v>
      </c>
      <c r="N1243" s="571">
        <v>12693.695817682719</v>
      </c>
    </row>
    <row r="1244" spans="1:14" ht="14.4" customHeight="1" x14ac:dyDescent="0.3">
      <c r="A1244" s="566" t="s">
        <v>537</v>
      </c>
      <c r="B1244" s="567" t="s">
        <v>539</v>
      </c>
      <c r="C1244" s="568" t="s">
        <v>559</v>
      </c>
      <c r="D1244" s="569" t="s">
        <v>560</v>
      </c>
      <c r="E1244" s="568" t="s">
        <v>544</v>
      </c>
      <c r="F1244" s="569" t="s">
        <v>545</v>
      </c>
      <c r="G1244" s="568" t="s">
        <v>586</v>
      </c>
      <c r="H1244" s="568">
        <v>194155</v>
      </c>
      <c r="I1244" s="568">
        <v>94155</v>
      </c>
      <c r="J1244" s="568" t="s">
        <v>1031</v>
      </c>
      <c r="K1244" s="568" t="s">
        <v>1032</v>
      </c>
      <c r="L1244" s="570">
        <v>676.80916012044975</v>
      </c>
      <c r="M1244" s="570">
        <v>4</v>
      </c>
      <c r="N1244" s="571">
        <v>2705.4005249981551</v>
      </c>
    </row>
    <row r="1245" spans="1:14" ht="14.4" customHeight="1" x14ac:dyDescent="0.3">
      <c r="A1245" s="566" t="s">
        <v>537</v>
      </c>
      <c r="B1245" s="567" t="s">
        <v>539</v>
      </c>
      <c r="C1245" s="568" t="s">
        <v>559</v>
      </c>
      <c r="D1245" s="569" t="s">
        <v>560</v>
      </c>
      <c r="E1245" s="568" t="s">
        <v>544</v>
      </c>
      <c r="F1245" s="569" t="s">
        <v>545</v>
      </c>
      <c r="G1245" s="568" t="s">
        <v>586</v>
      </c>
      <c r="H1245" s="568">
        <v>197000</v>
      </c>
      <c r="I1245" s="568">
        <v>97000</v>
      </c>
      <c r="J1245" s="568" t="s">
        <v>1033</v>
      </c>
      <c r="K1245" s="568" t="s">
        <v>1034</v>
      </c>
      <c r="L1245" s="570">
        <v>30.760000831355335</v>
      </c>
      <c r="M1245" s="570">
        <v>82</v>
      </c>
      <c r="N1245" s="571">
        <v>2522.320024504942</v>
      </c>
    </row>
    <row r="1246" spans="1:14" ht="14.4" customHeight="1" x14ac:dyDescent="0.3">
      <c r="A1246" s="566" t="s">
        <v>537</v>
      </c>
      <c r="B1246" s="567" t="s">
        <v>539</v>
      </c>
      <c r="C1246" s="568" t="s">
        <v>559</v>
      </c>
      <c r="D1246" s="569" t="s">
        <v>560</v>
      </c>
      <c r="E1246" s="568" t="s">
        <v>544</v>
      </c>
      <c r="F1246" s="569" t="s">
        <v>545</v>
      </c>
      <c r="G1246" s="568" t="s">
        <v>586</v>
      </c>
      <c r="H1246" s="568">
        <v>847476</v>
      </c>
      <c r="I1246" s="568">
        <v>112782</v>
      </c>
      <c r="J1246" s="568" t="s">
        <v>1035</v>
      </c>
      <c r="K1246" s="568" t="s">
        <v>1036</v>
      </c>
      <c r="L1246" s="570">
        <v>634.26811169318648</v>
      </c>
      <c r="M1246" s="570">
        <v>4.4499999999999993</v>
      </c>
      <c r="N1246" s="571">
        <v>2822.4957905766496</v>
      </c>
    </row>
    <row r="1247" spans="1:14" ht="14.4" customHeight="1" x14ac:dyDescent="0.3">
      <c r="A1247" s="566" t="s">
        <v>537</v>
      </c>
      <c r="B1247" s="567" t="s">
        <v>539</v>
      </c>
      <c r="C1247" s="568" t="s">
        <v>559</v>
      </c>
      <c r="D1247" s="569" t="s">
        <v>560</v>
      </c>
      <c r="E1247" s="568" t="s">
        <v>544</v>
      </c>
      <c r="F1247" s="569" t="s">
        <v>545</v>
      </c>
      <c r="G1247" s="568" t="s">
        <v>586</v>
      </c>
      <c r="H1247" s="568">
        <v>849567</v>
      </c>
      <c r="I1247" s="568">
        <v>125249</v>
      </c>
      <c r="J1247" s="568" t="s">
        <v>1037</v>
      </c>
      <c r="K1247" s="568" t="s">
        <v>1038</v>
      </c>
      <c r="L1247" s="570">
        <v>517.499760231408</v>
      </c>
      <c r="M1247" s="570">
        <v>3.6</v>
      </c>
      <c r="N1247" s="571">
        <v>1862.9996699382446</v>
      </c>
    </row>
    <row r="1248" spans="1:14" ht="14.4" customHeight="1" x14ac:dyDescent="0.3">
      <c r="A1248" s="566" t="s">
        <v>537</v>
      </c>
      <c r="B1248" s="567" t="s">
        <v>539</v>
      </c>
      <c r="C1248" s="568" t="s">
        <v>559</v>
      </c>
      <c r="D1248" s="569" t="s">
        <v>560</v>
      </c>
      <c r="E1248" s="568" t="s">
        <v>544</v>
      </c>
      <c r="F1248" s="569" t="s">
        <v>545</v>
      </c>
      <c r="G1248" s="568" t="s">
        <v>586</v>
      </c>
      <c r="H1248" s="568">
        <v>850012</v>
      </c>
      <c r="I1248" s="568">
        <v>154748</v>
      </c>
      <c r="J1248" s="568" t="s">
        <v>1375</v>
      </c>
      <c r="K1248" s="568" t="s">
        <v>1376</v>
      </c>
      <c r="L1248" s="570">
        <v>115.31</v>
      </c>
      <c r="M1248" s="570">
        <v>1</v>
      </c>
      <c r="N1248" s="571">
        <v>115.31</v>
      </c>
    </row>
    <row r="1249" spans="1:14" ht="14.4" customHeight="1" x14ac:dyDescent="0.3">
      <c r="A1249" s="566" t="s">
        <v>537</v>
      </c>
      <c r="B1249" s="567" t="s">
        <v>539</v>
      </c>
      <c r="C1249" s="568" t="s">
        <v>559</v>
      </c>
      <c r="D1249" s="569" t="s">
        <v>560</v>
      </c>
      <c r="E1249" s="568" t="s">
        <v>544</v>
      </c>
      <c r="F1249" s="569" t="s">
        <v>545</v>
      </c>
      <c r="G1249" s="568" t="s">
        <v>905</v>
      </c>
      <c r="H1249" s="568">
        <v>105951</v>
      </c>
      <c r="I1249" s="568">
        <v>5951</v>
      </c>
      <c r="J1249" s="568" t="s">
        <v>1039</v>
      </c>
      <c r="K1249" s="568" t="s">
        <v>1040</v>
      </c>
      <c r="L1249" s="570">
        <v>245.41981697239601</v>
      </c>
      <c r="M1249" s="570">
        <v>2</v>
      </c>
      <c r="N1249" s="571">
        <v>490.83963394479201</v>
      </c>
    </row>
    <row r="1250" spans="1:14" ht="14.4" customHeight="1" x14ac:dyDescent="0.3">
      <c r="A1250" s="566" t="s">
        <v>537</v>
      </c>
      <c r="B1250" s="567" t="s">
        <v>539</v>
      </c>
      <c r="C1250" s="568" t="s">
        <v>559</v>
      </c>
      <c r="D1250" s="569" t="s">
        <v>560</v>
      </c>
      <c r="E1250" s="568" t="s">
        <v>544</v>
      </c>
      <c r="F1250" s="569" t="s">
        <v>545</v>
      </c>
      <c r="G1250" s="568" t="s">
        <v>905</v>
      </c>
      <c r="H1250" s="568">
        <v>116600</v>
      </c>
      <c r="I1250" s="568">
        <v>16600</v>
      </c>
      <c r="J1250" s="568" t="s">
        <v>1041</v>
      </c>
      <c r="K1250" s="568" t="s">
        <v>1042</v>
      </c>
      <c r="L1250" s="570">
        <v>54.124192282045797</v>
      </c>
      <c r="M1250" s="570">
        <v>258</v>
      </c>
      <c r="N1250" s="571">
        <v>14101.290205483736</v>
      </c>
    </row>
    <row r="1251" spans="1:14" ht="14.4" customHeight="1" x14ac:dyDescent="0.3">
      <c r="A1251" s="566" t="s">
        <v>537</v>
      </c>
      <c r="B1251" s="567" t="s">
        <v>539</v>
      </c>
      <c r="C1251" s="568" t="s">
        <v>559</v>
      </c>
      <c r="D1251" s="569" t="s">
        <v>560</v>
      </c>
      <c r="E1251" s="568" t="s">
        <v>544</v>
      </c>
      <c r="F1251" s="569" t="s">
        <v>545</v>
      </c>
      <c r="G1251" s="568" t="s">
        <v>905</v>
      </c>
      <c r="H1251" s="568">
        <v>117041</v>
      </c>
      <c r="I1251" s="568">
        <v>17041</v>
      </c>
      <c r="J1251" s="568" t="s">
        <v>1043</v>
      </c>
      <c r="K1251" s="568" t="s">
        <v>1044</v>
      </c>
      <c r="L1251" s="570">
        <v>154.04976961537599</v>
      </c>
      <c r="M1251" s="570">
        <v>20</v>
      </c>
      <c r="N1251" s="571">
        <v>3080.99539230752</v>
      </c>
    </row>
    <row r="1252" spans="1:14" ht="14.4" customHeight="1" x14ac:dyDescent="0.3">
      <c r="A1252" s="566" t="s">
        <v>537</v>
      </c>
      <c r="B1252" s="567" t="s">
        <v>539</v>
      </c>
      <c r="C1252" s="568" t="s">
        <v>559</v>
      </c>
      <c r="D1252" s="569" t="s">
        <v>560</v>
      </c>
      <c r="E1252" s="568" t="s">
        <v>544</v>
      </c>
      <c r="F1252" s="569" t="s">
        <v>545</v>
      </c>
      <c r="G1252" s="568" t="s">
        <v>905</v>
      </c>
      <c r="H1252" s="568">
        <v>117810</v>
      </c>
      <c r="I1252" s="568">
        <v>17810</v>
      </c>
      <c r="J1252" s="568" t="s">
        <v>1045</v>
      </c>
      <c r="K1252" s="568" t="s">
        <v>1046</v>
      </c>
      <c r="L1252" s="570">
        <v>3795.5764030485593</v>
      </c>
      <c r="M1252" s="570">
        <v>23.630000000000003</v>
      </c>
      <c r="N1252" s="571">
        <v>89425.168506253787</v>
      </c>
    </row>
    <row r="1253" spans="1:14" ht="14.4" customHeight="1" x14ac:dyDescent="0.3">
      <c r="A1253" s="566" t="s">
        <v>537</v>
      </c>
      <c r="B1253" s="567" t="s">
        <v>539</v>
      </c>
      <c r="C1253" s="568" t="s">
        <v>559</v>
      </c>
      <c r="D1253" s="569" t="s">
        <v>560</v>
      </c>
      <c r="E1253" s="568" t="s">
        <v>544</v>
      </c>
      <c r="F1253" s="569" t="s">
        <v>545</v>
      </c>
      <c r="G1253" s="568" t="s">
        <v>905</v>
      </c>
      <c r="H1253" s="568">
        <v>156801</v>
      </c>
      <c r="I1253" s="568">
        <v>56801</v>
      </c>
      <c r="J1253" s="568" t="s">
        <v>1386</v>
      </c>
      <c r="K1253" s="568" t="s">
        <v>1387</v>
      </c>
      <c r="L1253" s="570">
        <v>262.41666666666669</v>
      </c>
      <c r="M1253" s="570">
        <v>30</v>
      </c>
      <c r="N1253" s="571">
        <v>7872.5</v>
      </c>
    </row>
    <row r="1254" spans="1:14" ht="14.4" customHeight="1" x14ac:dyDescent="0.3">
      <c r="A1254" s="566" t="s">
        <v>537</v>
      </c>
      <c r="B1254" s="567" t="s">
        <v>539</v>
      </c>
      <c r="C1254" s="568" t="s">
        <v>559</v>
      </c>
      <c r="D1254" s="569" t="s">
        <v>560</v>
      </c>
      <c r="E1254" s="568" t="s">
        <v>544</v>
      </c>
      <c r="F1254" s="569" t="s">
        <v>545</v>
      </c>
      <c r="G1254" s="568" t="s">
        <v>905</v>
      </c>
      <c r="H1254" s="568">
        <v>158092</v>
      </c>
      <c r="I1254" s="568">
        <v>58092</v>
      </c>
      <c r="J1254" s="568" t="s">
        <v>1051</v>
      </c>
      <c r="K1254" s="568" t="s">
        <v>1030</v>
      </c>
      <c r="L1254" s="570">
        <v>307.39977790539967</v>
      </c>
      <c r="M1254" s="570">
        <v>4.2000000000000011</v>
      </c>
      <c r="N1254" s="571">
        <v>1291.0789237267777</v>
      </c>
    </row>
    <row r="1255" spans="1:14" ht="14.4" customHeight="1" x14ac:dyDescent="0.3">
      <c r="A1255" s="566" t="s">
        <v>537</v>
      </c>
      <c r="B1255" s="567" t="s">
        <v>539</v>
      </c>
      <c r="C1255" s="568" t="s">
        <v>559</v>
      </c>
      <c r="D1255" s="569" t="s">
        <v>560</v>
      </c>
      <c r="E1255" s="568" t="s">
        <v>544</v>
      </c>
      <c r="F1255" s="569" t="s">
        <v>545</v>
      </c>
      <c r="G1255" s="568" t="s">
        <v>905</v>
      </c>
      <c r="H1255" s="568">
        <v>166137</v>
      </c>
      <c r="I1255" s="568">
        <v>66137</v>
      </c>
      <c r="J1255" s="568" t="s">
        <v>1052</v>
      </c>
      <c r="K1255" s="568" t="s">
        <v>1053</v>
      </c>
      <c r="L1255" s="570">
        <v>54.430176097319205</v>
      </c>
      <c r="M1255" s="570">
        <v>38</v>
      </c>
      <c r="N1255" s="571">
        <v>2068.3453424636691</v>
      </c>
    </row>
    <row r="1256" spans="1:14" ht="14.4" customHeight="1" x14ac:dyDescent="0.3">
      <c r="A1256" s="566" t="s">
        <v>537</v>
      </c>
      <c r="B1256" s="567" t="s">
        <v>539</v>
      </c>
      <c r="C1256" s="568" t="s">
        <v>559</v>
      </c>
      <c r="D1256" s="569" t="s">
        <v>560</v>
      </c>
      <c r="E1256" s="568" t="s">
        <v>544</v>
      </c>
      <c r="F1256" s="569" t="s">
        <v>545</v>
      </c>
      <c r="G1256" s="568" t="s">
        <v>905</v>
      </c>
      <c r="H1256" s="568">
        <v>172972</v>
      </c>
      <c r="I1256" s="568">
        <v>72972</v>
      </c>
      <c r="J1256" s="568" t="s">
        <v>1054</v>
      </c>
      <c r="K1256" s="568" t="s">
        <v>1055</v>
      </c>
      <c r="L1256" s="570">
        <v>225.71637385561274</v>
      </c>
      <c r="M1256" s="570">
        <v>130.79999999999998</v>
      </c>
      <c r="N1256" s="571">
        <v>29532.805749202682</v>
      </c>
    </row>
    <row r="1257" spans="1:14" ht="14.4" customHeight="1" x14ac:dyDescent="0.3">
      <c r="A1257" s="566" t="s">
        <v>537</v>
      </c>
      <c r="B1257" s="567" t="s">
        <v>539</v>
      </c>
      <c r="C1257" s="568" t="s">
        <v>559</v>
      </c>
      <c r="D1257" s="569" t="s">
        <v>560</v>
      </c>
      <c r="E1257" s="568" t="s">
        <v>544</v>
      </c>
      <c r="F1257" s="569" t="s">
        <v>545</v>
      </c>
      <c r="G1257" s="568" t="s">
        <v>905</v>
      </c>
      <c r="H1257" s="568">
        <v>176360</v>
      </c>
      <c r="I1257" s="568">
        <v>76360</v>
      </c>
      <c r="J1257" s="568" t="s">
        <v>1056</v>
      </c>
      <c r="K1257" s="568" t="s">
        <v>1057</v>
      </c>
      <c r="L1257" s="570">
        <v>74.649609115863598</v>
      </c>
      <c r="M1257" s="570">
        <v>6</v>
      </c>
      <c r="N1257" s="571">
        <v>447.89765469518159</v>
      </c>
    </row>
    <row r="1258" spans="1:14" ht="14.4" customHeight="1" x14ac:dyDescent="0.3">
      <c r="A1258" s="566" t="s">
        <v>537</v>
      </c>
      <c r="B1258" s="567" t="s">
        <v>539</v>
      </c>
      <c r="C1258" s="568" t="s">
        <v>559</v>
      </c>
      <c r="D1258" s="569" t="s">
        <v>560</v>
      </c>
      <c r="E1258" s="568" t="s">
        <v>544</v>
      </c>
      <c r="F1258" s="569" t="s">
        <v>545</v>
      </c>
      <c r="G1258" s="568" t="s">
        <v>905</v>
      </c>
      <c r="H1258" s="568">
        <v>192290</v>
      </c>
      <c r="I1258" s="568">
        <v>92290</v>
      </c>
      <c r="J1258" s="568" t="s">
        <v>1060</v>
      </c>
      <c r="K1258" s="568" t="s">
        <v>1061</v>
      </c>
      <c r="L1258" s="570">
        <v>322.45517939465651</v>
      </c>
      <c r="M1258" s="570">
        <v>40</v>
      </c>
      <c r="N1258" s="571">
        <v>12886.968352229107</v>
      </c>
    </row>
    <row r="1259" spans="1:14" ht="14.4" customHeight="1" x14ac:dyDescent="0.3">
      <c r="A1259" s="566" t="s">
        <v>537</v>
      </c>
      <c r="B1259" s="567" t="s">
        <v>539</v>
      </c>
      <c r="C1259" s="568" t="s">
        <v>559</v>
      </c>
      <c r="D1259" s="569" t="s">
        <v>560</v>
      </c>
      <c r="E1259" s="568" t="s">
        <v>546</v>
      </c>
      <c r="F1259" s="569" t="s">
        <v>547</v>
      </c>
      <c r="G1259" s="568" t="s">
        <v>586</v>
      </c>
      <c r="H1259" s="568">
        <v>116895</v>
      </c>
      <c r="I1259" s="568">
        <v>16895</v>
      </c>
      <c r="J1259" s="568" t="s">
        <v>1699</v>
      </c>
      <c r="K1259" s="568" t="s">
        <v>1700</v>
      </c>
      <c r="L1259" s="570">
        <v>89.029919065199707</v>
      </c>
      <c r="M1259" s="570">
        <v>2</v>
      </c>
      <c r="N1259" s="571">
        <v>178.05983813039941</v>
      </c>
    </row>
    <row r="1260" spans="1:14" ht="14.4" customHeight="1" x14ac:dyDescent="0.3">
      <c r="A1260" s="566" t="s">
        <v>537</v>
      </c>
      <c r="B1260" s="567" t="s">
        <v>539</v>
      </c>
      <c r="C1260" s="568" t="s">
        <v>559</v>
      </c>
      <c r="D1260" s="569" t="s">
        <v>560</v>
      </c>
      <c r="E1260" s="568" t="s">
        <v>546</v>
      </c>
      <c r="F1260" s="569" t="s">
        <v>547</v>
      </c>
      <c r="G1260" s="568" t="s">
        <v>586</v>
      </c>
      <c r="H1260" s="568">
        <v>165484</v>
      </c>
      <c r="I1260" s="568">
        <v>65484</v>
      </c>
      <c r="J1260" s="568" t="s">
        <v>1701</v>
      </c>
      <c r="K1260" s="568" t="s">
        <v>1702</v>
      </c>
      <c r="L1260" s="570">
        <v>39.19</v>
      </c>
      <c r="M1260" s="570">
        <v>4</v>
      </c>
      <c r="N1260" s="571">
        <v>156.76</v>
      </c>
    </row>
    <row r="1261" spans="1:14" ht="14.4" customHeight="1" x14ac:dyDescent="0.3">
      <c r="A1261" s="566" t="s">
        <v>537</v>
      </c>
      <c r="B1261" s="567" t="s">
        <v>539</v>
      </c>
      <c r="C1261" s="568" t="s">
        <v>559</v>
      </c>
      <c r="D1261" s="569" t="s">
        <v>560</v>
      </c>
      <c r="E1261" s="568" t="s">
        <v>546</v>
      </c>
      <c r="F1261" s="569" t="s">
        <v>547</v>
      </c>
      <c r="G1261" s="568" t="s">
        <v>905</v>
      </c>
      <c r="H1261" s="568">
        <v>126902</v>
      </c>
      <c r="I1261" s="568">
        <v>26902</v>
      </c>
      <c r="J1261" s="568" t="s">
        <v>1703</v>
      </c>
      <c r="K1261" s="568" t="s">
        <v>1704</v>
      </c>
      <c r="L1261" s="570">
        <v>3642.5050000000001</v>
      </c>
      <c r="M1261" s="570">
        <v>-2</v>
      </c>
      <c r="N1261" s="571">
        <v>-7285.01</v>
      </c>
    </row>
    <row r="1262" spans="1:14" ht="14.4" customHeight="1" x14ac:dyDescent="0.3">
      <c r="A1262" s="566" t="s">
        <v>537</v>
      </c>
      <c r="B1262" s="567" t="s">
        <v>539</v>
      </c>
      <c r="C1262" s="568" t="s">
        <v>559</v>
      </c>
      <c r="D1262" s="569" t="s">
        <v>560</v>
      </c>
      <c r="E1262" s="568" t="s">
        <v>546</v>
      </c>
      <c r="F1262" s="569" t="s">
        <v>547</v>
      </c>
      <c r="G1262" s="568" t="s">
        <v>905</v>
      </c>
      <c r="H1262" s="568">
        <v>165989</v>
      </c>
      <c r="I1262" s="568">
        <v>65989</v>
      </c>
      <c r="J1262" s="568" t="s">
        <v>1062</v>
      </c>
      <c r="K1262" s="568"/>
      <c r="L1262" s="570">
        <v>91.709966988568809</v>
      </c>
      <c r="M1262" s="570">
        <v>103</v>
      </c>
      <c r="N1262" s="571">
        <v>9446.1288414336486</v>
      </c>
    </row>
    <row r="1263" spans="1:14" ht="14.4" customHeight="1" x14ac:dyDescent="0.3">
      <c r="A1263" s="566" t="s">
        <v>537</v>
      </c>
      <c r="B1263" s="567" t="s">
        <v>539</v>
      </c>
      <c r="C1263" s="568" t="s">
        <v>561</v>
      </c>
      <c r="D1263" s="569" t="s">
        <v>562</v>
      </c>
      <c r="E1263" s="568" t="s">
        <v>540</v>
      </c>
      <c r="F1263" s="569" t="s">
        <v>541</v>
      </c>
      <c r="G1263" s="568" t="s">
        <v>586</v>
      </c>
      <c r="H1263" s="568">
        <v>128176</v>
      </c>
      <c r="I1263" s="568">
        <v>28176</v>
      </c>
      <c r="J1263" s="568" t="s">
        <v>1705</v>
      </c>
      <c r="K1263" s="568" t="s">
        <v>1706</v>
      </c>
      <c r="L1263" s="570">
        <v>8513.2285591211839</v>
      </c>
      <c r="M1263" s="570">
        <v>9</v>
      </c>
      <c r="N1263" s="571">
        <v>76554.208472969476</v>
      </c>
    </row>
    <row r="1264" spans="1:14" ht="14.4" customHeight="1" x14ac:dyDescent="0.3">
      <c r="A1264" s="566" t="s">
        <v>537</v>
      </c>
      <c r="B1264" s="567" t="s">
        <v>539</v>
      </c>
      <c r="C1264" s="568" t="s">
        <v>561</v>
      </c>
      <c r="D1264" s="569" t="s">
        <v>562</v>
      </c>
      <c r="E1264" s="568" t="s">
        <v>540</v>
      </c>
      <c r="F1264" s="569" t="s">
        <v>541</v>
      </c>
      <c r="G1264" s="568" t="s">
        <v>586</v>
      </c>
      <c r="H1264" s="568">
        <v>128178</v>
      </c>
      <c r="I1264" s="568">
        <v>28178</v>
      </c>
      <c r="J1264" s="568" t="s">
        <v>1705</v>
      </c>
      <c r="K1264" s="568" t="s">
        <v>1707</v>
      </c>
      <c r="L1264" s="570">
        <v>1504.806861472887</v>
      </c>
      <c r="M1264" s="570">
        <v>18</v>
      </c>
      <c r="N1264" s="571">
        <v>27096.412270026958</v>
      </c>
    </row>
    <row r="1265" spans="1:14" ht="14.4" customHeight="1" x14ac:dyDescent="0.3">
      <c r="A1265" s="566" t="s">
        <v>537</v>
      </c>
      <c r="B1265" s="567" t="s">
        <v>539</v>
      </c>
      <c r="C1265" s="568" t="s">
        <v>561</v>
      </c>
      <c r="D1265" s="569" t="s">
        <v>562</v>
      </c>
      <c r="E1265" s="568" t="s">
        <v>540</v>
      </c>
      <c r="F1265" s="569" t="s">
        <v>541</v>
      </c>
      <c r="G1265" s="568" t="s">
        <v>586</v>
      </c>
      <c r="H1265" s="568">
        <v>849621</v>
      </c>
      <c r="I1265" s="568">
        <v>0</v>
      </c>
      <c r="J1265" s="568" t="s">
        <v>1708</v>
      </c>
      <c r="K1265" s="568"/>
      <c r="L1265" s="570">
        <v>5330.25</v>
      </c>
      <c r="M1265" s="570">
        <v>4</v>
      </c>
      <c r="N1265" s="571">
        <v>21321</v>
      </c>
    </row>
    <row r="1266" spans="1:14" ht="14.4" customHeight="1" x14ac:dyDescent="0.3">
      <c r="A1266" s="566" t="s">
        <v>537</v>
      </c>
      <c r="B1266" s="567" t="s">
        <v>539</v>
      </c>
      <c r="C1266" s="568" t="s">
        <v>563</v>
      </c>
      <c r="D1266" s="569" t="s">
        <v>564</v>
      </c>
      <c r="E1266" s="568" t="s">
        <v>540</v>
      </c>
      <c r="F1266" s="569" t="s">
        <v>541</v>
      </c>
      <c r="G1266" s="568"/>
      <c r="H1266" s="568">
        <v>848865</v>
      </c>
      <c r="I1266" s="568">
        <v>107896</v>
      </c>
      <c r="J1266" s="568" t="s">
        <v>1709</v>
      </c>
      <c r="K1266" s="568" t="s">
        <v>1710</v>
      </c>
      <c r="L1266" s="570">
        <v>151.93</v>
      </c>
      <c r="M1266" s="570">
        <v>1</v>
      </c>
      <c r="N1266" s="571">
        <v>151.93</v>
      </c>
    </row>
    <row r="1267" spans="1:14" ht="14.4" customHeight="1" x14ac:dyDescent="0.3">
      <c r="A1267" s="566" t="s">
        <v>537</v>
      </c>
      <c r="B1267" s="567" t="s">
        <v>539</v>
      </c>
      <c r="C1267" s="568" t="s">
        <v>563</v>
      </c>
      <c r="D1267" s="569" t="s">
        <v>564</v>
      </c>
      <c r="E1267" s="568" t="s">
        <v>540</v>
      </c>
      <c r="F1267" s="569" t="s">
        <v>541</v>
      </c>
      <c r="G1267" s="568" t="s">
        <v>586</v>
      </c>
      <c r="H1267" s="568">
        <v>51366</v>
      </c>
      <c r="I1267" s="568">
        <v>51366</v>
      </c>
      <c r="J1267" s="568" t="s">
        <v>593</v>
      </c>
      <c r="K1267" s="568" t="s">
        <v>594</v>
      </c>
      <c r="L1267" s="570">
        <v>259.44</v>
      </c>
      <c r="M1267" s="570">
        <v>4</v>
      </c>
      <c r="N1267" s="571">
        <v>1037.76</v>
      </c>
    </row>
    <row r="1268" spans="1:14" ht="14.4" customHeight="1" x14ac:dyDescent="0.3">
      <c r="A1268" s="566" t="s">
        <v>537</v>
      </c>
      <c r="B1268" s="567" t="s">
        <v>539</v>
      </c>
      <c r="C1268" s="568" t="s">
        <v>563</v>
      </c>
      <c r="D1268" s="569" t="s">
        <v>564</v>
      </c>
      <c r="E1268" s="568" t="s">
        <v>540</v>
      </c>
      <c r="F1268" s="569" t="s">
        <v>541</v>
      </c>
      <c r="G1268" s="568" t="s">
        <v>586</v>
      </c>
      <c r="H1268" s="568">
        <v>100362</v>
      </c>
      <c r="I1268" s="568">
        <v>362</v>
      </c>
      <c r="J1268" s="568" t="s">
        <v>599</v>
      </c>
      <c r="K1268" s="568" t="s">
        <v>600</v>
      </c>
      <c r="L1268" s="570">
        <v>84.5709999999997</v>
      </c>
      <c r="M1268" s="570">
        <v>1</v>
      </c>
      <c r="N1268" s="571">
        <v>84.5709999999997</v>
      </c>
    </row>
    <row r="1269" spans="1:14" ht="14.4" customHeight="1" x14ac:dyDescent="0.3">
      <c r="A1269" s="566" t="s">
        <v>537</v>
      </c>
      <c r="B1269" s="567" t="s">
        <v>539</v>
      </c>
      <c r="C1269" s="568" t="s">
        <v>563</v>
      </c>
      <c r="D1269" s="569" t="s">
        <v>564</v>
      </c>
      <c r="E1269" s="568" t="s">
        <v>540</v>
      </c>
      <c r="F1269" s="569" t="s">
        <v>541</v>
      </c>
      <c r="G1269" s="568" t="s">
        <v>586</v>
      </c>
      <c r="H1269" s="568">
        <v>100498</v>
      </c>
      <c r="I1269" s="568">
        <v>498</v>
      </c>
      <c r="J1269" s="568" t="s">
        <v>603</v>
      </c>
      <c r="K1269" s="568" t="s">
        <v>604</v>
      </c>
      <c r="L1269" s="570">
        <v>94.56</v>
      </c>
      <c r="M1269" s="570">
        <v>1</v>
      </c>
      <c r="N1269" s="571">
        <v>94.56</v>
      </c>
    </row>
    <row r="1270" spans="1:14" ht="14.4" customHeight="1" x14ac:dyDescent="0.3">
      <c r="A1270" s="566" t="s">
        <v>537</v>
      </c>
      <c r="B1270" s="567" t="s">
        <v>539</v>
      </c>
      <c r="C1270" s="568" t="s">
        <v>563</v>
      </c>
      <c r="D1270" s="569" t="s">
        <v>564</v>
      </c>
      <c r="E1270" s="568" t="s">
        <v>540</v>
      </c>
      <c r="F1270" s="569" t="s">
        <v>541</v>
      </c>
      <c r="G1270" s="568" t="s">
        <v>586</v>
      </c>
      <c r="H1270" s="568">
        <v>100502</v>
      </c>
      <c r="I1270" s="568">
        <v>502</v>
      </c>
      <c r="J1270" s="568" t="s">
        <v>605</v>
      </c>
      <c r="K1270" s="568" t="s">
        <v>606</v>
      </c>
      <c r="L1270" s="570">
        <v>162.82</v>
      </c>
      <c r="M1270" s="570">
        <v>10</v>
      </c>
      <c r="N1270" s="571">
        <v>1628.1999999999998</v>
      </c>
    </row>
    <row r="1271" spans="1:14" ht="14.4" customHeight="1" x14ac:dyDescent="0.3">
      <c r="A1271" s="566" t="s">
        <v>537</v>
      </c>
      <c r="B1271" s="567" t="s">
        <v>539</v>
      </c>
      <c r="C1271" s="568" t="s">
        <v>563</v>
      </c>
      <c r="D1271" s="569" t="s">
        <v>564</v>
      </c>
      <c r="E1271" s="568" t="s">
        <v>540</v>
      </c>
      <c r="F1271" s="569" t="s">
        <v>541</v>
      </c>
      <c r="G1271" s="568" t="s">
        <v>586</v>
      </c>
      <c r="H1271" s="568">
        <v>100536</v>
      </c>
      <c r="I1271" s="568">
        <v>536</v>
      </c>
      <c r="J1271" s="568" t="s">
        <v>1414</v>
      </c>
      <c r="K1271" s="568" t="s">
        <v>600</v>
      </c>
      <c r="L1271" s="570">
        <v>118.11899772356</v>
      </c>
      <c r="M1271" s="570">
        <v>1</v>
      </c>
      <c r="N1271" s="571">
        <v>118.11899772356</v>
      </c>
    </row>
    <row r="1272" spans="1:14" ht="14.4" customHeight="1" x14ac:dyDescent="0.3">
      <c r="A1272" s="566" t="s">
        <v>537</v>
      </c>
      <c r="B1272" s="567" t="s">
        <v>539</v>
      </c>
      <c r="C1272" s="568" t="s">
        <v>563</v>
      </c>
      <c r="D1272" s="569" t="s">
        <v>564</v>
      </c>
      <c r="E1272" s="568" t="s">
        <v>540</v>
      </c>
      <c r="F1272" s="569" t="s">
        <v>541</v>
      </c>
      <c r="G1272" s="568" t="s">
        <v>586</v>
      </c>
      <c r="H1272" s="568">
        <v>100643</v>
      </c>
      <c r="I1272" s="568">
        <v>643</v>
      </c>
      <c r="J1272" s="568" t="s">
        <v>1102</v>
      </c>
      <c r="K1272" s="568" t="s">
        <v>1103</v>
      </c>
      <c r="L1272" s="570">
        <v>42.624961971291299</v>
      </c>
      <c r="M1272" s="570">
        <v>2</v>
      </c>
      <c r="N1272" s="571">
        <v>85.249923942582598</v>
      </c>
    </row>
    <row r="1273" spans="1:14" ht="14.4" customHeight="1" x14ac:dyDescent="0.3">
      <c r="A1273" s="566" t="s">
        <v>537</v>
      </c>
      <c r="B1273" s="567" t="s">
        <v>539</v>
      </c>
      <c r="C1273" s="568" t="s">
        <v>563</v>
      </c>
      <c r="D1273" s="569" t="s">
        <v>564</v>
      </c>
      <c r="E1273" s="568" t="s">
        <v>540</v>
      </c>
      <c r="F1273" s="569" t="s">
        <v>541</v>
      </c>
      <c r="G1273" s="568" t="s">
        <v>586</v>
      </c>
      <c r="H1273" s="568">
        <v>100835</v>
      </c>
      <c r="I1273" s="568">
        <v>835</v>
      </c>
      <c r="J1273" s="568" t="s">
        <v>614</v>
      </c>
      <c r="K1273" s="568" t="s">
        <v>615</v>
      </c>
      <c r="L1273" s="570">
        <v>55.56</v>
      </c>
      <c r="M1273" s="570">
        <v>3</v>
      </c>
      <c r="N1273" s="571">
        <v>166.76</v>
      </c>
    </row>
    <row r="1274" spans="1:14" ht="14.4" customHeight="1" x14ac:dyDescent="0.3">
      <c r="A1274" s="566" t="s">
        <v>537</v>
      </c>
      <c r="B1274" s="567" t="s">
        <v>539</v>
      </c>
      <c r="C1274" s="568" t="s">
        <v>563</v>
      </c>
      <c r="D1274" s="569" t="s">
        <v>564</v>
      </c>
      <c r="E1274" s="568" t="s">
        <v>540</v>
      </c>
      <c r="F1274" s="569" t="s">
        <v>541</v>
      </c>
      <c r="G1274" s="568" t="s">
        <v>586</v>
      </c>
      <c r="H1274" s="568">
        <v>100858</v>
      </c>
      <c r="I1274" s="568">
        <v>858</v>
      </c>
      <c r="J1274" s="568" t="s">
        <v>1107</v>
      </c>
      <c r="K1274" s="568" t="s">
        <v>1108</v>
      </c>
      <c r="L1274" s="570">
        <v>29.08</v>
      </c>
      <c r="M1274" s="570">
        <v>1</v>
      </c>
      <c r="N1274" s="571">
        <v>29.08</v>
      </c>
    </row>
    <row r="1275" spans="1:14" ht="14.4" customHeight="1" x14ac:dyDescent="0.3">
      <c r="A1275" s="566" t="s">
        <v>537</v>
      </c>
      <c r="B1275" s="567" t="s">
        <v>539</v>
      </c>
      <c r="C1275" s="568" t="s">
        <v>563</v>
      </c>
      <c r="D1275" s="569" t="s">
        <v>564</v>
      </c>
      <c r="E1275" s="568" t="s">
        <v>540</v>
      </c>
      <c r="F1275" s="569" t="s">
        <v>541</v>
      </c>
      <c r="G1275" s="568" t="s">
        <v>586</v>
      </c>
      <c r="H1275" s="568">
        <v>102439</v>
      </c>
      <c r="I1275" s="568">
        <v>2439</v>
      </c>
      <c r="J1275" s="568" t="s">
        <v>1119</v>
      </c>
      <c r="K1275" s="568" t="s">
        <v>1120</v>
      </c>
      <c r="L1275" s="570">
        <v>292.08</v>
      </c>
      <c r="M1275" s="570">
        <v>2</v>
      </c>
      <c r="N1275" s="571">
        <v>584.16</v>
      </c>
    </row>
    <row r="1276" spans="1:14" ht="14.4" customHeight="1" x14ac:dyDescent="0.3">
      <c r="A1276" s="566" t="s">
        <v>537</v>
      </c>
      <c r="B1276" s="567" t="s">
        <v>539</v>
      </c>
      <c r="C1276" s="568" t="s">
        <v>563</v>
      </c>
      <c r="D1276" s="569" t="s">
        <v>564</v>
      </c>
      <c r="E1276" s="568" t="s">
        <v>540</v>
      </c>
      <c r="F1276" s="569" t="s">
        <v>541</v>
      </c>
      <c r="G1276" s="568" t="s">
        <v>586</v>
      </c>
      <c r="H1276" s="568">
        <v>142476</v>
      </c>
      <c r="I1276" s="568">
        <v>42476</v>
      </c>
      <c r="J1276" s="568" t="s">
        <v>1711</v>
      </c>
      <c r="K1276" s="568" t="s">
        <v>1712</v>
      </c>
      <c r="L1276" s="570">
        <v>245.435</v>
      </c>
      <c r="M1276" s="570">
        <v>1</v>
      </c>
      <c r="N1276" s="571">
        <v>245.435</v>
      </c>
    </row>
    <row r="1277" spans="1:14" ht="14.4" customHeight="1" x14ac:dyDescent="0.3">
      <c r="A1277" s="566" t="s">
        <v>537</v>
      </c>
      <c r="B1277" s="567" t="s">
        <v>539</v>
      </c>
      <c r="C1277" s="568" t="s">
        <v>563</v>
      </c>
      <c r="D1277" s="569" t="s">
        <v>564</v>
      </c>
      <c r="E1277" s="568" t="s">
        <v>540</v>
      </c>
      <c r="F1277" s="569" t="s">
        <v>541</v>
      </c>
      <c r="G1277" s="568" t="s">
        <v>586</v>
      </c>
      <c r="H1277" s="568">
        <v>144980</v>
      </c>
      <c r="I1277" s="568">
        <v>44980</v>
      </c>
      <c r="J1277" s="568" t="s">
        <v>1713</v>
      </c>
      <c r="K1277" s="568" t="s">
        <v>1121</v>
      </c>
      <c r="L1277" s="570">
        <v>167.76</v>
      </c>
      <c r="M1277" s="570">
        <v>1</v>
      </c>
      <c r="N1277" s="571">
        <v>167.76</v>
      </c>
    </row>
    <row r="1278" spans="1:14" ht="14.4" customHeight="1" x14ac:dyDescent="0.3">
      <c r="A1278" s="566" t="s">
        <v>537</v>
      </c>
      <c r="B1278" s="567" t="s">
        <v>539</v>
      </c>
      <c r="C1278" s="568" t="s">
        <v>563</v>
      </c>
      <c r="D1278" s="569" t="s">
        <v>564</v>
      </c>
      <c r="E1278" s="568" t="s">
        <v>540</v>
      </c>
      <c r="F1278" s="569" t="s">
        <v>541</v>
      </c>
      <c r="G1278" s="568" t="s">
        <v>586</v>
      </c>
      <c r="H1278" s="568">
        <v>155911</v>
      </c>
      <c r="I1278" s="568">
        <v>0</v>
      </c>
      <c r="J1278" s="568" t="s">
        <v>1569</v>
      </c>
      <c r="K1278" s="568" t="s">
        <v>1570</v>
      </c>
      <c r="L1278" s="570">
        <v>34.765000000000001</v>
      </c>
      <c r="M1278" s="570">
        <v>3</v>
      </c>
      <c r="N1278" s="571">
        <v>105.39999999999999</v>
      </c>
    </row>
    <row r="1279" spans="1:14" ht="14.4" customHeight="1" x14ac:dyDescent="0.3">
      <c r="A1279" s="566" t="s">
        <v>537</v>
      </c>
      <c r="B1279" s="567" t="s">
        <v>539</v>
      </c>
      <c r="C1279" s="568" t="s">
        <v>563</v>
      </c>
      <c r="D1279" s="569" t="s">
        <v>564</v>
      </c>
      <c r="E1279" s="568" t="s">
        <v>540</v>
      </c>
      <c r="F1279" s="569" t="s">
        <v>541</v>
      </c>
      <c r="G1279" s="568" t="s">
        <v>586</v>
      </c>
      <c r="H1279" s="568">
        <v>155994</v>
      </c>
      <c r="I1279" s="568">
        <v>55994</v>
      </c>
      <c r="J1279" s="568" t="s">
        <v>1714</v>
      </c>
      <c r="K1279" s="568" t="s">
        <v>1715</v>
      </c>
      <c r="L1279" s="570">
        <v>275.54000000000002</v>
      </c>
      <c r="M1279" s="570">
        <v>1</v>
      </c>
      <c r="N1279" s="571">
        <v>275.54000000000002</v>
      </c>
    </row>
    <row r="1280" spans="1:14" ht="14.4" customHeight="1" x14ac:dyDescent="0.3">
      <c r="A1280" s="566" t="s">
        <v>537</v>
      </c>
      <c r="B1280" s="567" t="s">
        <v>539</v>
      </c>
      <c r="C1280" s="568" t="s">
        <v>563</v>
      </c>
      <c r="D1280" s="569" t="s">
        <v>564</v>
      </c>
      <c r="E1280" s="568" t="s">
        <v>540</v>
      </c>
      <c r="F1280" s="569" t="s">
        <v>541</v>
      </c>
      <c r="G1280" s="568" t="s">
        <v>586</v>
      </c>
      <c r="H1280" s="568">
        <v>198169</v>
      </c>
      <c r="I1280" s="568">
        <v>98169</v>
      </c>
      <c r="J1280" s="568" t="s">
        <v>1236</v>
      </c>
      <c r="K1280" s="568" t="s">
        <v>1237</v>
      </c>
      <c r="L1280" s="570">
        <v>93.017938939360945</v>
      </c>
      <c r="M1280" s="570">
        <v>35</v>
      </c>
      <c r="N1280" s="571">
        <v>3257.5490840904131</v>
      </c>
    </row>
    <row r="1281" spans="1:14" ht="14.4" customHeight="1" x14ac:dyDescent="0.3">
      <c r="A1281" s="566" t="s">
        <v>537</v>
      </c>
      <c r="B1281" s="567" t="s">
        <v>539</v>
      </c>
      <c r="C1281" s="568" t="s">
        <v>563</v>
      </c>
      <c r="D1281" s="569" t="s">
        <v>564</v>
      </c>
      <c r="E1281" s="568" t="s">
        <v>540</v>
      </c>
      <c r="F1281" s="569" t="s">
        <v>541</v>
      </c>
      <c r="G1281" s="568" t="s">
        <v>586</v>
      </c>
      <c r="H1281" s="568">
        <v>394080</v>
      </c>
      <c r="I1281" s="568">
        <v>0</v>
      </c>
      <c r="J1281" s="568" t="s">
        <v>1716</v>
      </c>
      <c r="K1281" s="568" t="s">
        <v>1589</v>
      </c>
      <c r="L1281" s="570">
        <v>448.97734355019651</v>
      </c>
      <c r="M1281" s="570">
        <v>10</v>
      </c>
      <c r="N1281" s="571">
        <v>4459.353784415428</v>
      </c>
    </row>
    <row r="1282" spans="1:14" ht="14.4" customHeight="1" x14ac:dyDescent="0.3">
      <c r="A1282" s="566" t="s">
        <v>537</v>
      </c>
      <c r="B1282" s="567" t="s">
        <v>539</v>
      </c>
      <c r="C1282" s="568" t="s">
        <v>563</v>
      </c>
      <c r="D1282" s="569" t="s">
        <v>564</v>
      </c>
      <c r="E1282" s="568" t="s">
        <v>540</v>
      </c>
      <c r="F1282" s="569" t="s">
        <v>541</v>
      </c>
      <c r="G1282" s="568" t="s">
        <v>586</v>
      </c>
      <c r="H1282" s="568">
        <v>394712</v>
      </c>
      <c r="I1282" s="568">
        <v>0</v>
      </c>
      <c r="J1282" s="568" t="s">
        <v>1658</v>
      </c>
      <c r="K1282" s="568" t="s">
        <v>1659</v>
      </c>
      <c r="L1282" s="570">
        <v>24.010375</v>
      </c>
      <c r="M1282" s="570">
        <v>72</v>
      </c>
      <c r="N1282" s="571">
        <v>1706.4360000000001</v>
      </c>
    </row>
    <row r="1283" spans="1:14" ht="14.4" customHeight="1" x14ac:dyDescent="0.3">
      <c r="A1283" s="566" t="s">
        <v>537</v>
      </c>
      <c r="B1283" s="567" t="s">
        <v>539</v>
      </c>
      <c r="C1283" s="568" t="s">
        <v>563</v>
      </c>
      <c r="D1283" s="569" t="s">
        <v>564</v>
      </c>
      <c r="E1283" s="568" t="s">
        <v>540</v>
      </c>
      <c r="F1283" s="569" t="s">
        <v>541</v>
      </c>
      <c r="G1283" s="568" t="s">
        <v>586</v>
      </c>
      <c r="H1283" s="568">
        <v>395188</v>
      </c>
      <c r="I1283" s="568">
        <v>0</v>
      </c>
      <c r="J1283" s="568" t="s">
        <v>1717</v>
      </c>
      <c r="K1283" s="568" t="s">
        <v>1718</v>
      </c>
      <c r="L1283" s="570">
        <v>31.64</v>
      </c>
      <c r="M1283" s="570">
        <v>1</v>
      </c>
      <c r="N1283" s="571">
        <v>31.64</v>
      </c>
    </row>
    <row r="1284" spans="1:14" ht="14.4" customHeight="1" x14ac:dyDescent="0.3">
      <c r="A1284" s="566" t="s">
        <v>537</v>
      </c>
      <c r="B1284" s="567" t="s">
        <v>539</v>
      </c>
      <c r="C1284" s="568" t="s">
        <v>563</v>
      </c>
      <c r="D1284" s="569" t="s">
        <v>564</v>
      </c>
      <c r="E1284" s="568" t="s">
        <v>540</v>
      </c>
      <c r="F1284" s="569" t="s">
        <v>541</v>
      </c>
      <c r="G1284" s="568" t="s">
        <v>586</v>
      </c>
      <c r="H1284" s="568">
        <v>500988</v>
      </c>
      <c r="I1284" s="568">
        <v>0</v>
      </c>
      <c r="J1284" s="568" t="s">
        <v>1719</v>
      </c>
      <c r="K1284" s="568"/>
      <c r="L1284" s="570">
        <v>234.25293079359801</v>
      </c>
      <c r="M1284" s="570">
        <v>2</v>
      </c>
      <c r="N1284" s="571">
        <v>468.50586158719602</v>
      </c>
    </row>
    <row r="1285" spans="1:14" ht="14.4" customHeight="1" x14ac:dyDescent="0.3">
      <c r="A1285" s="566" t="s">
        <v>537</v>
      </c>
      <c r="B1285" s="567" t="s">
        <v>539</v>
      </c>
      <c r="C1285" s="568" t="s">
        <v>563</v>
      </c>
      <c r="D1285" s="569" t="s">
        <v>564</v>
      </c>
      <c r="E1285" s="568" t="s">
        <v>540</v>
      </c>
      <c r="F1285" s="569" t="s">
        <v>541</v>
      </c>
      <c r="G1285" s="568" t="s">
        <v>586</v>
      </c>
      <c r="H1285" s="568">
        <v>790001</v>
      </c>
      <c r="I1285" s="568">
        <v>0</v>
      </c>
      <c r="J1285" s="568" t="s">
        <v>1720</v>
      </c>
      <c r="K1285" s="568" t="s">
        <v>1721</v>
      </c>
      <c r="L1285" s="570">
        <v>97.04</v>
      </c>
      <c r="M1285" s="570">
        <v>1</v>
      </c>
      <c r="N1285" s="571">
        <v>97.04</v>
      </c>
    </row>
    <row r="1286" spans="1:14" ht="14.4" customHeight="1" x14ac:dyDescent="0.3">
      <c r="A1286" s="566" t="s">
        <v>537</v>
      </c>
      <c r="B1286" s="567" t="s">
        <v>539</v>
      </c>
      <c r="C1286" s="568" t="s">
        <v>563</v>
      </c>
      <c r="D1286" s="569" t="s">
        <v>564</v>
      </c>
      <c r="E1286" s="568" t="s">
        <v>540</v>
      </c>
      <c r="F1286" s="569" t="s">
        <v>541</v>
      </c>
      <c r="G1286" s="568" t="s">
        <v>586</v>
      </c>
      <c r="H1286" s="568">
        <v>798615</v>
      </c>
      <c r="I1286" s="568">
        <v>0</v>
      </c>
      <c r="J1286" s="568" t="s">
        <v>1722</v>
      </c>
      <c r="K1286" s="568"/>
      <c r="L1286" s="570">
        <v>78.489999999999995</v>
      </c>
      <c r="M1286" s="570">
        <v>4</v>
      </c>
      <c r="N1286" s="571">
        <v>313.95999999999998</v>
      </c>
    </row>
    <row r="1287" spans="1:14" ht="14.4" customHeight="1" x14ac:dyDescent="0.3">
      <c r="A1287" s="566" t="s">
        <v>537</v>
      </c>
      <c r="B1287" s="567" t="s">
        <v>539</v>
      </c>
      <c r="C1287" s="568" t="s">
        <v>563</v>
      </c>
      <c r="D1287" s="569" t="s">
        <v>564</v>
      </c>
      <c r="E1287" s="568" t="s">
        <v>540</v>
      </c>
      <c r="F1287" s="569" t="s">
        <v>541</v>
      </c>
      <c r="G1287" s="568" t="s">
        <v>586</v>
      </c>
      <c r="H1287" s="568">
        <v>841543</v>
      </c>
      <c r="I1287" s="568">
        <v>0</v>
      </c>
      <c r="J1287" s="568" t="s">
        <v>1577</v>
      </c>
      <c r="K1287" s="568"/>
      <c r="L1287" s="570">
        <v>74.139938149672503</v>
      </c>
      <c r="M1287" s="570">
        <v>2</v>
      </c>
      <c r="N1287" s="571">
        <v>148.27987629934501</v>
      </c>
    </row>
    <row r="1288" spans="1:14" ht="14.4" customHeight="1" x14ac:dyDescent="0.3">
      <c r="A1288" s="566" t="s">
        <v>537</v>
      </c>
      <c r="B1288" s="567" t="s">
        <v>539</v>
      </c>
      <c r="C1288" s="568" t="s">
        <v>563</v>
      </c>
      <c r="D1288" s="569" t="s">
        <v>564</v>
      </c>
      <c r="E1288" s="568" t="s">
        <v>540</v>
      </c>
      <c r="F1288" s="569" t="s">
        <v>541</v>
      </c>
      <c r="G1288" s="568" t="s">
        <v>586</v>
      </c>
      <c r="H1288" s="568">
        <v>841572</v>
      </c>
      <c r="I1288" s="568">
        <v>0</v>
      </c>
      <c r="J1288" s="568" t="s">
        <v>1249</v>
      </c>
      <c r="K1288" s="568"/>
      <c r="L1288" s="570">
        <v>99.74</v>
      </c>
      <c r="M1288" s="570">
        <v>3</v>
      </c>
      <c r="N1288" s="571">
        <v>299.21999999999997</v>
      </c>
    </row>
    <row r="1289" spans="1:14" ht="14.4" customHeight="1" x14ac:dyDescent="0.3">
      <c r="A1289" s="566" t="s">
        <v>537</v>
      </c>
      <c r="B1289" s="567" t="s">
        <v>539</v>
      </c>
      <c r="C1289" s="568" t="s">
        <v>563</v>
      </c>
      <c r="D1289" s="569" t="s">
        <v>564</v>
      </c>
      <c r="E1289" s="568" t="s">
        <v>540</v>
      </c>
      <c r="F1289" s="569" t="s">
        <v>541</v>
      </c>
      <c r="G1289" s="568" t="s">
        <v>586</v>
      </c>
      <c r="H1289" s="568">
        <v>900438</v>
      </c>
      <c r="I1289" s="568">
        <v>0</v>
      </c>
      <c r="J1289" s="568" t="s">
        <v>1580</v>
      </c>
      <c r="K1289" s="568"/>
      <c r="L1289" s="570">
        <v>206.252805894841</v>
      </c>
      <c r="M1289" s="570">
        <v>2</v>
      </c>
      <c r="N1289" s="571">
        <v>412.50561178968201</v>
      </c>
    </row>
    <row r="1290" spans="1:14" ht="14.4" customHeight="1" x14ac:dyDescent="0.3">
      <c r="A1290" s="566" t="s">
        <v>537</v>
      </c>
      <c r="B1290" s="567" t="s">
        <v>539</v>
      </c>
      <c r="C1290" s="568" t="s">
        <v>563</v>
      </c>
      <c r="D1290" s="569" t="s">
        <v>564</v>
      </c>
      <c r="E1290" s="568" t="s">
        <v>540</v>
      </c>
      <c r="F1290" s="569" t="s">
        <v>541</v>
      </c>
      <c r="G1290" s="568" t="s">
        <v>586</v>
      </c>
      <c r="H1290" s="568">
        <v>920117</v>
      </c>
      <c r="I1290" s="568">
        <v>0</v>
      </c>
      <c r="J1290" s="568" t="s">
        <v>1723</v>
      </c>
      <c r="K1290" s="568" t="s">
        <v>1724</v>
      </c>
      <c r="L1290" s="570">
        <v>47.517929902409499</v>
      </c>
      <c r="M1290" s="570">
        <v>1</v>
      </c>
      <c r="N1290" s="571">
        <v>47.517929902409499</v>
      </c>
    </row>
    <row r="1291" spans="1:14" ht="14.4" customHeight="1" x14ac:dyDescent="0.3">
      <c r="A1291" s="566" t="s">
        <v>537</v>
      </c>
      <c r="B1291" s="567" t="s">
        <v>539</v>
      </c>
      <c r="C1291" s="568" t="s">
        <v>563</v>
      </c>
      <c r="D1291" s="569" t="s">
        <v>564</v>
      </c>
      <c r="E1291" s="568" t="s">
        <v>540</v>
      </c>
      <c r="F1291" s="569" t="s">
        <v>541</v>
      </c>
      <c r="G1291" s="568" t="s">
        <v>586</v>
      </c>
      <c r="H1291" s="568">
        <v>921012</v>
      </c>
      <c r="I1291" s="568">
        <v>0</v>
      </c>
      <c r="J1291" s="568" t="s">
        <v>1725</v>
      </c>
      <c r="K1291" s="568"/>
      <c r="L1291" s="570">
        <v>143.59778831458999</v>
      </c>
      <c r="M1291" s="570">
        <v>1</v>
      </c>
      <c r="N1291" s="571">
        <v>143.59778831458999</v>
      </c>
    </row>
    <row r="1292" spans="1:14" ht="14.4" customHeight="1" x14ac:dyDescent="0.3">
      <c r="A1292" s="566" t="s">
        <v>537</v>
      </c>
      <c r="B1292" s="567" t="s">
        <v>539</v>
      </c>
      <c r="C1292" s="568" t="s">
        <v>563</v>
      </c>
      <c r="D1292" s="569" t="s">
        <v>564</v>
      </c>
      <c r="E1292" s="568" t="s">
        <v>540</v>
      </c>
      <c r="F1292" s="569" t="s">
        <v>541</v>
      </c>
      <c r="G1292" s="568" t="s">
        <v>586</v>
      </c>
      <c r="H1292" s="568">
        <v>921230</v>
      </c>
      <c r="I1292" s="568">
        <v>0</v>
      </c>
      <c r="J1292" s="568" t="s">
        <v>896</v>
      </c>
      <c r="K1292" s="568"/>
      <c r="L1292" s="570">
        <v>36.457834493435001</v>
      </c>
      <c r="M1292" s="570">
        <v>2</v>
      </c>
      <c r="N1292" s="571">
        <v>72.915668986870003</v>
      </c>
    </row>
    <row r="1293" spans="1:14" ht="14.4" customHeight="1" x14ac:dyDescent="0.3">
      <c r="A1293" s="566" t="s">
        <v>537</v>
      </c>
      <c r="B1293" s="567" t="s">
        <v>539</v>
      </c>
      <c r="C1293" s="568" t="s">
        <v>563</v>
      </c>
      <c r="D1293" s="569" t="s">
        <v>564</v>
      </c>
      <c r="E1293" s="568" t="s">
        <v>540</v>
      </c>
      <c r="F1293" s="569" t="s">
        <v>541</v>
      </c>
      <c r="G1293" s="568" t="s">
        <v>586</v>
      </c>
      <c r="H1293" s="568">
        <v>921283</v>
      </c>
      <c r="I1293" s="568">
        <v>0</v>
      </c>
      <c r="J1293" s="568" t="s">
        <v>1584</v>
      </c>
      <c r="K1293" s="568"/>
      <c r="L1293" s="570">
        <v>115.305279006022</v>
      </c>
      <c r="M1293" s="570">
        <v>1</v>
      </c>
      <c r="N1293" s="571">
        <v>115.305279006022</v>
      </c>
    </row>
    <row r="1294" spans="1:14" ht="14.4" customHeight="1" x14ac:dyDescent="0.3">
      <c r="A1294" s="566" t="s">
        <v>537</v>
      </c>
      <c r="B1294" s="567" t="s">
        <v>539</v>
      </c>
      <c r="C1294" s="568" t="s">
        <v>563</v>
      </c>
      <c r="D1294" s="569" t="s">
        <v>564</v>
      </c>
      <c r="E1294" s="568" t="s">
        <v>540</v>
      </c>
      <c r="F1294" s="569" t="s">
        <v>541</v>
      </c>
      <c r="G1294" s="568" t="s">
        <v>586</v>
      </c>
      <c r="H1294" s="568">
        <v>988137</v>
      </c>
      <c r="I1294" s="568">
        <v>0</v>
      </c>
      <c r="J1294" s="568" t="s">
        <v>1594</v>
      </c>
      <c r="K1294" s="568"/>
      <c r="L1294" s="570">
        <v>258.27</v>
      </c>
      <c r="M1294" s="570">
        <v>1</v>
      </c>
      <c r="N1294" s="571">
        <v>258.27</v>
      </c>
    </row>
    <row r="1295" spans="1:14" ht="14.4" customHeight="1" x14ac:dyDescent="0.3">
      <c r="A1295" s="566" t="s">
        <v>537</v>
      </c>
      <c r="B1295" s="567" t="s">
        <v>539</v>
      </c>
      <c r="C1295" s="568" t="s">
        <v>563</v>
      </c>
      <c r="D1295" s="569" t="s">
        <v>564</v>
      </c>
      <c r="E1295" s="568" t="s">
        <v>540</v>
      </c>
      <c r="F1295" s="569" t="s">
        <v>541</v>
      </c>
      <c r="G1295" s="568" t="s">
        <v>905</v>
      </c>
      <c r="H1295" s="568">
        <v>132087</v>
      </c>
      <c r="I1295" s="568">
        <v>32087</v>
      </c>
      <c r="J1295" s="568" t="s">
        <v>1313</v>
      </c>
      <c r="K1295" s="568" t="s">
        <v>1314</v>
      </c>
      <c r="L1295" s="570">
        <v>61.300954585720177</v>
      </c>
      <c r="M1295" s="570">
        <v>26</v>
      </c>
      <c r="N1295" s="571">
        <v>1593.6198353557445</v>
      </c>
    </row>
    <row r="1296" spans="1:14" ht="14.4" customHeight="1" x14ac:dyDescent="0.3">
      <c r="A1296" s="566" t="s">
        <v>537</v>
      </c>
      <c r="B1296" s="567" t="s">
        <v>539</v>
      </c>
      <c r="C1296" s="568" t="s">
        <v>563</v>
      </c>
      <c r="D1296" s="569" t="s">
        <v>564</v>
      </c>
      <c r="E1296" s="568" t="s">
        <v>540</v>
      </c>
      <c r="F1296" s="569" t="s">
        <v>541</v>
      </c>
      <c r="G1296" s="568" t="s">
        <v>905</v>
      </c>
      <c r="H1296" s="568">
        <v>132090</v>
      </c>
      <c r="I1296" s="568">
        <v>32090</v>
      </c>
      <c r="J1296" s="568" t="s">
        <v>1673</v>
      </c>
      <c r="K1296" s="568" t="s">
        <v>1674</v>
      </c>
      <c r="L1296" s="570">
        <v>58.765000000000001</v>
      </c>
      <c r="M1296" s="570">
        <v>9</v>
      </c>
      <c r="N1296" s="571">
        <v>528.54</v>
      </c>
    </row>
    <row r="1297" spans="1:14" ht="14.4" customHeight="1" thickBot="1" x14ac:dyDescent="0.35">
      <c r="A1297" s="572" t="s">
        <v>537</v>
      </c>
      <c r="B1297" s="573" t="s">
        <v>539</v>
      </c>
      <c r="C1297" s="574" t="s">
        <v>563</v>
      </c>
      <c r="D1297" s="575" t="s">
        <v>564</v>
      </c>
      <c r="E1297" s="574" t="s">
        <v>544</v>
      </c>
      <c r="F1297" s="575" t="s">
        <v>545</v>
      </c>
      <c r="G1297" s="574" t="s">
        <v>586</v>
      </c>
      <c r="H1297" s="574">
        <v>101066</v>
      </c>
      <c r="I1297" s="574">
        <v>1066</v>
      </c>
      <c r="J1297" s="574" t="s">
        <v>1016</v>
      </c>
      <c r="K1297" s="574" t="s">
        <v>1017</v>
      </c>
      <c r="L1297" s="576">
        <v>37.770000000000003</v>
      </c>
      <c r="M1297" s="576">
        <v>2</v>
      </c>
      <c r="N1297" s="577">
        <v>75.540000000000006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1732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1726</v>
      </c>
      <c r="B5" s="564">
        <v>9110.0019741185661</v>
      </c>
      <c r="C5" s="582">
        <v>1.8744698115409152E-2</v>
      </c>
      <c r="D5" s="564">
        <v>476894.19601451984</v>
      </c>
      <c r="E5" s="582">
        <v>0.98125530188459087</v>
      </c>
      <c r="F5" s="565">
        <v>486004.19798863842</v>
      </c>
    </row>
    <row r="6" spans="1:6" ht="14.4" customHeight="1" x14ac:dyDescent="0.3">
      <c r="A6" s="593" t="s">
        <v>1727</v>
      </c>
      <c r="B6" s="570">
        <v>4928.3177530972953</v>
      </c>
      <c r="C6" s="583">
        <v>1.1303911317070689E-2</v>
      </c>
      <c r="D6" s="570">
        <v>431055.08788940439</v>
      </c>
      <c r="E6" s="583">
        <v>0.98869608868292935</v>
      </c>
      <c r="F6" s="571">
        <v>435983.40564250166</v>
      </c>
    </row>
    <row r="7" spans="1:6" ht="14.4" customHeight="1" x14ac:dyDescent="0.3">
      <c r="A7" s="593" t="s">
        <v>1728</v>
      </c>
      <c r="B7" s="570">
        <v>7721.9129889176193</v>
      </c>
      <c r="C7" s="583">
        <v>1.9021218780994387E-2</v>
      </c>
      <c r="D7" s="570">
        <v>398241.18947185623</v>
      </c>
      <c r="E7" s="583">
        <v>0.98097878121900561</v>
      </c>
      <c r="F7" s="571">
        <v>405963.10246077384</v>
      </c>
    </row>
    <row r="8" spans="1:6" ht="14.4" customHeight="1" x14ac:dyDescent="0.3">
      <c r="A8" s="593" t="s">
        <v>1729</v>
      </c>
      <c r="B8" s="570">
        <v>8085.53073202622</v>
      </c>
      <c r="C8" s="583">
        <v>2.1781000067690601E-2</v>
      </c>
      <c r="D8" s="570">
        <v>363133.91313639825</v>
      </c>
      <c r="E8" s="583">
        <v>0.97821899993230943</v>
      </c>
      <c r="F8" s="571">
        <v>371219.44386842445</v>
      </c>
    </row>
    <row r="9" spans="1:6" ht="14.4" customHeight="1" x14ac:dyDescent="0.3">
      <c r="A9" s="593" t="s">
        <v>1730</v>
      </c>
      <c r="B9" s="570">
        <v>151.93</v>
      </c>
      <c r="C9" s="583">
        <v>6.6809146075899425E-2</v>
      </c>
      <c r="D9" s="570">
        <v>2122.1598353557447</v>
      </c>
      <c r="E9" s="583">
        <v>0.93319085392410062</v>
      </c>
      <c r="F9" s="571">
        <v>2274.0898353557445</v>
      </c>
    </row>
    <row r="10" spans="1:6" ht="14.4" customHeight="1" thickBot="1" x14ac:dyDescent="0.35">
      <c r="A10" s="594" t="s">
        <v>1731</v>
      </c>
      <c r="B10" s="585"/>
      <c r="C10" s="586">
        <v>0</v>
      </c>
      <c r="D10" s="585">
        <v>307.68691954365721</v>
      </c>
      <c r="E10" s="586">
        <v>1</v>
      </c>
      <c r="F10" s="587">
        <v>307.68691954365721</v>
      </c>
    </row>
    <row r="11" spans="1:6" ht="14.4" customHeight="1" thickBot="1" x14ac:dyDescent="0.35">
      <c r="A11" s="588" t="s">
        <v>6</v>
      </c>
      <c r="B11" s="589">
        <v>29997.693448159705</v>
      </c>
      <c r="C11" s="590">
        <v>1.7627536056951595E-2</v>
      </c>
      <c r="D11" s="589">
        <v>1671754.2332670782</v>
      </c>
      <c r="E11" s="590">
        <v>0.98237246394304845</v>
      </c>
      <c r="F11" s="591">
        <v>1701751.9267152378</v>
      </c>
    </row>
    <row r="12" spans="1:6" ht="14.4" customHeight="1" thickBot="1" x14ac:dyDescent="0.35"/>
    <row r="13" spans="1:6" ht="14.4" customHeight="1" x14ac:dyDescent="0.3">
      <c r="A13" s="592" t="s">
        <v>1733</v>
      </c>
      <c r="B13" s="564"/>
      <c r="C13" s="582">
        <v>0</v>
      </c>
      <c r="D13" s="564">
        <v>372069.23187942296</v>
      </c>
      <c r="E13" s="582">
        <v>1</v>
      </c>
      <c r="F13" s="565">
        <v>372069.23187942296</v>
      </c>
    </row>
    <row r="14" spans="1:6" ht="14.4" customHeight="1" x14ac:dyDescent="0.3">
      <c r="A14" s="593" t="s">
        <v>1734</v>
      </c>
      <c r="B14" s="570">
        <v>3006.96</v>
      </c>
      <c r="C14" s="583">
        <v>9.6828402886332335E-3</v>
      </c>
      <c r="D14" s="570">
        <v>307538.28399518342</v>
      </c>
      <c r="E14" s="583">
        <v>0.99031715971136669</v>
      </c>
      <c r="F14" s="571">
        <v>310545.24399518344</v>
      </c>
    </row>
    <row r="15" spans="1:6" ht="14.4" customHeight="1" x14ac:dyDescent="0.3">
      <c r="A15" s="593" t="s">
        <v>1735</v>
      </c>
      <c r="B15" s="570">
        <v>300.48</v>
      </c>
      <c r="C15" s="583">
        <v>1.4635317944802599E-3</v>
      </c>
      <c r="D15" s="570">
        <v>205011.08284630539</v>
      </c>
      <c r="E15" s="583">
        <v>0.99853646820551967</v>
      </c>
      <c r="F15" s="571">
        <v>205311.5628463054</v>
      </c>
    </row>
    <row r="16" spans="1:6" ht="14.4" customHeight="1" x14ac:dyDescent="0.3">
      <c r="A16" s="593" t="s">
        <v>1736</v>
      </c>
      <c r="B16" s="570"/>
      <c r="C16" s="583">
        <v>0</v>
      </c>
      <c r="D16" s="570">
        <v>90458.505449069096</v>
      </c>
      <c r="E16" s="583">
        <v>1</v>
      </c>
      <c r="F16" s="571">
        <v>90458.505449069096</v>
      </c>
    </row>
    <row r="17" spans="1:6" ht="14.4" customHeight="1" x14ac:dyDescent="0.3">
      <c r="A17" s="593" t="s">
        <v>1737</v>
      </c>
      <c r="B17" s="570"/>
      <c r="C17" s="583">
        <v>0</v>
      </c>
      <c r="D17" s="570">
        <v>87913.079267961744</v>
      </c>
      <c r="E17" s="583">
        <v>1</v>
      </c>
      <c r="F17" s="571">
        <v>87913.079267961744</v>
      </c>
    </row>
    <row r="18" spans="1:6" ht="14.4" customHeight="1" x14ac:dyDescent="0.3">
      <c r="A18" s="593" t="s">
        <v>1738</v>
      </c>
      <c r="B18" s="570"/>
      <c r="C18" s="583">
        <v>0</v>
      </c>
      <c r="D18" s="570">
        <v>86702.482495565971</v>
      </c>
      <c r="E18" s="583">
        <v>1</v>
      </c>
      <c r="F18" s="571">
        <v>86702.482495565971</v>
      </c>
    </row>
    <row r="19" spans="1:6" ht="14.4" customHeight="1" x14ac:dyDescent="0.3">
      <c r="A19" s="593" t="s">
        <v>1739</v>
      </c>
      <c r="B19" s="570"/>
      <c r="C19" s="583">
        <v>0</v>
      </c>
      <c r="D19" s="570">
        <v>71423.356668278546</v>
      </c>
      <c r="E19" s="583">
        <v>1</v>
      </c>
      <c r="F19" s="571">
        <v>71423.356668278546</v>
      </c>
    </row>
    <row r="20" spans="1:6" ht="14.4" customHeight="1" x14ac:dyDescent="0.3">
      <c r="A20" s="593" t="s">
        <v>1740</v>
      </c>
      <c r="B20" s="570"/>
      <c r="C20" s="583">
        <v>0</v>
      </c>
      <c r="D20" s="570">
        <v>69803.864505057587</v>
      </c>
      <c r="E20" s="583">
        <v>1</v>
      </c>
      <c r="F20" s="571">
        <v>69803.864505057587</v>
      </c>
    </row>
    <row r="21" spans="1:6" ht="14.4" customHeight="1" x14ac:dyDescent="0.3">
      <c r="A21" s="593" t="s">
        <v>1741</v>
      </c>
      <c r="B21" s="570"/>
      <c r="C21" s="583">
        <v>0</v>
      </c>
      <c r="D21" s="570">
        <v>52017.731839892571</v>
      </c>
      <c r="E21" s="583">
        <v>1</v>
      </c>
      <c r="F21" s="571">
        <v>52017.731839892571</v>
      </c>
    </row>
    <row r="22" spans="1:6" ht="14.4" customHeight="1" x14ac:dyDescent="0.3">
      <c r="A22" s="593" t="s">
        <v>1742</v>
      </c>
      <c r="B22" s="570"/>
      <c r="C22" s="583">
        <v>0</v>
      </c>
      <c r="D22" s="570">
        <v>45111.369499035092</v>
      </c>
      <c r="E22" s="583">
        <v>1</v>
      </c>
      <c r="F22" s="571">
        <v>45111.369499035092</v>
      </c>
    </row>
    <row r="23" spans="1:6" ht="14.4" customHeight="1" x14ac:dyDescent="0.3">
      <c r="A23" s="593" t="s">
        <v>1743</v>
      </c>
      <c r="B23" s="570">
        <v>3439.3835523260259</v>
      </c>
      <c r="C23" s="583">
        <v>7.3863398186171367E-2</v>
      </c>
      <c r="D23" s="570">
        <v>43124.728535465023</v>
      </c>
      <c r="E23" s="583">
        <v>0.92613660181382862</v>
      </c>
      <c r="F23" s="571">
        <v>46564.112087791051</v>
      </c>
    </row>
    <row r="24" spans="1:6" ht="14.4" customHeight="1" x14ac:dyDescent="0.3">
      <c r="A24" s="593" t="s">
        <v>1744</v>
      </c>
      <c r="B24" s="570"/>
      <c r="C24" s="583">
        <v>0</v>
      </c>
      <c r="D24" s="570">
        <v>38518.206954060188</v>
      </c>
      <c r="E24" s="583">
        <v>1</v>
      </c>
      <c r="F24" s="571">
        <v>38518.206954060188</v>
      </c>
    </row>
    <row r="25" spans="1:6" ht="14.4" customHeight="1" x14ac:dyDescent="0.3">
      <c r="A25" s="593" t="s">
        <v>1745</v>
      </c>
      <c r="B25" s="570"/>
      <c r="C25" s="583">
        <v>0</v>
      </c>
      <c r="D25" s="570">
        <v>28756.006183515256</v>
      </c>
      <c r="E25" s="583">
        <v>1</v>
      </c>
      <c r="F25" s="571">
        <v>28756.006183515256</v>
      </c>
    </row>
    <row r="26" spans="1:6" ht="14.4" customHeight="1" x14ac:dyDescent="0.3">
      <c r="A26" s="593" t="s">
        <v>1746</v>
      </c>
      <c r="B26" s="570"/>
      <c r="C26" s="583">
        <v>0</v>
      </c>
      <c r="D26" s="570">
        <v>18190.24654633972</v>
      </c>
      <c r="E26" s="583">
        <v>1</v>
      </c>
      <c r="F26" s="571">
        <v>18190.24654633972</v>
      </c>
    </row>
    <row r="27" spans="1:6" ht="14.4" customHeight="1" x14ac:dyDescent="0.3">
      <c r="A27" s="593" t="s">
        <v>1747</v>
      </c>
      <c r="B27" s="570"/>
      <c r="C27" s="583">
        <v>0</v>
      </c>
      <c r="D27" s="570">
        <v>14637.276837234151</v>
      </c>
      <c r="E27" s="583">
        <v>1</v>
      </c>
      <c r="F27" s="571">
        <v>14637.276837234151</v>
      </c>
    </row>
    <row r="28" spans="1:6" ht="14.4" customHeight="1" x14ac:dyDescent="0.3">
      <c r="A28" s="593" t="s">
        <v>1748</v>
      </c>
      <c r="B28" s="570"/>
      <c r="C28" s="583">
        <v>0</v>
      </c>
      <c r="D28" s="570">
        <v>13836.775540146635</v>
      </c>
      <c r="E28" s="583">
        <v>1</v>
      </c>
      <c r="F28" s="571">
        <v>13836.775540146635</v>
      </c>
    </row>
    <row r="29" spans="1:6" ht="14.4" customHeight="1" x14ac:dyDescent="0.3">
      <c r="A29" s="593" t="s">
        <v>1749</v>
      </c>
      <c r="B29" s="570"/>
      <c r="C29" s="583">
        <v>0</v>
      </c>
      <c r="D29" s="570">
        <v>12146.215860195209</v>
      </c>
      <c r="E29" s="583">
        <v>1</v>
      </c>
      <c r="F29" s="571">
        <v>12146.215860195209</v>
      </c>
    </row>
    <row r="30" spans="1:6" ht="14.4" customHeight="1" x14ac:dyDescent="0.3">
      <c r="A30" s="593" t="s">
        <v>1750</v>
      </c>
      <c r="B30" s="570"/>
      <c r="C30" s="583">
        <v>0</v>
      </c>
      <c r="D30" s="570">
        <v>12080.606691794566</v>
      </c>
      <c r="E30" s="583">
        <v>1</v>
      </c>
      <c r="F30" s="571">
        <v>12080.606691794566</v>
      </c>
    </row>
    <row r="31" spans="1:6" ht="14.4" customHeight="1" x14ac:dyDescent="0.3">
      <c r="A31" s="593" t="s">
        <v>1751</v>
      </c>
      <c r="B31" s="570"/>
      <c r="C31" s="583">
        <v>0</v>
      </c>
      <c r="D31" s="570">
        <v>9958.488584358518</v>
      </c>
      <c r="E31" s="583">
        <v>1</v>
      </c>
      <c r="F31" s="571">
        <v>9958.488584358518</v>
      </c>
    </row>
    <row r="32" spans="1:6" ht="14.4" customHeight="1" x14ac:dyDescent="0.3">
      <c r="A32" s="593" t="s">
        <v>1752</v>
      </c>
      <c r="B32" s="570">
        <v>288.7302944132075</v>
      </c>
      <c r="C32" s="583">
        <v>3.0312170127394227E-2</v>
      </c>
      <c r="D32" s="570">
        <v>9236.4964775318094</v>
      </c>
      <c r="E32" s="583">
        <v>0.96968782987260571</v>
      </c>
      <c r="F32" s="571">
        <v>9525.2267719450174</v>
      </c>
    </row>
    <row r="33" spans="1:6" ht="14.4" customHeight="1" x14ac:dyDescent="0.3">
      <c r="A33" s="593" t="s">
        <v>1753</v>
      </c>
      <c r="B33" s="570"/>
      <c r="C33" s="583">
        <v>0</v>
      </c>
      <c r="D33" s="570">
        <v>8803.6442242153844</v>
      </c>
      <c r="E33" s="583">
        <v>1</v>
      </c>
      <c r="F33" s="571">
        <v>8803.6442242153844</v>
      </c>
    </row>
    <row r="34" spans="1:6" ht="14.4" customHeight="1" x14ac:dyDescent="0.3">
      <c r="A34" s="593" t="s">
        <v>1754</v>
      </c>
      <c r="B34" s="570"/>
      <c r="C34" s="583">
        <v>0</v>
      </c>
      <c r="D34" s="570">
        <v>7113.2437161209</v>
      </c>
      <c r="E34" s="583">
        <v>1</v>
      </c>
      <c r="F34" s="571">
        <v>7113.2437161209</v>
      </c>
    </row>
    <row r="35" spans="1:6" ht="14.4" customHeight="1" x14ac:dyDescent="0.3">
      <c r="A35" s="593" t="s">
        <v>1755</v>
      </c>
      <c r="B35" s="570"/>
      <c r="C35" s="583">
        <v>0</v>
      </c>
      <c r="D35" s="570">
        <v>6409.5804125626728</v>
      </c>
      <c r="E35" s="583">
        <v>1</v>
      </c>
      <c r="F35" s="571">
        <v>6409.5804125626728</v>
      </c>
    </row>
    <row r="36" spans="1:6" ht="14.4" customHeight="1" x14ac:dyDescent="0.3">
      <c r="A36" s="593" t="s">
        <v>1756</v>
      </c>
      <c r="B36" s="570"/>
      <c r="C36" s="583">
        <v>0</v>
      </c>
      <c r="D36" s="570">
        <v>6007.9218990925056</v>
      </c>
      <c r="E36" s="583">
        <v>1</v>
      </c>
      <c r="F36" s="571">
        <v>6007.9218990925056</v>
      </c>
    </row>
    <row r="37" spans="1:6" ht="14.4" customHeight="1" x14ac:dyDescent="0.3">
      <c r="A37" s="593" t="s">
        <v>1757</v>
      </c>
      <c r="B37" s="570"/>
      <c r="C37" s="583">
        <v>0</v>
      </c>
      <c r="D37" s="570">
        <v>4805.9247281814323</v>
      </c>
      <c r="E37" s="583">
        <v>1</v>
      </c>
      <c r="F37" s="571">
        <v>4805.9247281814323</v>
      </c>
    </row>
    <row r="38" spans="1:6" ht="14.4" customHeight="1" x14ac:dyDescent="0.3">
      <c r="A38" s="593" t="s">
        <v>1758</v>
      </c>
      <c r="B38" s="570"/>
      <c r="C38" s="583">
        <v>0</v>
      </c>
      <c r="D38" s="570">
        <v>4763.76</v>
      </c>
      <c r="E38" s="583">
        <v>1</v>
      </c>
      <c r="F38" s="571">
        <v>4763.76</v>
      </c>
    </row>
    <row r="39" spans="1:6" ht="14.4" customHeight="1" x14ac:dyDescent="0.3">
      <c r="A39" s="593" t="s">
        <v>1759</v>
      </c>
      <c r="B39" s="570">
        <v>545.73918894984672</v>
      </c>
      <c r="C39" s="583">
        <v>0.10377506677544775</v>
      </c>
      <c r="D39" s="570">
        <v>4713.1269906377511</v>
      </c>
      <c r="E39" s="583">
        <v>0.89622493322455221</v>
      </c>
      <c r="F39" s="571">
        <v>5258.8661795875978</v>
      </c>
    </row>
    <row r="40" spans="1:6" ht="14.4" customHeight="1" x14ac:dyDescent="0.3">
      <c r="A40" s="593" t="s">
        <v>1760</v>
      </c>
      <c r="B40" s="570">
        <v>1310.4193374129097</v>
      </c>
      <c r="C40" s="583">
        <v>0.22204669879673139</v>
      </c>
      <c r="D40" s="570">
        <v>4591.1290508948541</v>
      </c>
      <c r="E40" s="583">
        <v>0.77795330120326855</v>
      </c>
      <c r="F40" s="571">
        <v>5901.5483883077641</v>
      </c>
    </row>
    <row r="41" spans="1:6" ht="14.4" customHeight="1" x14ac:dyDescent="0.3">
      <c r="A41" s="593" t="s">
        <v>1761</v>
      </c>
      <c r="B41" s="570"/>
      <c r="C41" s="583">
        <v>0</v>
      </c>
      <c r="D41" s="570">
        <v>3322.3172792902801</v>
      </c>
      <c r="E41" s="583">
        <v>1</v>
      </c>
      <c r="F41" s="571">
        <v>3322.3172792902801</v>
      </c>
    </row>
    <row r="42" spans="1:6" ht="14.4" customHeight="1" x14ac:dyDescent="0.3">
      <c r="A42" s="593" t="s">
        <v>1762</v>
      </c>
      <c r="B42" s="570">
        <v>128.30000000000001</v>
      </c>
      <c r="C42" s="583">
        <v>3.7914508250800408E-2</v>
      </c>
      <c r="D42" s="570">
        <v>3255.6288947468147</v>
      </c>
      <c r="E42" s="583">
        <v>0.96208549174919955</v>
      </c>
      <c r="F42" s="571">
        <v>3383.9288947468149</v>
      </c>
    </row>
    <row r="43" spans="1:6" ht="14.4" customHeight="1" x14ac:dyDescent="0.3">
      <c r="A43" s="593" t="s">
        <v>1763</v>
      </c>
      <c r="B43" s="570"/>
      <c r="C43" s="583">
        <v>0</v>
      </c>
      <c r="D43" s="570">
        <v>3212.4315354983883</v>
      </c>
      <c r="E43" s="583">
        <v>1</v>
      </c>
      <c r="F43" s="571">
        <v>3212.4315354983883</v>
      </c>
    </row>
    <row r="44" spans="1:6" ht="14.4" customHeight="1" x14ac:dyDescent="0.3">
      <c r="A44" s="593" t="s">
        <v>1764</v>
      </c>
      <c r="B44" s="570">
        <v>381</v>
      </c>
      <c r="C44" s="583">
        <v>0.10954992097260412</v>
      </c>
      <c r="D44" s="570">
        <v>3096.8664979163173</v>
      </c>
      <c r="E44" s="583">
        <v>0.89045007902739592</v>
      </c>
      <c r="F44" s="571">
        <v>3477.8664979163173</v>
      </c>
    </row>
    <row r="45" spans="1:6" ht="14.4" customHeight="1" x14ac:dyDescent="0.3">
      <c r="A45" s="593" t="s">
        <v>1765</v>
      </c>
      <c r="B45" s="570"/>
      <c r="C45" s="583">
        <v>0</v>
      </c>
      <c r="D45" s="570">
        <v>2482.3079856038989</v>
      </c>
      <c r="E45" s="583">
        <v>1</v>
      </c>
      <c r="F45" s="571">
        <v>2482.3079856038989</v>
      </c>
    </row>
    <row r="46" spans="1:6" ht="14.4" customHeight="1" x14ac:dyDescent="0.3">
      <c r="A46" s="593" t="s">
        <v>1766</v>
      </c>
      <c r="B46" s="570"/>
      <c r="C46" s="583">
        <v>0</v>
      </c>
      <c r="D46" s="570">
        <v>2315.8390940371382</v>
      </c>
      <c r="E46" s="583">
        <v>1</v>
      </c>
      <c r="F46" s="571">
        <v>2315.8390940371382</v>
      </c>
    </row>
    <row r="47" spans="1:6" ht="14.4" customHeight="1" x14ac:dyDescent="0.3">
      <c r="A47" s="593" t="s">
        <v>1767</v>
      </c>
      <c r="B47" s="570"/>
      <c r="C47" s="583">
        <v>0</v>
      </c>
      <c r="D47" s="570">
        <v>2143.3500000000004</v>
      </c>
      <c r="E47" s="583">
        <v>1</v>
      </c>
      <c r="F47" s="571">
        <v>2143.3500000000004</v>
      </c>
    </row>
    <row r="48" spans="1:6" ht="14.4" customHeight="1" x14ac:dyDescent="0.3">
      <c r="A48" s="593" t="s">
        <v>1768</v>
      </c>
      <c r="B48" s="570">
        <v>1491.2579262806134</v>
      </c>
      <c r="C48" s="583">
        <v>0.41972470087862596</v>
      </c>
      <c r="D48" s="570">
        <v>2061.6850460031374</v>
      </c>
      <c r="E48" s="583">
        <v>0.5802752991213741</v>
      </c>
      <c r="F48" s="571">
        <v>3552.9429722837508</v>
      </c>
    </row>
    <row r="49" spans="1:6" ht="14.4" customHeight="1" x14ac:dyDescent="0.3">
      <c r="A49" s="593" t="s">
        <v>1769</v>
      </c>
      <c r="B49" s="570"/>
      <c r="C49" s="583">
        <v>0</v>
      </c>
      <c r="D49" s="570">
        <v>1906.300351895645</v>
      </c>
      <c r="E49" s="583">
        <v>1</v>
      </c>
      <c r="F49" s="571">
        <v>1906.300351895645</v>
      </c>
    </row>
    <row r="50" spans="1:6" ht="14.4" customHeight="1" x14ac:dyDescent="0.3">
      <c r="A50" s="593" t="s">
        <v>1770</v>
      </c>
      <c r="B50" s="570"/>
      <c r="C50" s="583">
        <v>0</v>
      </c>
      <c r="D50" s="570">
        <v>1579.7000768556618</v>
      </c>
      <c r="E50" s="583">
        <v>1</v>
      </c>
      <c r="F50" s="571">
        <v>1579.7000768556618</v>
      </c>
    </row>
    <row r="51" spans="1:6" ht="14.4" customHeight="1" x14ac:dyDescent="0.3">
      <c r="A51" s="593" t="s">
        <v>1771</v>
      </c>
      <c r="B51" s="570"/>
      <c r="C51" s="583">
        <v>0</v>
      </c>
      <c r="D51" s="570">
        <v>1375.9393992176108</v>
      </c>
      <c r="E51" s="583">
        <v>1</v>
      </c>
      <c r="F51" s="571">
        <v>1375.9393992176108</v>
      </c>
    </row>
    <row r="52" spans="1:6" ht="14.4" customHeight="1" x14ac:dyDescent="0.3">
      <c r="A52" s="593" t="s">
        <v>1772</v>
      </c>
      <c r="B52" s="570"/>
      <c r="C52" s="583">
        <v>0</v>
      </c>
      <c r="D52" s="570">
        <v>1117.6202196583213</v>
      </c>
      <c r="E52" s="583">
        <v>1</v>
      </c>
      <c r="F52" s="571">
        <v>1117.6202196583213</v>
      </c>
    </row>
    <row r="53" spans="1:6" ht="14.4" customHeight="1" x14ac:dyDescent="0.3">
      <c r="A53" s="593" t="s">
        <v>1773</v>
      </c>
      <c r="B53" s="570"/>
      <c r="C53" s="583">
        <v>0</v>
      </c>
      <c r="D53" s="570">
        <v>995.01042276919202</v>
      </c>
      <c r="E53" s="583">
        <v>1</v>
      </c>
      <c r="F53" s="571">
        <v>995.01042276919202</v>
      </c>
    </row>
    <row r="54" spans="1:6" ht="14.4" customHeight="1" x14ac:dyDescent="0.3">
      <c r="A54" s="593" t="s">
        <v>1774</v>
      </c>
      <c r="B54" s="570">
        <v>412.96000000000004</v>
      </c>
      <c r="C54" s="583">
        <v>0.31580798849827552</v>
      </c>
      <c r="D54" s="570">
        <v>894.67000000000007</v>
      </c>
      <c r="E54" s="583">
        <v>0.68419201150172448</v>
      </c>
      <c r="F54" s="571">
        <v>1307.6300000000001</v>
      </c>
    </row>
    <row r="55" spans="1:6" ht="14.4" customHeight="1" x14ac:dyDescent="0.3">
      <c r="A55" s="593" t="s">
        <v>1775</v>
      </c>
      <c r="B55" s="570"/>
      <c r="C55" s="583">
        <v>0</v>
      </c>
      <c r="D55" s="570">
        <v>888.50021900760805</v>
      </c>
      <c r="E55" s="583">
        <v>1</v>
      </c>
      <c r="F55" s="571">
        <v>888.50021900760805</v>
      </c>
    </row>
    <row r="56" spans="1:6" ht="14.4" customHeight="1" x14ac:dyDescent="0.3">
      <c r="A56" s="593" t="s">
        <v>1776</v>
      </c>
      <c r="B56" s="570"/>
      <c r="C56" s="583">
        <v>0</v>
      </c>
      <c r="D56" s="570">
        <v>887.82005069144793</v>
      </c>
      <c r="E56" s="583">
        <v>1</v>
      </c>
      <c r="F56" s="571">
        <v>887.82005069144793</v>
      </c>
    </row>
    <row r="57" spans="1:6" ht="14.4" customHeight="1" x14ac:dyDescent="0.3">
      <c r="A57" s="593" t="s">
        <v>1777</v>
      </c>
      <c r="B57" s="570"/>
      <c r="C57" s="583">
        <v>0</v>
      </c>
      <c r="D57" s="570">
        <v>811.98106885921902</v>
      </c>
      <c r="E57" s="583">
        <v>1</v>
      </c>
      <c r="F57" s="571">
        <v>811.98106885921902</v>
      </c>
    </row>
    <row r="58" spans="1:6" ht="14.4" customHeight="1" x14ac:dyDescent="0.3">
      <c r="A58" s="593" t="s">
        <v>1778</v>
      </c>
      <c r="B58" s="570"/>
      <c r="C58" s="583">
        <v>0</v>
      </c>
      <c r="D58" s="570">
        <v>787.31915965385792</v>
      </c>
      <c r="E58" s="583">
        <v>1</v>
      </c>
      <c r="F58" s="571">
        <v>787.31915965385792</v>
      </c>
    </row>
    <row r="59" spans="1:6" ht="14.4" customHeight="1" x14ac:dyDescent="0.3">
      <c r="A59" s="593" t="s">
        <v>1779</v>
      </c>
      <c r="B59" s="570"/>
      <c r="C59" s="583">
        <v>0</v>
      </c>
      <c r="D59" s="570">
        <v>762.84065325101994</v>
      </c>
      <c r="E59" s="583">
        <v>1</v>
      </c>
      <c r="F59" s="571">
        <v>762.84065325101994</v>
      </c>
    </row>
    <row r="60" spans="1:6" ht="14.4" customHeight="1" x14ac:dyDescent="0.3">
      <c r="A60" s="593" t="s">
        <v>1780</v>
      </c>
      <c r="B60" s="570">
        <v>685.21043714858706</v>
      </c>
      <c r="C60" s="583">
        <v>0.49416196323833872</v>
      </c>
      <c r="D60" s="570">
        <v>701.40060967960437</v>
      </c>
      <c r="E60" s="583">
        <v>0.50583803676166139</v>
      </c>
      <c r="F60" s="571">
        <v>1386.6110468281913</v>
      </c>
    </row>
    <row r="61" spans="1:6" ht="14.4" customHeight="1" x14ac:dyDescent="0.3">
      <c r="A61" s="593" t="s">
        <v>1781</v>
      </c>
      <c r="B61" s="570">
        <v>151.93</v>
      </c>
      <c r="C61" s="583">
        <v>0.18051446563298282</v>
      </c>
      <c r="D61" s="570">
        <v>689.72</v>
      </c>
      <c r="E61" s="583">
        <v>0.8194855343670171</v>
      </c>
      <c r="F61" s="571">
        <v>841.65000000000009</v>
      </c>
    </row>
    <row r="62" spans="1:6" ht="14.4" customHeight="1" x14ac:dyDescent="0.3">
      <c r="A62" s="593" t="s">
        <v>1782</v>
      </c>
      <c r="B62" s="570"/>
      <c r="C62" s="583">
        <v>0</v>
      </c>
      <c r="D62" s="570">
        <v>663.03895582014707</v>
      </c>
      <c r="E62" s="583">
        <v>1</v>
      </c>
      <c r="F62" s="571">
        <v>663.03895582014707</v>
      </c>
    </row>
    <row r="63" spans="1:6" ht="14.4" customHeight="1" x14ac:dyDescent="0.3">
      <c r="A63" s="593" t="s">
        <v>1783</v>
      </c>
      <c r="B63" s="570"/>
      <c r="C63" s="583">
        <v>0</v>
      </c>
      <c r="D63" s="570">
        <v>624.86</v>
      </c>
      <c r="E63" s="583">
        <v>1</v>
      </c>
      <c r="F63" s="571">
        <v>624.86</v>
      </c>
    </row>
    <row r="64" spans="1:6" ht="14.4" customHeight="1" x14ac:dyDescent="0.3">
      <c r="A64" s="593" t="s">
        <v>1784</v>
      </c>
      <c r="B64" s="570"/>
      <c r="C64" s="583">
        <v>0</v>
      </c>
      <c r="D64" s="570">
        <v>595.859911418661</v>
      </c>
      <c r="E64" s="583">
        <v>1</v>
      </c>
      <c r="F64" s="571">
        <v>595.859911418661</v>
      </c>
    </row>
    <row r="65" spans="1:6" ht="14.4" customHeight="1" x14ac:dyDescent="0.3">
      <c r="A65" s="593" t="s">
        <v>1785</v>
      </c>
      <c r="B65" s="570"/>
      <c r="C65" s="583">
        <v>0</v>
      </c>
      <c r="D65" s="570">
        <v>544.0010684288402</v>
      </c>
      <c r="E65" s="583">
        <v>1</v>
      </c>
      <c r="F65" s="571">
        <v>544.0010684288402</v>
      </c>
    </row>
    <row r="66" spans="1:6" ht="14.4" customHeight="1" x14ac:dyDescent="0.3">
      <c r="A66" s="593" t="s">
        <v>1786</v>
      </c>
      <c r="B66" s="570">
        <v>1050.0195616320325</v>
      </c>
      <c r="C66" s="583">
        <v>0.68191989768353711</v>
      </c>
      <c r="D66" s="570">
        <v>489.779416516163</v>
      </c>
      <c r="E66" s="583">
        <v>0.31808010231646283</v>
      </c>
      <c r="F66" s="571">
        <v>1539.7989781481956</v>
      </c>
    </row>
    <row r="67" spans="1:6" ht="14.4" customHeight="1" x14ac:dyDescent="0.3">
      <c r="A67" s="593" t="s">
        <v>1787</v>
      </c>
      <c r="B67" s="570"/>
      <c r="C67" s="583">
        <v>0</v>
      </c>
      <c r="D67" s="570">
        <v>429.53853984842385</v>
      </c>
      <c r="E67" s="583">
        <v>1</v>
      </c>
      <c r="F67" s="571">
        <v>429.53853984842385</v>
      </c>
    </row>
    <row r="68" spans="1:6" ht="14.4" customHeight="1" x14ac:dyDescent="0.3">
      <c r="A68" s="593" t="s">
        <v>1788</v>
      </c>
      <c r="B68" s="570"/>
      <c r="C68" s="583">
        <v>0</v>
      </c>
      <c r="D68" s="570">
        <v>418.56</v>
      </c>
      <c r="E68" s="583">
        <v>1</v>
      </c>
      <c r="F68" s="571">
        <v>418.56</v>
      </c>
    </row>
    <row r="69" spans="1:6" ht="14.4" customHeight="1" x14ac:dyDescent="0.3">
      <c r="A69" s="593" t="s">
        <v>1789</v>
      </c>
      <c r="B69" s="570"/>
      <c r="C69" s="583">
        <v>0</v>
      </c>
      <c r="D69" s="570">
        <v>390.65999563432797</v>
      </c>
      <c r="E69" s="583">
        <v>1</v>
      </c>
      <c r="F69" s="571">
        <v>390.65999563432797</v>
      </c>
    </row>
    <row r="70" spans="1:6" ht="14.4" customHeight="1" x14ac:dyDescent="0.3">
      <c r="A70" s="593" t="s">
        <v>1790</v>
      </c>
      <c r="B70" s="570">
        <v>239.41</v>
      </c>
      <c r="C70" s="583">
        <v>0.40007687037315554</v>
      </c>
      <c r="D70" s="570">
        <v>359</v>
      </c>
      <c r="E70" s="583">
        <v>0.59992312962684446</v>
      </c>
      <c r="F70" s="571">
        <v>598.41</v>
      </c>
    </row>
    <row r="71" spans="1:6" ht="14.4" customHeight="1" x14ac:dyDescent="0.3">
      <c r="A71" s="593" t="s">
        <v>1791</v>
      </c>
      <c r="B71" s="570">
        <v>152.55999723827699</v>
      </c>
      <c r="C71" s="583">
        <v>0.30448666389746293</v>
      </c>
      <c r="D71" s="570">
        <v>348.48</v>
      </c>
      <c r="E71" s="583">
        <v>0.69551333610253707</v>
      </c>
      <c r="F71" s="571">
        <v>501.03999723827701</v>
      </c>
    </row>
    <row r="72" spans="1:6" ht="14.4" customHeight="1" x14ac:dyDescent="0.3">
      <c r="A72" s="593" t="s">
        <v>1792</v>
      </c>
      <c r="B72" s="570"/>
      <c r="C72" s="583">
        <v>0</v>
      </c>
      <c r="D72" s="570">
        <v>337.8</v>
      </c>
      <c r="E72" s="583">
        <v>1</v>
      </c>
      <c r="F72" s="571">
        <v>337.8</v>
      </c>
    </row>
    <row r="73" spans="1:6" ht="14.4" customHeight="1" x14ac:dyDescent="0.3">
      <c r="A73" s="593" t="s">
        <v>1793</v>
      </c>
      <c r="B73" s="570">
        <v>485.21944354333903</v>
      </c>
      <c r="C73" s="583">
        <v>0.60222649158441233</v>
      </c>
      <c r="D73" s="570">
        <v>320.48978765763877</v>
      </c>
      <c r="E73" s="583">
        <v>0.39777350841558762</v>
      </c>
      <c r="F73" s="571">
        <v>805.7092312009778</v>
      </c>
    </row>
    <row r="74" spans="1:6" ht="14.4" customHeight="1" x14ac:dyDescent="0.3">
      <c r="A74" s="593" t="s">
        <v>1794</v>
      </c>
      <c r="B74" s="570">
        <v>101.33000183007699</v>
      </c>
      <c r="C74" s="583">
        <v>0.24750836525533415</v>
      </c>
      <c r="D74" s="570">
        <v>308.07030965249902</v>
      </c>
      <c r="E74" s="583">
        <v>0.75249163474466585</v>
      </c>
      <c r="F74" s="571">
        <v>409.400311482576</v>
      </c>
    </row>
    <row r="75" spans="1:6" ht="14.4" customHeight="1" x14ac:dyDescent="0.3">
      <c r="A75" s="593" t="s">
        <v>1795</v>
      </c>
      <c r="B75" s="570"/>
      <c r="C75" s="583">
        <v>0</v>
      </c>
      <c r="D75" s="570">
        <v>296.76999999999987</v>
      </c>
      <c r="E75" s="583">
        <v>1</v>
      </c>
      <c r="F75" s="571">
        <v>296.76999999999987</v>
      </c>
    </row>
    <row r="76" spans="1:6" ht="14.4" customHeight="1" x14ac:dyDescent="0.3">
      <c r="A76" s="593" t="s">
        <v>1796</v>
      </c>
      <c r="B76" s="570"/>
      <c r="C76" s="583">
        <v>0</v>
      </c>
      <c r="D76" s="570">
        <v>294.80808619514437</v>
      </c>
      <c r="E76" s="583">
        <v>1</v>
      </c>
      <c r="F76" s="571">
        <v>294.80808619514437</v>
      </c>
    </row>
    <row r="77" spans="1:6" ht="14.4" customHeight="1" x14ac:dyDescent="0.3">
      <c r="A77" s="593" t="s">
        <v>1797</v>
      </c>
      <c r="B77" s="570">
        <v>638.54960971140702</v>
      </c>
      <c r="C77" s="583">
        <v>0.71618426338038965</v>
      </c>
      <c r="D77" s="570">
        <v>253.05</v>
      </c>
      <c r="E77" s="583">
        <v>0.28381573661961024</v>
      </c>
      <c r="F77" s="571">
        <v>891.59960971140708</v>
      </c>
    </row>
    <row r="78" spans="1:6" ht="14.4" customHeight="1" x14ac:dyDescent="0.3">
      <c r="A78" s="593" t="s">
        <v>1798</v>
      </c>
      <c r="B78" s="570">
        <v>25.88</v>
      </c>
      <c r="C78" s="583">
        <v>0.11637737126906975</v>
      </c>
      <c r="D78" s="570">
        <v>196.5000015224976</v>
      </c>
      <c r="E78" s="583">
        <v>0.88362262873093023</v>
      </c>
      <c r="F78" s="571">
        <v>222.38000152249759</v>
      </c>
    </row>
    <row r="79" spans="1:6" ht="14.4" customHeight="1" x14ac:dyDescent="0.3">
      <c r="A79" s="593" t="s">
        <v>1799</v>
      </c>
      <c r="B79" s="570"/>
      <c r="C79" s="583">
        <v>0</v>
      </c>
      <c r="D79" s="570">
        <v>194.9706852562874</v>
      </c>
      <c r="E79" s="583">
        <v>1</v>
      </c>
      <c r="F79" s="571">
        <v>194.9706852562874</v>
      </c>
    </row>
    <row r="80" spans="1:6" ht="14.4" customHeight="1" x14ac:dyDescent="0.3">
      <c r="A80" s="593" t="s">
        <v>1800</v>
      </c>
      <c r="B80" s="570">
        <v>390.84000000000003</v>
      </c>
      <c r="C80" s="583">
        <v>0.68203472646365937</v>
      </c>
      <c r="D80" s="570">
        <v>182.21</v>
      </c>
      <c r="E80" s="583">
        <v>0.31796527353634063</v>
      </c>
      <c r="F80" s="571">
        <v>573.05000000000007</v>
      </c>
    </row>
    <row r="81" spans="1:6" ht="14.4" customHeight="1" x14ac:dyDescent="0.3">
      <c r="A81" s="593" t="s">
        <v>1801</v>
      </c>
      <c r="B81" s="570">
        <v>64.77</v>
      </c>
      <c r="C81" s="583">
        <v>0.29704196285255674</v>
      </c>
      <c r="D81" s="570">
        <v>153.28</v>
      </c>
      <c r="E81" s="583">
        <v>0.7029580371474432</v>
      </c>
      <c r="F81" s="571">
        <v>218.05</v>
      </c>
    </row>
    <row r="82" spans="1:6" ht="14.4" customHeight="1" x14ac:dyDescent="0.3">
      <c r="A82" s="593" t="s">
        <v>1802</v>
      </c>
      <c r="B82" s="570">
        <v>679.22888044438173</v>
      </c>
      <c r="C82" s="583">
        <v>0.8254600529778473</v>
      </c>
      <c r="D82" s="570">
        <v>143.62</v>
      </c>
      <c r="E82" s="583">
        <v>0.17453994702215264</v>
      </c>
      <c r="F82" s="571">
        <v>822.84888044438173</v>
      </c>
    </row>
    <row r="83" spans="1:6" ht="14.4" customHeight="1" x14ac:dyDescent="0.3">
      <c r="A83" s="593" t="s">
        <v>1803</v>
      </c>
      <c r="B83" s="570"/>
      <c r="C83" s="583">
        <v>0</v>
      </c>
      <c r="D83" s="570">
        <v>105.620195960071</v>
      </c>
      <c r="E83" s="583">
        <v>1</v>
      </c>
      <c r="F83" s="571">
        <v>105.620195960071</v>
      </c>
    </row>
    <row r="84" spans="1:6" ht="14.4" customHeight="1" x14ac:dyDescent="0.3">
      <c r="A84" s="593" t="s">
        <v>1804</v>
      </c>
      <c r="B84" s="570"/>
      <c r="C84" s="583">
        <v>0</v>
      </c>
      <c r="D84" s="570">
        <v>85.65</v>
      </c>
      <c r="E84" s="583">
        <v>1</v>
      </c>
      <c r="F84" s="571">
        <v>85.65</v>
      </c>
    </row>
    <row r="85" spans="1:6" ht="14.4" customHeight="1" x14ac:dyDescent="0.3">
      <c r="A85" s="593" t="s">
        <v>1805</v>
      </c>
      <c r="B85" s="570"/>
      <c r="C85" s="583">
        <v>0</v>
      </c>
      <c r="D85" s="570">
        <v>84.51</v>
      </c>
      <c r="E85" s="583">
        <v>1</v>
      </c>
      <c r="F85" s="571">
        <v>84.51</v>
      </c>
    </row>
    <row r="86" spans="1:6" ht="14.4" customHeight="1" x14ac:dyDescent="0.3">
      <c r="A86" s="593" t="s">
        <v>1806</v>
      </c>
      <c r="B86" s="570"/>
      <c r="C86" s="583">
        <v>0</v>
      </c>
      <c r="D86" s="570">
        <v>82.100246198626195</v>
      </c>
      <c r="E86" s="583">
        <v>1</v>
      </c>
      <c r="F86" s="571">
        <v>82.100246198626195</v>
      </c>
    </row>
    <row r="87" spans="1:6" ht="14.4" customHeight="1" x14ac:dyDescent="0.3">
      <c r="A87" s="593" t="s">
        <v>1807</v>
      </c>
      <c r="B87" s="570"/>
      <c r="C87" s="583">
        <v>0</v>
      </c>
      <c r="D87" s="570">
        <v>63.799824214714</v>
      </c>
      <c r="E87" s="583">
        <v>1</v>
      </c>
      <c r="F87" s="571">
        <v>63.799824214714</v>
      </c>
    </row>
    <row r="88" spans="1:6" ht="14.4" customHeight="1" x14ac:dyDescent="0.3">
      <c r="A88" s="593" t="s">
        <v>1808</v>
      </c>
      <c r="B88" s="570"/>
      <c r="C88" s="583">
        <v>0</v>
      </c>
      <c r="D88" s="570">
        <v>40.6</v>
      </c>
      <c r="E88" s="583">
        <v>1</v>
      </c>
      <c r="F88" s="571">
        <v>40.6</v>
      </c>
    </row>
    <row r="89" spans="1:6" ht="14.4" customHeight="1" x14ac:dyDescent="0.3">
      <c r="A89" s="593" t="s">
        <v>1809</v>
      </c>
      <c r="B89" s="570">
        <v>779.08600000000115</v>
      </c>
      <c r="C89" s="583">
        <v>1</v>
      </c>
      <c r="D89" s="570"/>
      <c r="E89" s="583">
        <v>0</v>
      </c>
      <c r="F89" s="571">
        <v>779.08600000000115</v>
      </c>
    </row>
    <row r="90" spans="1:6" ht="14.4" customHeight="1" x14ac:dyDescent="0.3">
      <c r="A90" s="593" t="s">
        <v>1810</v>
      </c>
      <c r="B90" s="570">
        <v>1815.5174523248181</v>
      </c>
      <c r="C90" s="583">
        <v>1</v>
      </c>
      <c r="D90" s="570"/>
      <c r="E90" s="583">
        <v>0</v>
      </c>
      <c r="F90" s="571">
        <v>1815.5174523248181</v>
      </c>
    </row>
    <row r="91" spans="1:6" ht="14.4" customHeight="1" x14ac:dyDescent="0.3">
      <c r="A91" s="593" t="s">
        <v>1811</v>
      </c>
      <c r="B91" s="570">
        <v>1042.9122991572481</v>
      </c>
      <c r="C91" s="583">
        <v>1</v>
      </c>
      <c r="D91" s="570"/>
      <c r="E91" s="583">
        <v>0</v>
      </c>
      <c r="F91" s="571">
        <v>1042.9122991572481</v>
      </c>
    </row>
    <row r="92" spans="1:6" ht="14.4" customHeight="1" x14ac:dyDescent="0.3">
      <c r="A92" s="593" t="s">
        <v>1812</v>
      </c>
      <c r="B92" s="570">
        <v>244.8</v>
      </c>
      <c r="C92" s="583">
        <v>1</v>
      </c>
      <c r="D92" s="570"/>
      <c r="E92" s="583">
        <v>0</v>
      </c>
      <c r="F92" s="571">
        <v>244.8</v>
      </c>
    </row>
    <row r="93" spans="1:6" ht="14.4" customHeight="1" x14ac:dyDescent="0.3">
      <c r="A93" s="593" t="s">
        <v>1813</v>
      </c>
      <c r="B93" s="570">
        <v>41.08</v>
      </c>
      <c r="C93" s="583">
        <v>1</v>
      </c>
      <c r="D93" s="570"/>
      <c r="E93" s="583">
        <v>0</v>
      </c>
      <c r="F93" s="571">
        <v>41.08</v>
      </c>
    </row>
    <row r="94" spans="1:6" ht="14.4" customHeight="1" x14ac:dyDescent="0.3">
      <c r="A94" s="593" t="s">
        <v>1814</v>
      </c>
      <c r="B94" s="570">
        <v>1556.2093624864619</v>
      </c>
      <c r="C94" s="583">
        <v>1</v>
      </c>
      <c r="D94" s="570"/>
      <c r="E94" s="583">
        <v>0</v>
      </c>
      <c r="F94" s="571">
        <v>1556.2093624864619</v>
      </c>
    </row>
    <row r="95" spans="1:6" ht="14.4" customHeight="1" x14ac:dyDescent="0.3">
      <c r="A95" s="593" t="s">
        <v>1815</v>
      </c>
      <c r="B95" s="570">
        <v>53.680000732302901</v>
      </c>
      <c r="C95" s="583">
        <v>1</v>
      </c>
      <c r="D95" s="570"/>
      <c r="E95" s="583">
        <v>0</v>
      </c>
      <c r="F95" s="571">
        <v>53.680000732302901</v>
      </c>
    </row>
    <row r="96" spans="1:6" ht="14.4" customHeight="1" x14ac:dyDescent="0.3">
      <c r="A96" s="593" t="s">
        <v>1816</v>
      </c>
      <c r="B96" s="570">
        <v>343.44</v>
      </c>
      <c r="C96" s="583">
        <v>1</v>
      </c>
      <c r="D96" s="570"/>
      <c r="E96" s="583">
        <v>0</v>
      </c>
      <c r="F96" s="571">
        <v>343.44</v>
      </c>
    </row>
    <row r="97" spans="1:6" ht="14.4" customHeight="1" x14ac:dyDescent="0.3">
      <c r="A97" s="593" t="s">
        <v>1817</v>
      </c>
      <c r="B97" s="570">
        <v>125.19</v>
      </c>
      <c r="C97" s="583">
        <v>1</v>
      </c>
      <c r="D97" s="570"/>
      <c r="E97" s="583">
        <v>0</v>
      </c>
      <c r="F97" s="571">
        <v>125.19</v>
      </c>
    </row>
    <row r="98" spans="1:6" ht="14.4" customHeight="1" x14ac:dyDescent="0.3">
      <c r="A98" s="593" t="s">
        <v>1818</v>
      </c>
      <c r="B98" s="570">
        <v>1314.24</v>
      </c>
      <c r="C98" s="583">
        <v>1</v>
      </c>
      <c r="D98" s="570"/>
      <c r="E98" s="583">
        <v>0</v>
      </c>
      <c r="F98" s="571">
        <v>1314.24</v>
      </c>
    </row>
    <row r="99" spans="1:6" ht="14.4" customHeight="1" x14ac:dyDescent="0.3">
      <c r="A99" s="593" t="s">
        <v>1819</v>
      </c>
      <c r="B99" s="570">
        <v>114.78</v>
      </c>
      <c r="C99" s="583">
        <v>1</v>
      </c>
      <c r="D99" s="570"/>
      <c r="E99" s="583">
        <v>0</v>
      </c>
      <c r="F99" s="571">
        <v>114.78</v>
      </c>
    </row>
    <row r="100" spans="1:6" ht="14.4" customHeight="1" x14ac:dyDescent="0.3">
      <c r="A100" s="593" t="s">
        <v>1820</v>
      </c>
      <c r="B100" s="570">
        <v>27.440711507545402</v>
      </c>
      <c r="C100" s="583">
        <v>1</v>
      </c>
      <c r="D100" s="570"/>
      <c r="E100" s="583">
        <v>0</v>
      </c>
      <c r="F100" s="571">
        <v>27.440711507545402</v>
      </c>
    </row>
    <row r="101" spans="1:6" ht="14.4" customHeight="1" x14ac:dyDescent="0.3">
      <c r="A101" s="593" t="s">
        <v>1821</v>
      </c>
      <c r="B101" s="570">
        <v>3075.48</v>
      </c>
      <c r="C101" s="583">
        <v>1</v>
      </c>
      <c r="D101" s="570"/>
      <c r="E101" s="583">
        <v>0</v>
      </c>
      <c r="F101" s="571">
        <v>3075.48</v>
      </c>
    </row>
    <row r="102" spans="1:6" ht="14.4" customHeight="1" x14ac:dyDescent="0.3">
      <c r="A102" s="593" t="s">
        <v>1822</v>
      </c>
      <c r="B102" s="570">
        <v>1920.82</v>
      </c>
      <c r="C102" s="583">
        <v>1</v>
      </c>
      <c r="D102" s="570"/>
      <c r="E102" s="583">
        <v>0</v>
      </c>
      <c r="F102" s="571">
        <v>1920.82</v>
      </c>
    </row>
    <row r="103" spans="1:6" ht="14.4" customHeight="1" x14ac:dyDescent="0.3">
      <c r="A103" s="593" t="s">
        <v>1823</v>
      </c>
      <c r="B103" s="570">
        <v>162.94</v>
      </c>
      <c r="C103" s="583">
        <v>1</v>
      </c>
      <c r="D103" s="570"/>
      <c r="E103" s="583">
        <v>0</v>
      </c>
      <c r="F103" s="571">
        <v>162.94</v>
      </c>
    </row>
    <row r="104" spans="1:6" ht="14.4" customHeight="1" x14ac:dyDescent="0.3">
      <c r="A104" s="593" t="s">
        <v>1824</v>
      </c>
      <c r="B104" s="570">
        <v>54.04</v>
      </c>
      <c r="C104" s="583">
        <v>1</v>
      </c>
      <c r="D104" s="570"/>
      <c r="E104" s="583">
        <v>0</v>
      </c>
      <c r="F104" s="571">
        <v>54.04</v>
      </c>
    </row>
    <row r="105" spans="1:6" ht="14.4" customHeight="1" x14ac:dyDescent="0.3">
      <c r="A105" s="593" t="s">
        <v>1825</v>
      </c>
      <c r="B105" s="570">
        <v>1019.2493910206219</v>
      </c>
      <c r="C105" s="583">
        <v>1</v>
      </c>
      <c r="D105" s="570"/>
      <c r="E105" s="583">
        <v>0</v>
      </c>
      <c r="F105" s="571">
        <v>1019.2493910206219</v>
      </c>
    </row>
    <row r="106" spans="1:6" ht="14.4" customHeight="1" x14ac:dyDescent="0.3">
      <c r="A106" s="593" t="s">
        <v>1826</v>
      </c>
      <c r="B106" s="570">
        <v>336.61</v>
      </c>
      <c r="C106" s="583">
        <v>1</v>
      </c>
      <c r="D106" s="570"/>
      <c r="E106" s="583">
        <v>0</v>
      </c>
      <c r="F106" s="571">
        <v>336.61</v>
      </c>
    </row>
    <row r="107" spans="1:6" ht="14.4" customHeight="1" thickBot="1" x14ac:dyDescent="0.35">
      <c r="A107" s="594" t="s">
        <v>1827</v>
      </c>
      <c r="B107" s="585"/>
      <c r="C107" s="586">
        <v>0</v>
      </c>
      <c r="D107" s="585">
        <v>-7285.01</v>
      </c>
      <c r="E107" s="586">
        <v>1</v>
      </c>
      <c r="F107" s="587">
        <v>-7285.01</v>
      </c>
    </row>
    <row r="108" spans="1:6" ht="14.4" customHeight="1" thickBot="1" x14ac:dyDescent="0.35">
      <c r="A108" s="588" t="s">
        <v>6</v>
      </c>
      <c r="B108" s="589">
        <v>29997.693448159695</v>
      </c>
      <c r="C108" s="590">
        <v>1.7627536056951582E-2</v>
      </c>
      <c r="D108" s="589">
        <v>1671754.2332670789</v>
      </c>
      <c r="E108" s="590">
        <v>0.98237246394304834</v>
      </c>
      <c r="F108" s="591">
        <v>1701751.9267152387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217.8</v>
      </c>
      <c r="G3" s="56">
        <f>SUBTOTAL(9,G6:G1048576)</f>
        <v>29997.693448159702</v>
      </c>
      <c r="H3" s="57">
        <f>IF(M3=0,0,G3/M3)</f>
        <v>1.7627536056951606E-2</v>
      </c>
      <c r="I3" s="56">
        <f>SUBTOTAL(9,I6:I1048576)</f>
        <v>6439.3593333333338</v>
      </c>
      <c r="J3" s="56">
        <f>SUBTOTAL(9,J6:J1048576)</f>
        <v>1671754.2332670777</v>
      </c>
      <c r="K3" s="57">
        <f>IF(M3=0,0,J3/M3)</f>
        <v>0.98237246394304867</v>
      </c>
      <c r="L3" s="56">
        <f>SUBTOTAL(9,L6:L1048576)</f>
        <v>6657.1593333333331</v>
      </c>
      <c r="M3" s="58">
        <f>SUBTOTAL(9,M6:M1048576)</f>
        <v>1701751.9267152369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549</v>
      </c>
      <c r="B6" s="561" t="s">
        <v>1828</v>
      </c>
      <c r="C6" s="561" t="s">
        <v>1829</v>
      </c>
      <c r="D6" s="561" t="s">
        <v>1830</v>
      </c>
      <c r="E6" s="561" t="s">
        <v>1831</v>
      </c>
      <c r="F6" s="564"/>
      <c r="G6" s="564"/>
      <c r="H6" s="582">
        <v>0</v>
      </c>
      <c r="I6" s="564">
        <v>2</v>
      </c>
      <c r="J6" s="564">
        <v>142.76</v>
      </c>
      <c r="K6" s="582">
        <v>1</v>
      </c>
      <c r="L6" s="564">
        <v>2</v>
      </c>
      <c r="M6" s="565">
        <v>142.76</v>
      </c>
    </row>
    <row r="7" spans="1:13" ht="14.4" customHeight="1" x14ac:dyDescent="0.3">
      <c r="A7" s="566" t="s">
        <v>549</v>
      </c>
      <c r="B7" s="567" t="s">
        <v>1832</v>
      </c>
      <c r="C7" s="567" t="s">
        <v>1833</v>
      </c>
      <c r="D7" s="567" t="s">
        <v>987</v>
      </c>
      <c r="E7" s="567" t="s">
        <v>988</v>
      </c>
      <c r="F7" s="570"/>
      <c r="G7" s="570"/>
      <c r="H7" s="583">
        <v>0</v>
      </c>
      <c r="I7" s="570">
        <v>3</v>
      </c>
      <c r="J7" s="570">
        <v>394.52994531719798</v>
      </c>
      <c r="K7" s="583">
        <v>1</v>
      </c>
      <c r="L7" s="570">
        <v>3</v>
      </c>
      <c r="M7" s="571">
        <v>394.52994531719798</v>
      </c>
    </row>
    <row r="8" spans="1:13" ht="14.4" customHeight="1" x14ac:dyDescent="0.3">
      <c r="A8" s="566" t="s">
        <v>549</v>
      </c>
      <c r="B8" s="567" t="s">
        <v>1834</v>
      </c>
      <c r="C8" s="567" t="s">
        <v>1835</v>
      </c>
      <c r="D8" s="567" t="s">
        <v>681</v>
      </c>
      <c r="E8" s="567" t="s">
        <v>682</v>
      </c>
      <c r="F8" s="570"/>
      <c r="G8" s="570"/>
      <c r="H8" s="583">
        <v>0</v>
      </c>
      <c r="I8" s="570">
        <v>4</v>
      </c>
      <c r="J8" s="570">
        <v>263.24</v>
      </c>
      <c r="K8" s="583">
        <v>1</v>
      </c>
      <c r="L8" s="570">
        <v>4</v>
      </c>
      <c r="M8" s="571">
        <v>263.24</v>
      </c>
    </row>
    <row r="9" spans="1:13" ht="14.4" customHeight="1" x14ac:dyDescent="0.3">
      <c r="A9" s="566" t="s">
        <v>549</v>
      </c>
      <c r="B9" s="567" t="s">
        <v>1834</v>
      </c>
      <c r="C9" s="567" t="s">
        <v>1836</v>
      </c>
      <c r="D9" s="567" t="s">
        <v>681</v>
      </c>
      <c r="E9" s="567" t="s">
        <v>683</v>
      </c>
      <c r="F9" s="570"/>
      <c r="G9" s="570"/>
      <c r="H9" s="583">
        <v>0</v>
      </c>
      <c r="I9" s="570">
        <v>4</v>
      </c>
      <c r="J9" s="570">
        <v>572.28392564371995</v>
      </c>
      <c r="K9" s="583">
        <v>1</v>
      </c>
      <c r="L9" s="570">
        <v>4</v>
      </c>
      <c r="M9" s="571">
        <v>572.28392564371995</v>
      </c>
    </row>
    <row r="10" spans="1:13" ht="14.4" customHeight="1" x14ac:dyDescent="0.3">
      <c r="A10" s="566" t="s">
        <v>549</v>
      </c>
      <c r="B10" s="567" t="s">
        <v>1834</v>
      </c>
      <c r="C10" s="567" t="s">
        <v>1837</v>
      </c>
      <c r="D10" s="567" t="s">
        <v>681</v>
      </c>
      <c r="E10" s="567" t="s">
        <v>684</v>
      </c>
      <c r="F10" s="570"/>
      <c r="G10" s="570"/>
      <c r="H10" s="583">
        <v>0</v>
      </c>
      <c r="I10" s="570">
        <v>32</v>
      </c>
      <c r="J10" s="570">
        <v>9470.0279023266121</v>
      </c>
      <c r="K10" s="583">
        <v>1</v>
      </c>
      <c r="L10" s="570">
        <v>32</v>
      </c>
      <c r="M10" s="571">
        <v>9470.0279023266121</v>
      </c>
    </row>
    <row r="11" spans="1:13" ht="14.4" customHeight="1" x14ac:dyDescent="0.3">
      <c r="A11" s="566" t="s">
        <v>549</v>
      </c>
      <c r="B11" s="567" t="s">
        <v>1834</v>
      </c>
      <c r="C11" s="567" t="s">
        <v>1838</v>
      </c>
      <c r="D11" s="567" t="s">
        <v>1839</v>
      </c>
      <c r="E11" s="567" t="s">
        <v>1840</v>
      </c>
      <c r="F11" s="570"/>
      <c r="G11" s="570"/>
      <c r="H11" s="583">
        <v>0</v>
      </c>
      <c r="I11" s="570">
        <v>150</v>
      </c>
      <c r="J11" s="570">
        <v>11805.931423270102</v>
      </c>
      <c r="K11" s="583">
        <v>1</v>
      </c>
      <c r="L11" s="570">
        <v>150</v>
      </c>
      <c r="M11" s="571">
        <v>11805.931423270102</v>
      </c>
    </row>
    <row r="12" spans="1:13" ht="14.4" customHeight="1" x14ac:dyDescent="0.3">
      <c r="A12" s="566" t="s">
        <v>549</v>
      </c>
      <c r="B12" s="567" t="s">
        <v>1841</v>
      </c>
      <c r="C12" s="567" t="s">
        <v>1842</v>
      </c>
      <c r="D12" s="567" t="s">
        <v>945</v>
      </c>
      <c r="E12" s="567" t="s">
        <v>946</v>
      </c>
      <c r="F12" s="570"/>
      <c r="G12" s="570"/>
      <c r="H12" s="583">
        <v>0</v>
      </c>
      <c r="I12" s="570">
        <v>50</v>
      </c>
      <c r="J12" s="570">
        <v>3552.4964775318099</v>
      </c>
      <c r="K12" s="583">
        <v>1</v>
      </c>
      <c r="L12" s="570">
        <v>50</v>
      </c>
      <c r="M12" s="571">
        <v>3552.4964775318099</v>
      </c>
    </row>
    <row r="13" spans="1:13" ht="14.4" customHeight="1" x14ac:dyDescent="0.3">
      <c r="A13" s="566" t="s">
        <v>549</v>
      </c>
      <c r="B13" s="567" t="s">
        <v>1843</v>
      </c>
      <c r="C13" s="567" t="s">
        <v>1844</v>
      </c>
      <c r="D13" s="567" t="s">
        <v>1845</v>
      </c>
      <c r="E13" s="567" t="s">
        <v>1846</v>
      </c>
      <c r="F13" s="570"/>
      <c r="G13" s="570"/>
      <c r="H13" s="583">
        <v>0</v>
      </c>
      <c r="I13" s="570">
        <v>1</v>
      </c>
      <c r="J13" s="570">
        <v>123.58</v>
      </c>
      <c r="K13" s="583">
        <v>1</v>
      </c>
      <c r="L13" s="570">
        <v>1</v>
      </c>
      <c r="M13" s="571">
        <v>123.58</v>
      </c>
    </row>
    <row r="14" spans="1:13" ht="14.4" customHeight="1" x14ac:dyDescent="0.3">
      <c r="A14" s="566" t="s">
        <v>549</v>
      </c>
      <c r="B14" s="567" t="s">
        <v>1847</v>
      </c>
      <c r="C14" s="567" t="s">
        <v>1848</v>
      </c>
      <c r="D14" s="567" t="s">
        <v>959</v>
      </c>
      <c r="E14" s="567" t="s">
        <v>960</v>
      </c>
      <c r="F14" s="570"/>
      <c r="G14" s="570"/>
      <c r="H14" s="583">
        <v>0</v>
      </c>
      <c r="I14" s="570">
        <v>14</v>
      </c>
      <c r="J14" s="570">
        <v>1683.8197755914132</v>
      </c>
      <c r="K14" s="583">
        <v>1</v>
      </c>
      <c r="L14" s="570">
        <v>14</v>
      </c>
      <c r="M14" s="571">
        <v>1683.8197755914132</v>
      </c>
    </row>
    <row r="15" spans="1:13" ht="14.4" customHeight="1" x14ac:dyDescent="0.3">
      <c r="A15" s="566" t="s">
        <v>549</v>
      </c>
      <c r="B15" s="567" t="s">
        <v>1849</v>
      </c>
      <c r="C15" s="567" t="s">
        <v>1850</v>
      </c>
      <c r="D15" s="567" t="s">
        <v>567</v>
      </c>
      <c r="E15" s="567" t="s">
        <v>1851</v>
      </c>
      <c r="F15" s="570">
        <v>2</v>
      </c>
      <c r="G15" s="570">
        <v>252.26034193170301</v>
      </c>
      <c r="H15" s="583">
        <v>1</v>
      </c>
      <c r="I15" s="570"/>
      <c r="J15" s="570"/>
      <c r="K15" s="583">
        <v>0</v>
      </c>
      <c r="L15" s="570">
        <v>2</v>
      </c>
      <c r="M15" s="571">
        <v>252.26034193170301</v>
      </c>
    </row>
    <row r="16" spans="1:13" ht="14.4" customHeight="1" x14ac:dyDescent="0.3">
      <c r="A16" s="566" t="s">
        <v>549</v>
      </c>
      <c r="B16" s="567" t="s">
        <v>1849</v>
      </c>
      <c r="C16" s="567" t="s">
        <v>1852</v>
      </c>
      <c r="D16" s="567" t="s">
        <v>937</v>
      </c>
      <c r="E16" s="567" t="s">
        <v>938</v>
      </c>
      <c r="F16" s="570"/>
      <c r="G16" s="570"/>
      <c r="H16" s="583">
        <v>0</v>
      </c>
      <c r="I16" s="570">
        <v>4</v>
      </c>
      <c r="J16" s="570">
        <v>327.32000000000005</v>
      </c>
      <c r="K16" s="583">
        <v>1</v>
      </c>
      <c r="L16" s="570">
        <v>4</v>
      </c>
      <c r="M16" s="571">
        <v>327.32000000000005</v>
      </c>
    </row>
    <row r="17" spans="1:13" ht="14.4" customHeight="1" x14ac:dyDescent="0.3">
      <c r="A17" s="566" t="s">
        <v>549</v>
      </c>
      <c r="B17" s="567" t="s">
        <v>1849</v>
      </c>
      <c r="C17" s="567" t="s">
        <v>1853</v>
      </c>
      <c r="D17" s="567" t="s">
        <v>937</v>
      </c>
      <c r="E17" s="567" t="s">
        <v>939</v>
      </c>
      <c r="F17" s="570"/>
      <c r="G17" s="570"/>
      <c r="H17" s="583">
        <v>0</v>
      </c>
      <c r="I17" s="570">
        <v>2</v>
      </c>
      <c r="J17" s="570">
        <v>240.16270120011001</v>
      </c>
      <c r="K17" s="583">
        <v>1</v>
      </c>
      <c r="L17" s="570">
        <v>2</v>
      </c>
      <c r="M17" s="571">
        <v>240.16270120011001</v>
      </c>
    </row>
    <row r="18" spans="1:13" ht="14.4" customHeight="1" x14ac:dyDescent="0.3">
      <c r="A18" s="566" t="s">
        <v>549</v>
      </c>
      <c r="B18" s="567" t="s">
        <v>1854</v>
      </c>
      <c r="C18" s="567" t="s">
        <v>1855</v>
      </c>
      <c r="D18" s="567" t="s">
        <v>929</v>
      </c>
      <c r="E18" s="567" t="s">
        <v>930</v>
      </c>
      <c r="F18" s="570"/>
      <c r="G18" s="570"/>
      <c r="H18" s="583">
        <v>0</v>
      </c>
      <c r="I18" s="570">
        <v>2</v>
      </c>
      <c r="J18" s="570">
        <v>938.56</v>
      </c>
      <c r="K18" s="583">
        <v>1</v>
      </c>
      <c r="L18" s="570">
        <v>2</v>
      </c>
      <c r="M18" s="571">
        <v>938.56</v>
      </c>
    </row>
    <row r="19" spans="1:13" ht="14.4" customHeight="1" x14ac:dyDescent="0.3">
      <c r="A19" s="566" t="s">
        <v>549</v>
      </c>
      <c r="B19" s="567" t="s">
        <v>1856</v>
      </c>
      <c r="C19" s="567" t="s">
        <v>1857</v>
      </c>
      <c r="D19" s="567" t="s">
        <v>951</v>
      </c>
      <c r="E19" s="567" t="s">
        <v>1858</v>
      </c>
      <c r="F19" s="570"/>
      <c r="G19" s="570"/>
      <c r="H19" s="583">
        <v>0</v>
      </c>
      <c r="I19" s="570">
        <v>2</v>
      </c>
      <c r="J19" s="570">
        <v>153.28</v>
      </c>
      <c r="K19" s="583">
        <v>1</v>
      </c>
      <c r="L19" s="570">
        <v>2</v>
      </c>
      <c r="M19" s="571">
        <v>153.28</v>
      </c>
    </row>
    <row r="20" spans="1:13" ht="14.4" customHeight="1" x14ac:dyDescent="0.3">
      <c r="A20" s="566" t="s">
        <v>549</v>
      </c>
      <c r="B20" s="567" t="s">
        <v>1859</v>
      </c>
      <c r="C20" s="567" t="s">
        <v>1860</v>
      </c>
      <c r="D20" s="567" t="s">
        <v>1861</v>
      </c>
      <c r="E20" s="567" t="s">
        <v>1341</v>
      </c>
      <c r="F20" s="570"/>
      <c r="G20" s="570"/>
      <c r="H20" s="583">
        <v>0</v>
      </c>
      <c r="I20" s="570">
        <v>1</v>
      </c>
      <c r="J20" s="570">
        <v>144.79</v>
      </c>
      <c r="K20" s="583">
        <v>1</v>
      </c>
      <c r="L20" s="570">
        <v>1</v>
      </c>
      <c r="M20" s="571">
        <v>144.79</v>
      </c>
    </row>
    <row r="21" spans="1:13" ht="14.4" customHeight="1" x14ac:dyDescent="0.3">
      <c r="A21" s="566" t="s">
        <v>549</v>
      </c>
      <c r="B21" s="567" t="s">
        <v>1862</v>
      </c>
      <c r="C21" s="567" t="s">
        <v>1863</v>
      </c>
      <c r="D21" s="567" t="s">
        <v>866</v>
      </c>
      <c r="E21" s="567" t="s">
        <v>867</v>
      </c>
      <c r="F21" s="570">
        <v>1</v>
      </c>
      <c r="G21" s="570">
        <v>343.44</v>
      </c>
      <c r="H21" s="583">
        <v>1</v>
      </c>
      <c r="I21" s="570"/>
      <c r="J21" s="570"/>
      <c r="K21" s="583">
        <v>0</v>
      </c>
      <c r="L21" s="570">
        <v>1</v>
      </c>
      <c r="M21" s="571">
        <v>343.44</v>
      </c>
    </row>
    <row r="22" spans="1:13" ht="14.4" customHeight="1" x14ac:dyDescent="0.3">
      <c r="A22" s="566" t="s">
        <v>549</v>
      </c>
      <c r="B22" s="567" t="s">
        <v>1864</v>
      </c>
      <c r="C22" s="567" t="s">
        <v>1865</v>
      </c>
      <c r="D22" s="567" t="s">
        <v>934</v>
      </c>
      <c r="E22" s="567" t="s">
        <v>935</v>
      </c>
      <c r="F22" s="570"/>
      <c r="G22" s="570"/>
      <c r="H22" s="583">
        <v>0</v>
      </c>
      <c r="I22" s="570">
        <v>16</v>
      </c>
      <c r="J22" s="570">
        <v>6623.9926923806943</v>
      </c>
      <c r="K22" s="583">
        <v>1</v>
      </c>
      <c r="L22" s="570">
        <v>16</v>
      </c>
      <c r="M22" s="571">
        <v>6623.9926923806943</v>
      </c>
    </row>
    <row r="23" spans="1:13" ht="14.4" customHeight="1" x14ac:dyDescent="0.3">
      <c r="A23" s="566" t="s">
        <v>549</v>
      </c>
      <c r="B23" s="567" t="s">
        <v>1864</v>
      </c>
      <c r="C23" s="567" t="s">
        <v>1866</v>
      </c>
      <c r="D23" s="567" t="s">
        <v>934</v>
      </c>
      <c r="E23" s="567" t="s">
        <v>936</v>
      </c>
      <c r="F23" s="570"/>
      <c r="G23" s="570"/>
      <c r="H23" s="583">
        <v>0</v>
      </c>
      <c r="I23" s="570">
        <v>10</v>
      </c>
      <c r="J23" s="570">
        <v>4921.99803351837</v>
      </c>
      <c r="K23" s="583">
        <v>1</v>
      </c>
      <c r="L23" s="570">
        <v>10</v>
      </c>
      <c r="M23" s="571">
        <v>4921.99803351837</v>
      </c>
    </row>
    <row r="24" spans="1:13" ht="14.4" customHeight="1" x14ac:dyDescent="0.3">
      <c r="A24" s="566" t="s">
        <v>549</v>
      </c>
      <c r="B24" s="567" t="s">
        <v>1864</v>
      </c>
      <c r="C24" s="567" t="s">
        <v>1867</v>
      </c>
      <c r="D24" s="567" t="s">
        <v>949</v>
      </c>
      <c r="E24" s="567" t="s">
        <v>1868</v>
      </c>
      <c r="F24" s="570"/>
      <c r="G24" s="570"/>
      <c r="H24" s="583">
        <v>0</v>
      </c>
      <c r="I24" s="570">
        <v>26</v>
      </c>
      <c r="J24" s="570">
        <v>89699.97601746078</v>
      </c>
      <c r="K24" s="583">
        <v>1</v>
      </c>
      <c r="L24" s="570">
        <v>26</v>
      </c>
      <c r="M24" s="571">
        <v>89699.97601746078</v>
      </c>
    </row>
    <row r="25" spans="1:13" ht="14.4" customHeight="1" x14ac:dyDescent="0.3">
      <c r="A25" s="566" t="s">
        <v>549</v>
      </c>
      <c r="B25" s="567" t="s">
        <v>1864</v>
      </c>
      <c r="C25" s="567" t="s">
        <v>1869</v>
      </c>
      <c r="D25" s="567" t="s">
        <v>955</v>
      </c>
      <c r="E25" s="567" t="s">
        <v>936</v>
      </c>
      <c r="F25" s="570"/>
      <c r="G25" s="570"/>
      <c r="H25" s="583">
        <v>0</v>
      </c>
      <c r="I25" s="570">
        <v>2</v>
      </c>
      <c r="J25" s="570">
        <v>2903.8</v>
      </c>
      <c r="K25" s="583">
        <v>1</v>
      </c>
      <c r="L25" s="570">
        <v>2</v>
      </c>
      <c r="M25" s="571">
        <v>2903.8</v>
      </c>
    </row>
    <row r="26" spans="1:13" ht="14.4" customHeight="1" x14ac:dyDescent="0.3">
      <c r="A26" s="566" t="s">
        <v>549</v>
      </c>
      <c r="B26" s="567" t="s">
        <v>1870</v>
      </c>
      <c r="C26" s="567" t="s">
        <v>1871</v>
      </c>
      <c r="D26" s="567" t="s">
        <v>913</v>
      </c>
      <c r="E26" s="567" t="s">
        <v>1872</v>
      </c>
      <c r="F26" s="570"/>
      <c r="G26" s="570"/>
      <c r="H26" s="583">
        <v>0</v>
      </c>
      <c r="I26" s="570">
        <v>4</v>
      </c>
      <c r="J26" s="570">
        <v>189.14028843559851</v>
      </c>
      <c r="K26" s="583">
        <v>1</v>
      </c>
      <c r="L26" s="570">
        <v>4</v>
      </c>
      <c r="M26" s="571">
        <v>189.14028843559851</v>
      </c>
    </row>
    <row r="27" spans="1:13" ht="14.4" customHeight="1" x14ac:dyDescent="0.3">
      <c r="A27" s="566" t="s">
        <v>549</v>
      </c>
      <c r="B27" s="567" t="s">
        <v>1870</v>
      </c>
      <c r="C27" s="567" t="s">
        <v>1873</v>
      </c>
      <c r="D27" s="567" t="s">
        <v>913</v>
      </c>
      <c r="E27" s="567" t="s">
        <v>1874</v>
      </c>
      <c r="F27" s="570"/>
      <c r="G27" s="570"/>
      <c r="H27" s="583">
        <v>0</v>
      </c>
      <c r="I27" s="570">
        <v>1</v>
      </c>
      <c r="J27" s="570">
        <v>94.479453363973306</v>
      </c>
      <c r="K27" s="583">
        <v>1</v>
      </c>
      <c r="L27" s="570">
        <v>1</v>
      </c>
      <c r="M27" s="571">
        <v>94.479453363973306</v>
      </c>
    </row>
    <row r="28" spans="1:13" ht="14.4" customHeight="1" x14ac:dyDescent="0.3">
      <c r="A28" s="566" t="s">
        <v>549</v>
      </c>
      <c r="B28" s="567" t="s">
        <v>1875</v>
      </c>
      <c r="C28" s="567" t="s">
        <v>1876</v>
      </c>
      <c r="D28" s="567" t="s">
        <v>1305</v>
      </c>
      <c r="E28" s="567" t="s">
        <v>1877</v>
      </c>
      <c r="F28" s="570"/>
      <c r="G28" s="570"/>
      <c r="H28" s="583">
        <v>0</v>
      </c>
      <c r="I28" s="570">
        <v>3</v>
      </c>
      <c r="J28" s="570">
        <v>293.34000000000003</v>
      </c>
      <c r="K28" s="583">
        <v>1</v>
      </c>
      <c r="L28" s="570">
        <v>3</v>
      </c>
      <c r="M28" s="571">
        <v>293.34000000000003</v>
      </c>
    </row>
    <row r="29" spans="1:13" ht="14.4" customHeight="1" x14ac:dyDescent="0.3">
      <c r="A29" s="566" t="s">
        <v>549</v>
      </c>
      <c r="B29" s="567" t="s">
        <v>1875</v>
      </c>
      <c r="C29" s="567" t="s">
        <v>1878</v>
      </c>
      <c r="D29" s="567" t="s">
        <v>1879</v>
      </c>
      <c r="E29" s="567" t="s">
        <v>1880</v>
      </c>
      <c r="F29" s="570"/>
      <c r="G29" s="570"/>
      <c r="H29" s="583">
        <v>0</v>
      </c>
      <c r="I29" s="570">
        <v>1</v>
      </c>
      <c r="J29" s="570">
        <v>133.81</v>
      </c>
      <c r="K29" s="583">
        <v>1</v>
      </c>
      <c r="L29" s="570">
        <v>1</v>
      </c>
      <c r="M29" s="571">
        <v>133.81</v>
      </c>
    </row>
    <row r="30" spans="1:13" ht="14.4" customHeight="1" x14ac:dyDescent="0.3">
      <c r="A30" s="566" t="s">
        <v>549</v>
      </c>
      <c r="B30" s="567" t="s">
        <v>1881</v>
      </c>
      <c r="C30" s="567" t="s">
        <v>1882</v>
      </c>
      <c r="D30" s="567" t="s">
        <v>927</v>
      </c>
      <c r="E30" s="567" t="s">
        <v>928</v>
      </c>
      <c r="F30" s="570"/>
      <c r="G30" s="570"/>
      <c r="H30" s="583">
        <v>0</v>
      </c>
      <c r="I30" s="570">
        <v>1</v>
      </c>
      <c r="J30" s="570">
        <v>105.620195960071</v>
      </c>
      <c r="K30" s="583">
        <v>1</v>
      </c>
      <c r="L30" s="570">
        <v>1</v>
      </c>
      <c r="M30" s="571">
        <v>105.620195960071</v>
      </c>
    </row>
    <row r="31" spans="1:13" ht="14.4" customHeight="1" x14ac:dyDescent="0.3">
      <c r="A31" s="566" t="s">
        <v>549</v>
      </c>
      <c r="B31" s="567" t="s">
        <v>1883</v>
      </c>
      <c r="C31" s="567" t="s">
        <v>1884</v>
      </c>
      <c r="D31" s="567" t="s">
        <v>947</v>
      </c>
      <c r="E31" s="567" t="s">
        <v>948</v>
      </c>
      <c r="F31" s="570"/>
      <c r="G31" s="570"/>
      <c r="H31" s="583">
        <v>0</v>
      </c>
      <c r="I31" s="570">
        <v>3</v>
      </c>
      <c r="J31" s="570">
        <v>239.49</v>
      </c>
      <c r="K31" s="583">
        <v>1</v>
      </c>
      <c r="L31" s="570">
        <v>3</v>
      </c>
      <c r="M31" s="571">
        <v>239.49</v>
      </c>
    </row>
    <row r="32" spans="1:13" ht="14.4" customHeight="1" x14ac:dyDescent="0.3">
      <c r="A32" s="566" t="s">
        <v>549</v>
      </c>
      <c r="B32" s="567" t="s">
        <v>1885</v>
      </c>
      <c r="C32" s="567" t="s">
        <v>1886</v>
      </c>
      <c r="D32" s="567" t="s">
        <v>942</v>
      </c>
      <c r="E32" s="567" t="s">
        <v>686</v>
      </c>
      <c r="F32" s="570"/>
      <c r="G32" s="570"/>
      <c r="H32" s="583">
        <v>0</v>
      </c>
      <c r="I32" s="570">
        <v>7</v>
      </c>
      <c r="J32" s="570">
        <v>304.03969479729722</v>
      </c>
      <c r="K32" s="583">
        <v>1</v>
      </c>
      <c r="L32" s="570">
        <v>7</v>
      </c>
      <c r="M32" s="571">
        <v>304.03969479729722</v>
      </c>
    </row>
    <row r="33" spans="1:13" ht="14.4" customHeight="1" x14ac:dyDescent="0.3">
      <c r="A33" s="566" t="s">
        <v>549</v>
      </c>
      <c r="B33" s="567" t="s">
        <v>1885</v>
      </c>
      <c r="C33" s="567" t="s">
        <v>1887</v>
      </c>
      <c r="D33" s="567" t="s">
        <v>943</v>
      </c>
      <c r="E33" s="567" t="s">
        <v>944</v>
      </c>
      <c r="F33" s="570"/>
      <c r="G33" s="570"/>
      <c r="H33" s="583">
        <v>0</v>
      </c>
      <c r="I33" s="570">
        <v>1</v>
      </c>
      <c r="J33" s="570">
        <v>55.509783346436201</v>
      </c>
      <c r="K33" s="583">
        <v>1</v>
      </c>
      <c r="L33" s="570">
        <v>1</v>
      </c>
      <c r="M33" s="571">
        <v>55.509783346436201</v>
      </c>
    </row>
    <row r="34" spans="1:13" ht="14.4" customHeight="1" x14ac:dyDescent="0.3">
      <c r="A34" s="566" t="s">
        <v>549</v>
      </c>
      <c r="B34" s="567" t="s">
        <v>1888</v>
      </c>
      <c r="C34" s="567" t="s">
        <v>1889</v>
      </c>
      <c r="D34" s="567" t="s">
        <v>985</v>
      </c>
      <c r="E34" s="567" t="s">
        <v>986</v>
      </c>
      <c r="F34" s="570"/>
      <c r="G34" s="570"/>
      <c r="H34" s="583">
        <v>0</v>
      </c>
      <c r="I34" s="570">
        <v>1</v>
      </c>
      <c r="J34" s="570">
        <v>26.06</v>
      </c>
      <c r="K34" s="583">
        <v>1</v>
      </c>
      <c r="L34" s="570">
        <v>1</v>
      </c>
      <c r="M34" s="571">
        <v>26.06</v>
      </c>
    </row>
    <row r="35" spans="1:13" ht="14.4" customHeight="1" x14ac:dyDescent="0.3">
      <c r="A35" s="566" t="s">
        <v>549</v>
      </c>
      <c r="B35" s="567" t="s">
        <v>1888</v>
      </c>
      <c r="C35" s="567" t="s">
        <v>1890</v>
      </c>
      <c r="D35" s="567" t="s">
        <v>989</v>
      </c>
      <c r="E35" s="567" t="s">
        <v>990</v>
      </c>
      <c r="F35" s="570"/>
      <c r="G35" s="570"/>
      <c r="H35" s="583">
        <v>0</v>
      </c>
      <c r="I35" s="570">
        <v>1</v>
      </c>
      <c r="J35" s="570">
        <v>46.13</v>
      </c>
      <c r="K35" s="583">
        <v>1</v>
      </c>
      <c r="L35" s="570">
        <v>1</v>
      </c>
      <c r="M35" s="571">
        <v>46.13</v>
      </c>
    </row>
    <row r="36" spans="1:13" ht="14.4" customHeight="1" x14ac:dyDescent="0.3">
      <c r="A36" s="566" t="s">
        <v>549</v>
      </c>
      <c r="B36" s="567" t="s">
        <v>1891</v>
      </c>
      <c r="C36" s="567" t="s">
        <v>1892</v>
      </c>
      <c r="D36" s="567" t="s">
        <v>906</v>
      </c>
      <c r="E36" s="567" t="s">
        <v>907</v>
      </c>
      <c r="F36" s="570"/>
      <c r="G36" s="570"/>
      <c r="H36" s="583">
        <v>0</v>
      </c>
      <c r="I36" s="570">
        <v>2</v>
      </c>
      <c r="J36" s="570">
        <v>164.64</v>
      </c>
      <c r="K36" s="583">
        <v>1</v>
      </c>
      <c r="L36" s="570">
        <v>2</v>
      </c>
      <c r="M36" s="571">
        <v>164.64</v>
      </c>
    </row>
    <row r="37" spans="1:13" ht="14.4" customHeight="1" x14ac:dyDescent="0.3">
      <c r="A37" s="566" t="s">
        <v>549</v>
      </c>
      <c r="B37" s="567" t="s">
        <v>1893</v>
      </c>
      <c r="C37" s="567" t="s">
        <v>1894</v>
      </c>
      <c r="D37" s="567" t="s">
        <v>1895</v>
      </c>
      <c r="E37" s="567" t="s">
        <v>1896</v>
      </c>
      <c r="F37" s="570"/>
      <c r="G37" s="570"/>
      <c r="H37" s="583">
        <v>0</v>
      </c>
      <c r="I37" s="570">
        <v>2</v>
      </c>
      <c r="J37" s="570">
        <v>238.62</v>
      </c>
      <c r="K37" s="583">
        <v>1</v>
      </c>
      <c r="L37" s="570">
        <v>2</v>
      </c>
      <c r="M37" s="571">
        <v>238.62</v>
      </c>
    </row>
    <row r="38" spans="1:13" ht="14.4" customHeight="1" x14ac:dyDescent="0.3">
      <c r="A38" s="566" t="s">
        <v>549</v>
      </c>
      <c r="B38" s="567" t="s">
        <v>1897</v>
      </c>
      <c r="C38" s="567" t="s">
        <v>1898</v>
      </c>
      <c r="D38" s="567" t="s">
        <v>584</v>
      </c>
      <c r="E38" s="567" t="s">
        <v>585</v>
      </c>
      <c r="F38" s="570">
        <v>1</v>
      </c>
      <c r="G38" s="570">
        <v>198.06</v>
      </c>
      <c r="H38" s="583">
        <v>1</v>
      </c>
      <c r="I38" s="570"/>
      <c r="J38" s="570"/>
      <c r="K38" s="583">
        <v>0</v>
      </c>
      <c r="L38" s="570">
        <v>1</v>
      </c>
      <c r="M38" s="571">
        <v>198.06</v>
      </c>
    </row>
    <row r="39" spans="1:13" ht="14.4" customHeight="1" x14ac:dyDescent="0.3">
      <c r="A39" s="566" t="s">
        <v>549</v>
      </c>
      <c r="B39" s="567" t="s">
        <v>1899</v>
      </c>
      <c r="C39" s="567" t="s">
        <v>1900</v>
      </c>
      <c r="D39" s="567" t="s">
        <v>582</v>
      </c>
      <c r="E39" s="567" t="s">
        <v>583</v>
      </c>
      <c r="F39" s="570">
        <v>1</v>
      </c>
      <c r="G39" s="570">
        <v>191.27</v>
      </c>
      <c r="H39" s="583">
        <v>1</v>
      </c>
      <c r="I39" s="570"/>
      <c r="J39" s="570"/>
      <c r="K39" s="583">
        <v>0</v>
      </c>
      <c r="L39" s="570">
        <v>1</v>
      </c>
      <c r="M39" s="571">
        <v>191.27</v>
      </c>
    </row>
    <row r="40" spans="1:13" ht="14.4" customHeight="1" x14ac:dyDescent="0.3">
      <c r="A40" s="566" t="s">
        <v>549</v>
      </c>
      <c r="B40" s="567" t="s">
        <v>1899</v>
      </c>
      <c r="C40" s="567" t="s">
        <v>1901</v>
      </c>
      <c r="D40" s="567" t="s">
        <v>963</v>
      </c>
      <c r="E40" s="567" t="s">
        <v>583</v>
      </c>
      <c r="F40" s="570"/>
      <c r="G40" s="570"/>
      <c r="H40" s="583">
        <v>0</v>
      </c>
      <c r="I40" s="570">
        <v>2</v>
      </c>
      <c r="J40" s="570">
        <v>303.72000000000003</v>
      </c>
      <c r="K40" s="583">
        <v>1</v>
      </c>
      <c r="L40" s="570">
        <v>2</v>
      </c>
      <c r="M40" s="571">
        <v>303.72000000000003</v>
      </c>
    </row>
    <row r="41" spans="1:13" ht="14.4" customHeight="1" x14ac:dyDescent="0.3">
      <c r="A41" s="566" t="s">
        <v>549</v>
      </c>
      <c r="B41" s="567" t="s">
        <v>1902</v>
      </c>
      <c r="C41" s="567" t="s">
        <v>1903</v>
      </c>
      <c r="D41" s="567" t="s">
        <v>978</v>
      </c>
      <c r="E41" s="567" t="s">
        <v>979</v>
      </c>
      <c r="F41" s="570"/>
      <c r="G41" s="570"/>
      <c r="H41" s="583">
        <v>0</v>
      </c>
      <c r="I41" s="570">
        <v>1</v>
      </c>
      <c r="J41" s="570">
        <v>102.55</v>
      </c>
      <c r="K41" s="583">
        <v>1</v>
      </c>
      <c r="L41" s="570">
        <v>1</v>
      </c>
      <c r="M41" s="571">
        <v>102.55</v>
      </c>
    </row>
    <row r="42" spans="1:13" ht="14.4" customHeight="1" x14ac:dyDescent="0.3">
      <c r="A42" s="566" t="s">
        <v>549</v>
      </c>
      <c r="B42" s="567" t="s">
        <v>1904</v>
      </c>
      <c r="C42" s="567" t="s">
        <v>1905</v>
      </c>
      <c r="D42" s="567" t="s">
        <v>571</v>
      </c>
      <c r="E42" s="567" t="s">
        <v>572</v>
      </c>
      <c r="F42" s="570">
        <v>2</v>
      </c>
      <c r="G42" s="570">
        <v>390.38</v>
      </c>
      <c r="H42" s="583">
        <v>1</v>
      </c>
      <c r="I42" s="570"/>
      <c r="J42" s="570"/>
      <c r="K42" s="583">
        <v>0</v>
      </c>
      <c r="L42" s="570">
        <v>2</v>
      </c>
      <c r="M42" s="571">
        <v>390.38</v>
      </c>
    </row>
    <row r="43" spans="1:13" ht="14.4" customHeight="1" x14ac:dyDescent="0.3">
      <c r="A43" s="566" t="s">
        <v>549</v>
      </c>
      <c r="B43" s="567" t="s">
        <v>1906</v>
      </c>
      <c r="C43" s="567" t="s">
        <v>1907</v>
      </c>
      <c r="D43" s="567" t="s">
        <v>920</v>
      </c>
      <c r="E43" s="567" t="s">
        <v>585</v>
      </c>
      <c r="F43" s="570"/>
      <c r="G43" s="570"/>
      <c r="H43" s="583">
        <v>0</v>
      </c>
      <c r="I43" s="570">
        <v>1</v>
      </c>
      <c r="J43" s="570">
        <v>84.51</v>
      </c>
      <c r="K43" s="583">
        <v>1</v>
      </c>
      <c r="L43" s="570">
        <v>1</v>
      </c>
      <c r="M43" s="571">
        <v>84.51</v>
      </c>
    </row>
    <row r="44" spans="1:13" ht="14.4" customHeight="1" x14ac:dyDescent="0.3">
      <c r="A44" s="566" t="s">
        <v>549</v>
      </c>
      <c r="B44" s="567" t="s">
        <v>1908</v>
      </c>
      <c r="C44" s="567" t="s">
        <v>1909</v>
      </c>
      <c r="D44" s="567" t="s">
        <v>991</v>
      </c>
      <c r="E44" s="567" t="s">
        <v>847</v>
      </c>
      <c r="F44" s="570"/>
      <c r="G44" s="570"/>
      <c r="H44" s="583">
        <v>0</v>
      </c>
      <c r="I44" s="570">
        <v>2</v>
      </c>
      <c r="J44" s="570">
        <v>246.88042276919199</v>
      </c>
      <c r="K44" s="583">
        <v>1</v>
      </c>
      <c r="L44" s="570">
        <v>2</v>
      </c>
      <c r="M44" s="571">
        <v>246.88042276919199</v>
      </c>
    </row>
    <row r="45" spans="1:13" ht="14.4" customHeight="1" x14ac:dyDescent="0.3">
      <c r="A45" s="566" t="s">
        <v>549</v>
      </c>
      <c r="B45" s="567" t="s">
        <v>1910</v>
      </c>
      <c r="C45" s="567" t="s">
        <v>1911</v>
      </c>
      <c r="D45" s="567" t="s">
        <v>971</v>
      </c>
      <c r="E45" s="567" t="s">
        <v>847</v>
      </c>
      <c r="F45" s="570"/>
      <c r="G45" s="570"/>
      <c r="H45" s="583">
        <v>0</v>
      </c>
      <c r="I45" s="570">
        <v>8</v>
      </c>
      <c r="J45" s="570">
        <v>1509.1480572362111</v>
      </c>
      <c r="K45" s="583">
        <v>1</v>
      </c>
      <c r="L45" s="570">
        <v>8</v>
      </c>
      <c r="M45" s="571">
        <v>1509.1480572362111</v>
      </c>
    </row>
    <row r="46" spans="1:13" ht="14.4" customHeight="1" x14ac:dyDescent="0.3">
      <c r="A46" s="566" t="s">
        <v>549</v>
      </c>
      <c r="B46" s="567" t="s">
        <v>1910</v>
      </c>
      <c r="C46" s="567" t="s">
        <v>1912</v>
      </c>
      <c r="D46" s="567" t="s">
        <v>971</v>
      </c>
      <c r="E46" s="567" t="s">
        <v>988</v>
      </c>
      <c r="F46" s="570"/>
      <c r="G46" s="570"/>
      <c r="H46" s="583">
        <v>0</v>
      </c>
      <c r="I46" s="570">
        <v>1</v>
      </c>
      <c r="J46" s="570">
        <v>697.77</v>
      </c>
      <c r="K46" s="583">
        <v>1</v>
      </c>
      <c r="L46" s="570">
        <v>1</v>
      </c>
      <c r="M46" s="571">
        <v>697.77</v>
      </c>
    </row>
    <row r="47" spans="1:13" ht="14.4" customHeight="1" x14ac:dyDescent="0.3">
      <c r="A47" s="566" t="s">
        <v>549</v>
      </c>
      <c r="B47" s="567" t="s">
        <v>1913</v>
      </c>
      <c r="C47" s="567" t="s">
        <v>1914</v>
      </c>
      <c r="D47" s="567" t="s">
        <v>983</v>
      </c>
      <c r="E47" s="567" t="s">
        <v>847</v>
      </c>
      <c r="F47" s="570"/>
      <c r="G47" s="570"/>
      <c r="H47" s="583">
        <v>0</v>
      </c>
      <c r="I47" s="570">
        <v>1</v>
      </c>
      <c r="J47" s="570">
        <v>265.27</v>
      </c>
      <c r="K47" s="583">
        <v>1</v>
      </c>
      <c r="L47" s="570">
        <v>1</v>
      </c>
      <c r="M47" s="571">
        <v>265.27</v>
      </c>
    </row>
    <row r="48" spans="1:13" ht="14.4" customHeight="1" x14ac:dyDescent="0.3">
      <c r="A48" s="566" t="s">
        <v>549</v>
      </c>
      <c r="B48" s="567" t="s">
        <v>1915</v>
      </c>
      <c r="C48" s="567" t="s">
        <v>1916</v>
      </c>
      <c r="D48" s="567" t="s">
        <v>1917</v>
      </c>
      <c r="E48" s="567" t="s">
        <v>585</v>
      </c>
      <c r="F48" s="570"/>
      <c r="G48" s="570"/>
      <c r="H48" s="583">
        <v>0</v>
      </c>
      <c r="I48" s="570">
        <v>1</v>
      </c>
      <c r="J48" s="570">
        <v>209.28</v>
      </c>
      <c r="K48" s="583">
        <v>1</v>
      </c>
      <c r="L48" s="570">
        <v>1</v>
      </c>
      <c r="M48" s="571">
        <v>209.28</v>
      </c>
    </row>
    <row r="49" spans="1:13" ht="14.4" customHeight="1" x14ac:dyDescent="0.3">
      <c r="A49" s="566" t="s">
        <v>549</v>
      </c>
      <c r="B49" s="567" t="s">
        <v>1918</v>
      </c>
      <c r="C49" s="567" t="s">
        <v>1919</v>
      </c>
      <c r="D49" s="567" t="s">
        <v>916</v>
      </c>
      <c r="E49" s="567" t="s">
        <v>1920</v>
      </c>
      <c r="F49" s="570"/>
      <c r="G49" s="570"/>
      <c r="H49" s="583">
        <v>0</v>
      </c>
      <c r="I49" s="570">
        <v>2</v>
      </c>
      <c r="J49" s="570">
        <v>246.09895582014701</v>
      </c>
      <c r="K49" s="583">
        <v>1</v>
      </c>
      <c r="L49" s="570">
        <v>2</v>
      </c>
      <c r="M49" s="571">
        <v>246.09895582014701</v>
      </c>
    </row>
    <row r="50" spans="1:13" ht="14.4" customHeight="1" x14ac:dyDescent="0.3">
      <c r="A50" s="566" t="s">
        <v>549</v>
      </c>
      <c r="B50" s="567" t="s">
        <v>1921</v>
      </c>
      <c r="C50" s="567" t="s">
        <v>1922</v>
      </c>
      <c r="D50" s="567" t="s">
        <v>1923</v>
      </c>
      <c r="E50" s="567" t="s">
        <v>919</v>
      </c>
      <c r="F50" s="570"/>
      <c r="G50" s="570"/>
      <c r="H50" s="583">
        <v>0</v>
      </c>
      <c r="I50" s="570">
        <v>3</v>
      </c>
      <c r="J50" s="570">
        <v>1313.01</v>
      </c>
      <c r="K50" s="583">
        <v>1</v>
      </c>
      <c r="L50" s="570">
        <v>3</v>
      </c>
      <c r="M50" s="571">
        <v>1313.01</v>
      </c>
    </row>
    <row r="51" spans="1:13" ht="14.4" customHeight="1" x14ac:dyDescent="0.3">
      <c r="A51" s="566" t="s">
        <v>549</v>
      </c>
      <c r="B51" s="567" t="s">
        <v>1924</v>
      </c>
      <c r="C51" s="567" t="s">
        <v>1925</v>
      </c>
      <c r="D51" s="567" t="s">
        <v>1926</v>
      </c>
      <c r="E51" s="567" t="s">
        <v>1927</v>
      </c>
      <c r="F51" s="570"/>
      <c r="G51" s="570"/>
      <c r="H51" s="583">
        <v>0</v>
      </c>
      <c r="I51" s="570">
        <v>3</v>
      </c>
      <c r="J51" s="570">
        <v>390.115795155699</v>
      </c>
      <c r="K51" s="583">
        <v>1</v>
      </c>
      <c r="L51" s="570">
        <v>3</v>
      </c>
      <c r="M51" s="571">
        <v>390.115795155699</v>
      </c>
    </row>
    <row r="52" spans="1:13" ht="14.4" customHeight="1" x14ac:dyDescent="0.3">
      <c r="A52" s="566" t="s">
        <v>549</v>
      </c>
      <c r="B52" s="567" t="s">
        <v>1924</v>
      </c>
      <c r="C52" s="567" t="s">
        <v>1928</v>
      </c>
      <c r="D52" s="567" t="s">
        <v>1929</v>
      </c>
      <c r="E52" s="567" t="s">
        <v>1930</v>
      </c>
      <c r="F52" s="570"/>
      <c r="G52" s="570"/>
      <c r="H52" s="583">
        <v>0</v>
      </c>
      <c r="I52" s="570">
        <v>16</v>
      </c>
      <c r="J52" s="570">
        <v>580.22925704490899</v>
      </c>
      <c r="K52" s="583">
        <v>1</v>
      </c>
      <c r="L52" s="570">
        <v>16</v>
      </c>
      <c r="M52" s="571">
        <v>580.22925704490899</v>
      </c>
    </row>
    <row r="53" spans="1:13" ht="14.4" customHeight="1" x14ac:dyDescent="0.3">
      <c r="A53" s="566" t="s">
        <v>549</v>
      </c>
      <c r="B53" s="567" t="s">
        <v>1931</v>
      </c>
      <c r="C53" s="567" t="s">
        <v>1932</v>
      </c>
      <c r="D53" s="567" t="s">
        <v>1933</v>
      </c>
      <c r="E53" s="567" t="s">
        <v>1934</v>
      </c>
      <c r="F53" s="570">
        <v>1</v>
      </c>
      <c r="G53" s="570">
        <v>106.63</v>
      </c>
      <c r="H53" s="583">
        <v>1</v>
      </c>
      <c r="I53" s="570"/>
      <c r="J53" s="570"/>
      <c r="K53" s="583">
        <v>0</v>
      </c>
      <c r="L53" s="570">
        <v>1</v>
      </c>
      <c r="M53" s="571">
        <v>106.63</v>
      </c>
    </row>
    <row r="54" spans="1:13" ht="14.4" customHeight="1" x14ac:dyDescent="0.3">
      <c r="A54" s="566" t="s">
        <v>549</v>
      </c>
      <c r="B54" s="567" t="s">
        <v>1931</v>
      </c>
      <c r="C54" s="567" t="s">
        <v>1935</v>
      </c>
      <c r="D54" s="567" t="s">
        <v>1936</v>
      </c>
      <c r="E54" s="567" t="s">
        <v>1937</v>
      </c>
      <c r="F54" s="570">
        <v>1</v>
      </c>
      <c r="G54" s="570">
        <v>67.410259361818007</v>
      </c>
      <c r="H54" s="583">
        <v>1</v>
      </c>
      <c r="I54" s="570"/>
      <c r="J54" s="570"/>
      <c r="K54" s="583">
        <v>0</v>
      </c>
      <c r="L54" s="570">
        <v>1</v>
      </c>
      <c r="M54" s="571">
        <v>67.410259361818007</v>
      </c>
    </row>
    <row r="55" spans="1:13" ht="14.4" customHeight="1" x14ac:dyDescent="0.3">
      <c r="A55" s="566" t="s">
        <v>549</v>
      </c>
      <c r="B55" s="567" t="s">
        <v>1938</v>
      </c>
      <c r="C55" s="567" t="s">
        <v>1939</v>
      </c>
      <c r="D55" s="567" t="s">
        <v>1047</v>
      </c>
      <c r="E55" s="567" t="s">
        <v>1048</v>
      </c>
      <c r="F55" s="570"/>
      <c r="G55" s="570"/>
      <c r="H55" s="583">
        <v>0</v>
      </c>
      <c r="I55" s="570">
        <v>2.4</v>
      </c>
      <c r="J55" s="570">
        <v>30124.076000000001</v>
      </c>
      <c r="K55" s="583">
        <v>1</v>
      </c>
      <c r="L55" s="570">
        <v>2.4</v>
      </c>
      <c r="M55" s="571">
        <v>30124.076000000001</v>
      </c>
    </row>
    <row r="56" spans="1:13" ht="14.4" customHeight="1" x14ac:dyDescent="0.3">
      <c r="A56" s="566" t="s">
        <v>549</v>
      </c>
      <c r="B56" s="567" t="s">
        <v>1940</v>
      </c>
      <c r="C56" s="567" t="s">
        <v>1941</v>
      </c>
      <c r="D56" s="567" t="s">
        <v>1041</v>
      </c>
      <c r="E56" s="567" t="s">
        <v>1042</v>
      </c>
      <c r="F56" s="570"/>
      <c r="G56" s="570"/>
      <c r="H56" s="583">
        <v>0</v>
      </c>
      <c r="I56" s="570">
        <v>57</v>
      </c>
      <c r="J56" s="570">
        <v>2613.4481014110524</v>
      </c>
      <c r="K56" s="583">
        <v>1</v>
      </c>
      <c r="L56" s="570">
        <v>57</v>
      </c>
      <c r="M56" s="571">
        <v>2613.4481014110524</v>
      </c>
    </row>
    <row r="57" spans="1:13" ht="14.4" customHeight="1" x14ac:dyDescent="0.3">
      <c r="A57" s="566" t="s">
        <v>549</v>
      </c>
      <c r="B57" s="567" t="s">
        <v>1942</v>
      </c>
      <c r="C57" s="567" t="s">
        <v>1943</v>
      </c>
      <c r="D57" s="567" t="s">
        <v>1944</v>
      </c>
      <c r="E57" s="567" t="s">
        <v>1945</v>
      </c>
      <c r="F57" s="570"/>
      <c r="G57" s="570"/>
      <c r="H57" s="583">
        <v>0</v>
      </c>
      <c r="I57" s="570">
        <v>14</v>
      </c>
      <c r="J57" s="570">
        <v>3809.3992479816866</v>
      </c>
      <c r="K57" s="583">
        <v>1</v>
      </c>
      <c r="L57" s="570">
        <v>14</v>
      </c>
      <c r="M57" s="571">
        <v>3809.3992479816866</v>
      </c>
    </row>
    <row r="58" spans="1:13" ht="14.4" customHeight="1" x14ac:dyDescent="0.3">
      <c r="A58" s="566" t="s">
        <v>549</v>
      </c>
      <c r="B58" s="567" t="s">
        <v>1942</v>
      </c>
      <c r="C58" s="567" t="s">
        <v>1946</v>
      </c>
      <c r="D58" s="567" t="s">
        <v>1947</v>
      </c>
      <c r="E58" s="567" t="s">
        <v>1948</v>
      </c>
      <c r="F58" s="570"/>
      <c r="G58" s="570"/>
      <c r="H58" s="583">
        <v>0</v>
      </c>
      <c r="I58" s="570">
        <v>160.20000000000002</v>
      </c>
      <c r="J58" s="570">
        <v>36071.155560993837</v>
      </c>
      <c r="K58" s="583">
        <v>1</v>
      </c>
      <c r="L58" s="570">
        <v>160.20000000000002</v>
      </c>
      <c r="M58" s="571">
        <v>36071.155560993837</v>
      </c>
    </row>
    <row r="59" spans="1:13" ht="14.4" customHeight="1" x14ac:dyDescent="0.3">
      <c r="A59" s="566" t="s">
        <v>549</v>
      </c>
      <c r="B59" s="567" t="s">
        <v>1942</v>
      </c>
      <c r="C59" s="567" t="s">
        <v>1949</v>
      </c>
      <c r="D59" s="567" t="s">
        <v>1950</v>
      </c>
      <c r="E59" s="567" t="s">
        <v>1951</v>
      </c>
      <c r="F59" s="570"/>
      <c r="G59" s="570"/>
      <c r="H59" s="583">
        <v>0</v>
      </c>
      <c r="I59" s="570">
        <v>4</v>
      </c>
      <c r="J59" s="570">
        <v>1202.890884868506</v>
      </c>
      <c r="K59" s="583">
        <v>1</v>
      </c>
      <c r="L59" s="570">
        <v>4</v>
      </c>
      <c r="M59" s="571">
        <v>1202.890884868506</v>
      </c>
    </row>
    <row r="60" spans="1:13" ht="14.4" customHeight="1" x14ac:dyDescent="0.3">
      <c r="A60" s="566" t="s">
        <v>549</v>
      </c>
      <c r="B60" s="567" t="s">
        <v>1952</v>
      </c>
      <c r="C60" s="567" t="s">
        <v>1953</v>
      </c>
      <c r="D60" s="567" t="s">
        <v>1954</v>
      </c>
      <c r="E60" s="567" t="s">
        <v>1955</v>
      </c>
      <c r="F60" s="570"/>
      <c r="G60" s="570"/>
      <c r="H60" s="583">
        <v>0</v>
      </c>
      <c r="I60" s="570">
        <v>18.333333333333332</v>
      </c>
      <c r="J60" s="570">
        <v>69326.560145700307</v>
      </c>
      <c r="K60" s="583">
        <v>1</v>
      </c>
      <c r="L60" s="570">
        <v>18.333333333333332</v>
      </c>
      <c r="M60" s="571">
        <v>69326.560145700307</v>
      </c>
    </row>
    <row r="61" spans="1:13" ht="14.4" customHeight="1" x14ac:dyDescent="0.3">
      <c r="A61" s="566" t="s">
        <v>549</v>
      </c>
      <c r="B61" s="567" t="s">
        <v>1956</v>
      </c>
      <c r="C61" s="567" t="s">
        <v>1957</v>
      </c>
      <c r="D61" s="567" t="s">
        <v>1014</v>
      </c>
      <c r="E61" s="567" t="s">
        <v>1958</v>
      </c>
      <c r="F61" s="570">
        <v>1.9200000000000004</v>
      </c>
      <c r="G61" s="570">
        <v>1461.1631090057631</v>
      </c>
      <c r="H61" s="583">
        <v>1</v>
      </c>
      <c r="I61" s="570"/>
      <c r="J61" s="570"/>
      <c r="K61" s="583">
        <v>0</v>
      </c>
      <c r="L61" s="570">
        <v>1.9200000000000004</v>
      </c>
      <c r="M61" s="571">
        <v>1461.1631090057631</v>
      </c>
    </row>
    <row r="62" spans="1:13" ht="14.4" customHeight="1" x14ac:dyDescent="0.3">
      <c r="A62" s="566" t="s">
        <v>549</v>
      </c>
      <c r="B62" s="567" t="s">
        <v>1956</v>
      </c>
      <c r="C62" s="567" t="s">
        <v>1959</v>
      </c>
      <c r="D62" s="567" t="s">
        <v>1051</v>
      </c>
      <c r="E62" s="567" t="s">
        <v>694</v>
      </c>
      <c r="F62" s="570"/>
      <c r="G62" s="570"/>
      <c r="H62" s="583">
        <v>0</v>
      </c>
      <c r="I62" s="570">
        <v>65.899999999999991</v>
      </c>
      <c r="J62" s="570">
        <v>20257.657490785277</v>
      </c>
      <c r="K62" s="583">
        <v>1</v>
      </c>
      <c r="L62" s="570">
        <v>65.899999999999991</v>
      </c>
      <c r="M62" s="571">
        <v>20257.657490785277</v>
      </c>
    </row>
    <row r="63" spans="1:13" ht="14.4" customHeight="1" x14ac:dyDescent="0.3">
      <c r="A63" s="566" t="s">
        <v>549</v>
      </c>
      <c r="B63" s="567" t="s">
        <v>1960</v>
      </c>
      <c r="C63" s="567" t="s">
        <v>1961</v>
      </c>
      <c r="D63" s="567" t="s">
        <v>1962</v>
      </c>
      <c r="E63" s="567" t="s">
        <v>1042</v>
      </c>
      <c r="F63" s="570"/>
      <c r="G63" s="570"/>
      <c r="H63" s="583">
        <v>0</v>
      </c>
      <c r="I63" s="570">
        <v>18</v>
      </c>
      <c r="J63" s="570">
        <v>1355.4020579053104</v>
      </c>
      <c r="K63" s="583">
        <v>1</v>
      </c>
      <c r="L63" s="570">
        <v>18</v>
      </c>
      <c r="M63" s="571">
        <v>1355.4020579053104</v>
      </c>
    </row>
    <row r="64" spans="1:13" ht="14.4" customHeight="1" x14ac:dyDescent="0.3">
      <c r="A64" s="566" t="s">
        <v>549</v>
      </c>
      <c r="B64" s="567" t="s">
        <v>1963</v>
      </c>
      <c r="C64" s="567" t="s">
        <v>1964</v>
      </c>
      <c r="D64" s="567" t="s">
        <v>1012</v>
      </c>
      <c r="E64" s="567" t="s">
        <v>1013</v>
      </c>
      <c r="F64" s="570">
        <v>16</v>
      </c>
      <c r="G64" s="570">
        <v>518.72</v>
      </c>
      <c r="H64" s="583">
        <v>1</v>
      </c>
      <c r="I64" s="570"/>
      <c r="J64" s="570"/>
      <c r="K64" s="583">
        <v>0</v>
      </c>
      <c r="L64" s="570">
        <v>16</v>
      </c>
      <c r="M64" s="571">
        <v>518.72</v>
      </c>
    </row>
    <row r="65" spans="1:13" ht="14.4" customHeight="1" x14ac:dyDescent="0.3">
      <c r="A65" s="566" t="s">
        <v>549</v>
      </c>
      <c r="B65" s="567" t="s">
        <v>1965</v>
      </c>
      <c r="C65" s="567" t="s">
        <v>1966</v>
      </c>
      <c r="D65" s="567" t="s">
        <v>693</v>
      </c>
      <c r="E65" s="567" t="s">
        <v>694</v>
      </c>
      <c r="F65" s="570"/>
      <c r="G65" s="570"/>
      <c r="H65" s="583">
        <v>0</v>
      </c>
      <c r="I65" s="570">
        <v>4.9000000000000004</v>
      </c>
      <c r="J65" s="570">
        <v>2693.7597361162034</v>
      </c>
      <c r="K65" s="583">
        <v>1</v>
      </c>
      <c r="L65" s="570">
        <v>4.9000000000000004</v>
      </c>
      <c r="M65" s="571">
        <v>2693.7597361162034</v>
      </c>
    </row>
    <row r="66" spans="1:13" ht="14.4" customHeight="1" x14ac:dyDescent="0.3">
      <c r="A66" s="566" t="s">
        <v>549</v>
      </c>
      <c r="B66" s="567" t="s">
        <v>1965</v>
      </c>
      <c r="C66" s="567" t="s">
        <v>1967</v>
      </c>
      <c r="D66" s="567" t="s">
        <v>695</v>
      </c>
      <c r="E66" s="567" t="s">
        <v>696</v>
      </c>
      <c r="F66" s="570"/>
      <c r="G66" s="570"/>
      <c r="H66" s="583">
        <v>0</v>
      </c>
      <c r="I66" s="570">
        <v>2.4</v>
      </c>
      <c r="J66" s="570">
        <v>1935.9745044866772</v>
      </c>
      <c r="K66" s="583">
        <v>1</v>
      </c>
      <c r="L66" s="570">
        <v>2.4</v>
      </c>
      <c r="M66" s="571">
        <v>1935.9745044866772</v>
      </c>
    </row>
    <row r="67" spans="1:13" ht="14.4" customHeight="1" x14ac:dyDescent="0.3">
      <c r="A67" s="566" t="s">
        <v>549</v>
      </c>
      <c r="B67" s="567" t="s">
        <v>1968</v>
      </c>
      <c r="C67" s="567" t="s">
        <v>1969</v>
      </c>
      <c r="D67" s="567" t="s">
        <v>1043</v>
      </c>
      <c r="E67" s="567" t="s">
        <v>1013</v>
      </c>
      <c r="F67" s="570"/>
      <c r="G67" s="570"/>
      <c r="H67" s="583">
        <v>0</v>
      </c>
      <c r="I67" s="570">
        <v>3</v>
      </c>
      <c r="J67" s="570">
        <v>462.15000000000003</v>
      </c>
      <c r="K67" s="583">
        <v>1</v>
      </c>
      <c r="L67" s="570">
        <v>3</v>
      </c>
      <c r="M67" s="571">
        <v>462.15000000000003</v>
      </c>
    </row>
    <row r="68" spans="1:13" ht="14.4" customHeight="1" x14ac:dyDescent="0.3">
      <c r="A68" s="566" t="s">
        <v>549</v>
      </c>
      <c r="B68" s="567" t="s">
        <v>1970</v>
      </c>
      <c r="C68" s="567" t="s">
        <v>1971</v>
      </c>
      <c r="D68" s="567" t="s">
        <v>1972</v>
      </c>
      <c r="E68" s="567" t="s">
        <v>1973</v>
      </c>
      <c r="F68" s="570"/>
      <c r="G68" s="570"/>
      <c r="H68" s="583">
        <v>0</v>
      </c>
      <c r="I68" s="570">
        <v>3.1</v>
      </c>
      <c r="J68" s="570">
        <v>13193.357149167899</v>
      </c>
      <c r="K68" s="583">
        <v>1</v>
      </c>
      <c r="L68" s="570">
        <v>3.1</v>
      </c>
      <c r="M68" s="571">
        <v>13193.357149167899</v>
      </c>
    </row>
    <row r="69" spans="1:13" ht="14.4" customHeight="1" x14ac:dyDescent="0.3">
      <c r="A69" s="566" t="s">
        <v>549</v>
      </c>
      <c r="B69" s="567" t="s">
        <v>1974</v>
      </c>
      <c r="C69" s="567" t="s">
        <v>1975</v>
      </c>
      <c r="D69" s="567" t="s">
        <v>931</v>
      </c>
      <c r="E69" s="567" t="s">
        <v>932</v>
      </c>
      <c r="F69" s="570"/>
      <c r="G69" s="570"/>
      <c r="H69" s="583">
        <v>0</v>
      </c>
      <c r="I69" s="570">
        <v>1.6</v>
      </c>
      <c r="J69" s="570">
        <v>3453.460191503088</v>
      </c>
      <c r="K69" s="583">
        <v>1</v>
      </c>
      <c r="L69" s="570">
        <v>1.6</v>
      </c>
      <c r="M69" s="571">
        <v>3453.460191503088</v>
      </c>
    </row>
    <row r="70" spans="1:13" ht="14.4" customHeight="1" x14ac:dyDescent="0.3">
      <c r="A70" s="566" t="s">
        <v>549</v>
      </c>
      <c r="B70" s="567" t="s">
        <v>1976</v>
      </c>
      <c r="C70" s="567" t="s">
        <v>1977</v>
      </c>
      <c r="D70" s="567" t="s">
        <v>1049</v>
      </c>
      <c r="E70" s="567" t="s">
        <v>1978</v>
      </c>
      <c r="F70" s="570"/>
      <c r="G70" s="570"/>
      <c r="H70" s="583">
        <v>0</v>
      </c>
      <c r="I70" s="570">
        <v>5</v>
      </c>
      <c r="J70" s="570">
        <v>1597.6066917945659</v>
      </c>
      <c r="K70" s="583">
        <v>1</v>
      </c>
      <c r="L70" s="570">
        <v>5</v>
      </c>
      <c r="M70" s="571">
        <v>1597.6066917945659</v>
      </c>
    </row>
    <row r="71" spans="1:13" ht="14.4" customHeight="1" x14ac:dyDescent="0.3">
      <c r="A71" s="566" t="s">
        <v>549</v>
      </c>
      <c r="B71" s="567" t="s">
        <v>1979</v>
      </c>
      <c r="C71" s="567" t="s">
        <v>1980</v>
      </c>
      <c r="D71" s="567" t="s">
        <v>1052</v>
      </c>
      <c r="E71" s="567" t="s">
        <v>1981</v>
      </c>
      <c r="F71" s="570"/>
      <c r="G71" s="570"/>
      <c r="H71" s="583">
        <v>0</v>
      </c>
      <c r="I71" s="570">
        <v>34</v>
      </c>
      <c r="J71" s="570">
        <v>1850.6143611918546</v>
      </c>
      <c r="K71" s="583">
        <v>1</v>
      </c>
      <c r="L71" s="570">
        <v>34</v>
      </c>
      <c r="M71" s="571">
        <v>1850.6143611918546</v>
      </c>
    </row>
    <row r="72" spans="1:13" ht="14.4" customHeight="1" x14ac:dyDescent="0.3">
      <c r="A72" s="566" t="s">
        <v>549</v>
      </c>
      <c r="B72" s="567" t="s">
        <v>1982</v>
      </c>
      <c r="C72" s="567" t="s">
        <v>1983</v>
      </c>
      <c r="D72" s="567" t="s">
        <v>1984</v>
      </c>
      <c r="E72" s="567" t="s">
        <v>1013</v>
      </c>
      <c r="F72" s="570"/>
      <c r="G72" s="570"/>
      <c r="H72" s="583">
        <v>0</v>
      </c>
      <c r="I72" s="570">
        <v>20</v>
      </c>
      <c r="J72" s="570">
        <v>6477.204193401597</v>
      </c>
      <c r="K72" s="583">
        <v>1</v>
      </c>
      <c r="L72" s="570">
        <v>20</v>
      </c>
      <c r="M72" s="571">
        <v>6477.204193401597</v>
      </c>
    </row>
    <row r="73" spans="1:13" ht="14.4" customHeight="1" x14ac:dyDescent="0.3">
      <c r="A73" s="566" t="s">
        <v>549</v>
      </c>
      <c r="B73" s="567" t="s">
        <v>1985</v>
      </c>
      <c r="C73" s="567" t="s">
        <v>1986</v>
      </c>
      <c r="D73" s="567" t="s">
        <v>1987</v>
      </c>
      <c r="E73" s="567" t="s">
        <v>1988</v>
      </c>
      <c r="F73" s="570"/>
      <c r="G73" s="570"/>
      <c r="H73" s="583">
        <v>0</v>
      </c>
      <c r="I73" s="570">
        <v>106</v>
      </c>
      <c r="J73" s="570">
        <v>9721.2663381541752</v>
      </c>
      <c r="K73" s="583">
        <v>1</v>
      </c>
      <c r="L73" s="570">
        <v>106</v>
      </c>
      <c r="M73" s="571">
        <v>9721.2663381541752</v>
      </c>
    </row>
    <row r="74" spans="1:13" ht="14.4" customHeight="1" x14ac:dyDescent="0.3">
      <c r="A74" s="566" t="s">
        <v>549</v>
      </c>
      <c r="B74" s="567" t="s">
        <v>1989</v>
      </c>
      <c r="C74" s="567" t="s">
        <v>1990</v>
      </c>
      <c r="D74" s="567" t="s">
        <v>573</v>
      </c>
      <c r="E74" s="567" t="s">
        <v>1991</v>
      </c>
      <c r="F74" s="570">
        <v>1</v>
      </c>
      <c r="G74" s="570">
        <v>3075.48</v>
      </c>
      <c r="H74" s="583">
        <v>1</v>
      </c>
      <c r="I74" s="570"/>
      <c r="J74" s="570"/>
      <c r="K74" s="583">
        <v>0</v>
      </c>
      <c r="L74" s="570">
        <v>1</v>
      </c>
      <c r="M74" s="571">
        <v>3075.48</v>
      </c>
    </row>
    <row r="75" spans="1:13" ht="14.4" customHeight="1" x14ac:dyDescent="0.3">
      <c r="A75" s="566" t="s">
        <v>549</v>
      </c>
      <c r="B75" s="567" t="s">
        <v>1992</v>
      </c>
      <c r="C75" s="567" t="s">
        <v>1993</v>
      </c>
      <c r="D75" s="567" t="s">
        <v>911</v>
      </c>
      <c r="E75" s="567" t="s">
        <v>1994</v>
      </c>
      <c r="F75" s="570"/>
      <c r="G75" s="570"/>
      <c r="H75" s="583">
        <v>0</v>
      </c>
      <c r="I75" s="570">
        <v>3</v>
      </c>
      <c r="J75" s="570">
        <v>215.55</v>
      </c>
      <c r="K75" s="583">
        <v>1</v>
      </c>
      <c r="L75" s="570">
        <v>3</v>
      </c>
      <c r="M75" s="571">
        <v>215.55</v>
      </c>
    </row>
    <row r="76" spans="1:13" ht="14.4" customHeight="1" x14ac:dyDescent="0.3">
      <c r="A76" s="566" t="s">
        <v>549</v>
      </c>
      <c r="B76" s="567" t="s">
        <v>1995</v>
      </c>
      <c r="C76" s="567" t="s">
        <v>1996</v>
      </c>
      <c r="D76" s="567" t="s">
        <v>981</v>
      </c>
      <c r="E76" s="567" t="s">
        <v>982</v>
      </c>
      <c r="F76" s="570"/>
      <c r="G76" s="570"/>
      <c r="H76" s="583">
        <v>0</v>
      </c>
      <c r="I76" s="570">
        <v>1</v>
      </c>
      <c r="J76" s="570">
        <v>71.81</v>
      </c>
      <c r="K76" s="583">
        <v>1</v>
      </c>
      <c r="L76" s="570">
        <v>1</v>
      </c>
      <c r="M76" s="571">
        <v>71.81</v>
      </c>
    </row>
    <row r="77" spans="1:13" ht="14.4" customHeight="1" x14ac:dyDescent="0.3">
      <c r="A77" s="566" t="s">
        <v>549</v>
      </c>
      <c r="B77" s="567" t="s">
        <v>1995</v>
      </c>
      <c r="C77" s="567" t="s">
        <v>1997</v>
      </c>
      <c r="D77" s="567" t="s">
        <v>1998</v>
      </c>
      <c r="E77" s="567" t="s">
        <v>1999</v>
      </c>
      <c r="F77" s="570">
        <v>1</v>
      </c>
      <c r="G77" s="570">
        <v>61.940159159322498</v>
      </c>
      <c r="H77" s="583">
        <v>1</v>
      </c>
      <c r="I77" s="570"/>
      <c r="J77" s="570"/>
      <c r="K77" s="583">
        <v>0</v>
      </c>
      <c r="L77" s="570">
        <v>1</v>
      </c>
      <c r="M77" s="571">
        <v>61.940159159322498</v>
      </c>
    </row>
    <row r="78" spans="1:13" ht="14.4" customHeight="1" x14ac:dyDescent="0.3">
      <c r="A78" s="566" t="s">
        <v>549</v>
      </c>
      <c r="B78" s="567" t="s">
        <v>2000</v>
      </c>
      <c r="C78" s="567" t="s">
        <v>2001</v>
      </c>
      <c r="D78" s="567" t="s">
        <v>2002</v>
      </c>
      <c r="E78" s="567" t="s">
        <v>2003</v>
      </c>
      <c r="F78" s="570"/>
      <c r="G78" s="570"/>
      <c r="H78" s="583">
        <v>0</v>
      </c>
      <c r="I78" s="570">
        <v>6</v>
      </c>
      <c r="J78" s="570">
        <v>4208.2879999999996</v>
      </c>
      <c r="K78" s="583">
        <v>1</v>
      </c>
      <c r="L78" s="570">
        <v>6</v>
      </c>
      <c r="M78" s="571">
        <v>4208.2879999999996</v>
      </c>
    </row>
    <row r="79" spans="1:13" ht="14.4" customHeight="1" x14ac:dyDescent="0.3">
      <c r="A79" s="566" t="s">
        <v>549</v>
      </c>
      <c r="B79" s="567" t="s">
        <v>2004</v>
      </c>
      <c r="C79" s="567" t="s">
        <v>2005</v>
      </c>
      <c r="D79" s="567" t="s">
        <v>953</v>
      </c>
      <c r="E79" s="567" t="s">
        <v>2006</v>
      </c>
      <c r="F79" s="570"/>
      <c r="G79" s="570"/>
      <c r="H79" s="583">
        <v>0</v>
      </c>
      <c r="I79" s="570">
        <v>1</v>
      </c>
      <c r="J79" s="570">
        <v>99.21</v>
      </c>
      <c r="K79" s="583">
        <v>1</v>
      </c>
      <c r="L79" s="570">
        <v>1</v>
      </c>
      <c r="M79" s="571">
        <v>99.21</v>
      </c>
    </row>
    <row r="80" spans="1:13" ht="14.4" customHeight="1" x14ac:dyDescent="0.3">
      <c r="A80" s="566" t="s">
        <v>549</v>
      </c>
      <c r="B80" s="567" t="s">
        <v>2007</v>
      </c>
      <c r="C80" s="567" t="s">
        <v>2008</v>
      </c>
      <c r="D80" s="567" t="s">
        <v>2009</v>
      </c>
      <c r="E80" s="567" t="s">
        <v>2010</v>
      </c>
      <c r="F80" s="570"/>
      <c r="G80" s="570"/>
      <c r="H80" s="583">
        <v>0</v>
      </c>
      <c r="I80" s="570">
        <v>1</v>
      </c>
      <c r="J80" s="570">
        <v>374.28972312469801</v>
      </c>
      <c r="K80" s="583">
        <v>1</v>
      </c>
      <c r="L80" s="570">
        <v>1</v>
      </c>
      <c r="M80" s="571">
        <v>374.28972312469801</v>
      </c>
    </row>
    <row r="81" spans="1:13" ht="14.4" customHeight="1" x14ac:dyDescent="0.3">
      <c r="A81" s="566" t="s">
        <v>549</v>
      </c>
      <c r="B81" s="567" t="s">
        <v>2007</v>
      </c>
      <c r="C81" s="567" t="s">
        <v>2011</v>
      </c>
      <c r="D81" s="567" t="s">
        <v>2009</v>
      </c>
      <c r="E81" s="567" t="s">
        <v>2012</v>
      </c>
      <c r="F81" s="570"/>
      <c r="G81" s="570"/>
      <c r="H81" s="583">
        <v>0</v>
      </c>
      <c r="I81" s="570">
        <v>1</v>
      </c>
      <c r="J81" s="570">
        <v>102.7</v>
      </c>
      <c r="K81" s="583">
        <v>1</v>
      </c>
      <c r="L81" s="570">
        <v>1</v>
      </c>
      <c r="M81" s="571">
        <v>102.7</v>
      </c>
    </row>
    <row r="82" spans="1:13" ht="14.4" customHeight="1" x14ac:dyDescent="0.3">
      <c r="A82" s="566" t="s">
        <v>549</v>
      </c>
      <c r="B82" s="567" t="s">
        <v>2013</v>
      </c>
      <c r="C82" s="567" t="s">
        <v>2014</v>
      </c>
      <c r="D82" s="567" t="s">
        <v>2015</v>
      </c>
      <c r="E82" s="567" t="s">
        <v>2016</v>
      </c>
      <c r="F82" s="570"/>
      <c r="G82" s="570"/>
      <c r="H82" s="583">
        <v>0</v>
      </c>
      <c r="I82" s="570">
        <v>4</v>
      </c>
      <c r="J82" s="570">
        <v>172.70981984156339</v>
      </c>
      <c r="K82" s="583">
        <v>1</v>
      </c>
      <c r="L82" s="570">
        <v>4</v>
      </c>
      <c r="M82" s="571">
        <v>172.70981984156339</v>
      </c>
    </row>
    <row r="83" spans="1:13" ht="14.4" customHeight="1" x14ac:dyDescent="0.3">
      <c r="A83" s="566" t="s">
        <v>549</v>
      </c>
      <c r="B83" s="567" t="s">
        <v>2013</v>
      </c>
      <c r="C83" s="567" t="s">
        <v>2017</v>
      </c>
      <c r="D83" s="567" t="s">
        <v>2018</v>
      </c>
      <c r="E83" s="567" t="s">
        <v>2019</v>
      </c>
      <c r="F83" s="570"/>
      <c r="G83" s="570"/>
      <c r="H83" s="583">
        <v>0</v>
      </c>
      <c r="I83" s="570">
        <v>1</v>
      </c>
      <c r="J83" s="570">
        <v>56.61</v>
      </c>
      <c r="K83" s="583">
        <v>1</v>
      </c>
      <c r="L83" s="570">
        <v>1</v>
      </c>
      <c r="M83" s="571">
        <v>56.61</v>
      </c>
    </row>
    <row r="84" spans="1:13" ht="14.4" customHeight="1" x14ac:dyDescent="0.3">
      <c r="A84" s="566" t="s">
        <v>549</v>
      </c>
      <c r="B84" s="567" t="s">
        <v>2020</v>
      </c>
      <c r="C84" s="567" t="s">
        <v>2021</v>
      </c>
      <c r="D84" s="567" t="s">
        <v>578</v>
      </c>
      <c r="E84" s="567" t="s">
        <v>579</v>
      </c>
      <c r="F84" s="570">
        <v>1</v>
      </c>
      <c r="G84" s="570">
        <v>336.61</v>
      </c>
      <c r="H84" s="583">
        <v>1</v>
      </c>
      <c r="I84" s="570"/>
      <c r="J84" s="570"/>
      <c r="K84" s="583">
        <v>0</v>
      </c>
      <c r="L84" s="570">
        <v>1</v>
      </c>
      <c r="M84" s="571">
        <v>336.61</v>
      </c>
    </row>
    <row r="85" spans="1:13" ht="14.4" customHeight="1" x14ac:dyDescent="0.3">
      <c r="A85" s="566" t="s">
        <v>549</v>
      </c>
      <c r="B85" s="567" t="s">
        <v>2022</v>
      </c>
      <c r="C85" s="567" t="s">
        <v>2023</v>
      </c>
      <c r="D85" s="567" t="s">
        <v>2024</v>
      </c>
      <c r="E85" s="567" t="s">
        <v>948</v>
      </c>
      <c r="F85" s="570">
        <v>3</v>
      </c>
      <c r="G85" s="570">
        <v>453.99911945901397</v>
      </c>
      <c r="H85" s="583">
        <v>1</v>
      </c>
      <c r="I85" s="570"/>
      <c r="J85" s="570"/>
      <c r="K85" s="583">
        <v>0</v>
      </c>
      <c r="L85" s="570">
        <v>3</v>
      </c>
      <c r="M85" s="571">
        <v>453.99911945901397</v>
      </c>
    </row>
    <row r="86" spans="1:13" ht="14.4" customHeight="1" x14ac:dyDescent="0.3">
      <c r="A86" s="566" t="s">
        <v>549</v>
      </c>
      <c r="B86" s="567" t="s">
        <v>2025</v>
      </c>
      <c r="C86" s="567" t="s">
        <v>2026</v>
      </c>
      <c r="D86" s="567" t="s">
        <v>984</v>
      </c>
      <c r="E86" s="567" t="s">
        <v>944</v>
      </c>
      <c r="F86" s="570"/>
      <c r="G86" s="570"/>
      <c r="H86" s="583">
        <v>0</v>
      </c>
      <c r="I86" s="570">
        <v>1</v>
      </c>
      <c r="J86" s="570">
        <v>174.24</v>
      </c>
      <c r="K86" s="583">
        <v>1</v>
      </c>
      <c r="L86" s="570">
        <v>1</v>
      </c>
      <c r="M86" s="571">
        <v>174.24</v>
      </c>
    </row>
    <row r="87" spans="1:13" ht="14.4" customHeight="1" x14ac:dyDescent="0.3">
      <c r="A87" s="566" t="s">
        <v>549</v>
      </c>
      <c r="B87" s="567" t="s">
        <v>2027</v>
      </c>
      <c r="C87" s="567" t="s">
        <v>2028</v>
      </c>
      <c r="D87" s="567" t="s">
        <v>580</v>
      </c>
      <c r="E87" s="567" t="s">
        <v>581</v>
      </c>
      <c r="F87" s="570">
        <v>1</v>
      </c>
      <c r="G87" s="570">
        <v>139.36000000000001</v>
      </c>
      <c r="H87" s="583">
        <v>1</v>
      </c>
      <c r="I87" s="570"/>
      <c r="J87" s="570"/>
      <c r="K87" s="583">
        <v>0</v>
      </c>
      <c r="L87" s="570">
        <v>1</v>
      </c>
      <c r="M87" s="571">
        <v>139.36000000000001</v>
      </c>
    </row>
    <row r="88" spans="1:13" ht="14.4" customHeight="1" x14ac:dyDescent="0.3">
      <c r="A88" s="566" t="s">
        <v>549</v>
      </c>
      <c r="B88" s="567" t="s">
        <v>2029</v>
      </c>
      <c r="C88" s="567" t="s">
        <v>2030</v>
      </c>
      <c r="D88" s="567" t="s">
        <v>908</v>
      </c>
      <c r="E88" s="567" t="s">
        <v>2031</v>
      </c>
      <c r="F88" s="570"/>
      <c r="G88" s="570"/>
      <c r="H88" s="583">
        <v>0</v>
      </c>
      <c r="I88" s="570">
        <v>1</v>
      </c>
      <c r="J88" s="570">
        <v>106.85</v>
      </c>
      <c r="K88" s="583">
        <v>1</v>
      </c>
      <c r="L88" s="570">
        <v>1</v>
      </c>
      <c r="M88" s="571">
        <v>106.85</v>
      </c>
    </row>
    <row r="89" spans="1:13" ht="14.4" customHeight="1" x14ac:dyDescent="0.3">
      <c r="A89" s="566" t="s">
        <v>549</v>
      </c>
      <c r="B89" s="567" t="s">
        <v>2032</v>
      </c>
      <c r="C89" s="567" t="s">
        <v>2033</v>
      </c>
      <c r="D89" s="567" t="s">
        <v>569</v>
      </c>
      <c r="E89" s="567" t="s">
        <v>570</v>
      </c>
      <c r="F89" s="570">
        <v>1</v>
      </c>
      <c r="G89" s="570">
        <v>125.19</v>
      </c>
      <c r="H89" s="583">
        <v>1</v>
      </c>
      <c r="I89" s="570"/>
      <c r="J89" s="570"/>
      <c r="K89" s="583">
        <v>0</v>
      </c>
      <c r="L89" s="570">
        <v>1</v>
      </c>
      <c r="M89" s="571">
        <v>125.19</v>
      </c>
    </row>
    <row r="90" spans="1:13" ht="14.4" customHeight="1" x14ac:dyDescent="0.3">
      <c r="A90" s="566" t="s">
        <v>549</v>
      </c>
      <c r="B90" s="567" t="s">
        <v>2034</v>
      </c>
      <c r="C90" s="567" t="s">
        <v>2035</v>
      </c>
      <c r="D90" s="567" t="s">
        <v>957</v>
      </c>
      <c r="E90" s="567" t="s">
        <v>944</v>
      </c>
      <c r="F90" s="570"/>
      <c r="G90" s="570"/>
      <c r="H90" s="583">
        <v>0</v>
      </c>
      <c r="I90" s="570">
        <v>3</v>
      </c>
      <c r="J90" s="570">
        <v>326.96000000000004</v>
      </c>
      <c r="K90" s="583">
        <v>1</v>
      </c>
      <c r="L90" s="570">
        <v>3</v>
      </c>
      <c r="M90" s="571">
        <v>326.96000000000004</v>
      </c>
    </row>
    <row r="91" spans="1:13" ht="14.4" customHeight="1" x14ac:dyDescent="0.3">
      <c r="A91" s="566" t="s">
        <v>549</v>
      </c>
      <c r="B91" s="567" t="s">
        <v>2036</v>
      </c>
      <c r="C91" s="567" t="s">
        <v>2037</v>
      </c>
      <c r="D91" s="567" t="s">
        <v>980</v>
      </c>
      <c r="E91" s="567" t="s">
        <v>686</v>
      </c>
      <c r="F91" s="570"/>
      <c r="G91" s="570"/>
      <c r="H91" s="583">
        <v>0</v>
      </c>
      <c r="I91" s="570">
        <v>1</v>
      </c>
      <c r="J91" s="570">
        <v>103.260309652499</v>
      </c>
      <c r="K91" s="583">
        <v>1</v>
      </c>
      <c r="L91" s="570">
        <v>1</v>
      </c>
      <c r="M91" s="571">
        <v>103.260309652499</v>
      </c>
    </row>
    <row r="92" spans="1:13" ht="14.4" customHeight="1" x14ac:dyDescent="0.3">
      <c r="A92" s="566" t="s">
        <v>549</v>
      </c>
      <c r="B92" s="567" t="s">
        <v>2038</v>
      </c>
      <c r="C92" s="567" t="s">
        <v>2039</v>
      </c>
      <c r="D92" s="567" t="s">
        <v>1003</v>
      </c>
      <c r="E92" s="567" t="s">
        <v>1001</v>
      </c>
      <c r="F92" s="570"/>
      <c r="G92" s="570"/>
      <c r="H92" s="583">
        <v>0</v>
      </c>
      <c r="I92" s="570">
        <v>104</v>
      </c>
      <c r="J92" s="570">
        <v>21528.002686560943</v>
      </c>
      <c r="K92" s="583">
        <v>1</v>
      </c>
      <c r="L92" s="570">
        <v>104</v>
      </c>
      <c r="M92" s="571">
        <v>21528.002686560943</v>
      </c>
    </row>
    <row r="93" spans="1:13" ht="14.4" customHeight="1" x14ac:dyDescent="0.3">
      <c r="A93" s="566" t="s">
        <v>549</v>
      </c>
      <c r="B93" s="567" t="s">
        <v>2038</v>
      </c>
      <c r="C93" s="567" t="s">
        <v>2040</v>
      </c>
      <c r="D93" s="567" t="s">
        <v>1005</v>
      </c>
      <c r="E93" s="567" t="s">
        <v>1006</v>
      </c>
      <c r="F93" s="570"/>
      <c r="G93" s="570"/>
      <c r="H93" s="583">
        <v>0</v>
      </c>
      <c r="I93" s="570">
        <v>20</v>
      </c>
      <c r="J93" s="570">
        <v>810.75</v>
      </c>
      <c r="K93" s="583">
        <v>1</v>
      </c>
      <c r="L93" s="570">
        <v>20</v>
      </c>
      <c r="M93" s="571">
        <v>810.75</v>
      </c>
    </row>
    <row r="94" spans="1:13" ht="14.4" customHeight="1" x14ac:dyDescent="0.3">
      <c r="A94" s="566" t="s">
        <v>549</v>
      </c>
      <c r="B94" s="567" t="s">
        <v>2038</v>
      </c>
      <c r="C94" s="567" t="s">
        <v>2041</v>
      </c>
      <c r="D94" s="567" t="s">
        <v>2042</v>
      </c>
      <c r="E94" s="567" t="s">
        <v>1006</v>
      </c>
      <c r="F94" s="570"/>
      <c r="G94" s="570"/>
      <c r="H94" s="583">
        <v>0</v>
      </c>
      <c r="I94" s="570">
        <v>10</v>
      </c>
      <c r="J94" s="570">
        <v>405</v>
      </c>
      <c r="K94" s="583">
        <v>1</v>
      </c>
      <c r="L94" s="570">
        <v>10</v>
      </c>
      <c r="M94" s="571">
        <v>405</v>
      </c>
    </row>
    <row r="95" spans="1:13" ht="14.4" customHeight="1" x14ac:dyDescent="0.3">
      <c r="A95" s="566" t="s">
        <v>549</v>
      </c>
      <c r="B95" s="567" t="s">
        <v>2038</v>
      </c>
      <c r="C95" s="567" t="s">
        <v>2043</v>
      </c>
      <c r="D95" s="567" t="s">
        <v>2044</v>
      </c>
      <c r="E95" s="567" t="s">
        <v>1006</v>
      </c>
      <c r="F95" s="570"/>
      <c r="G95" s="570"/>
      <c r="H95" s="583">
        <v>0</v>
      </c>
      <c r="I95" s="570">
        <v>11</v>
      </c>
      <c r="J95" s="570">
        <v>492.57995477486384</v>
      </c>
      <c r="K95" s="583">
        <v>1</v>
      </c>
      <c r="L95" s="570">
        <v>11</v>
      </c>
      <c r="M95" s="571">
        <v>492.57995477486384</v>
      </c>
    </row>
    <row r="96" spans="1:13" ht="14.4" customHeight="1" x14ac:dyDescent="0.3">
      <c r="A96" s="566" t="s">
        <v>549</v>
      </c>
      <c r="B96" s="567" t="s">
        <v>2038</v>
      </c>
      <c r="C96" s="567" t="s">
        <v>2045</v>
      </c>
      <c r="D96" s="567" t="s">
        <v>1009</v>
      </c>
      <c r="E96" s="567" t="s">
        <v>1006</v>
      </c>
      <c r="F96" s="570"/>
      <c r="G96" s="570"/>
      <c r="H96" s="583">
        <v>0</v>
      </c>
      <c r="I96" s="570">
        <v>10</v>
      </c>
      <c r="J96" s="570">
        <v>427.59999999999997</v>
      </c>
      <c r="K96" s="583">
        <v>1</v>
      </c>
      <c r="L96" s="570">
        <v>10</v>
      </c>
      <c r="M96" s="571">
        <v>427.59999999999997</v>
      </c>
    </row>
    <row r="97" spans="1:13" ht="14.4" customHeight="1" x14ac:dyDescent="0.3">
      <c r="A97" s="566" t="s">
        <v>549</v>
      </c>
      <c r="B97" s="567" t="s">
        <v>2038</v>
      </c>
      <c r="C97" s="567" t="s">
        <v>2046</v>
      </c>
      <c r="D97" s="567" t="s">
        <v>1000</v>
      </c>
      <c r="E97" s="567" t="s">
        <v>1001</v>
      </c>
      <c r="F97" s="570"/>
      <c r="G97" s="570"/>
      <c r="H97" s="583">
        <v>0</v>
      </c>
      <c r="I97" s="570">
        <v>100</v>
      </c>
      <c r="J97" s="570">
        <v>18337.005590911049</v>
      </c>
      <c r="K97" s="583">
        <v>1</v>
      </c>
      <c r="L97" s="570">
        <v>100</v>
      </c>
      <c r="M97" s="571">
        <v>18337.005590911049</v>
      </c>
    </row>
    <row r="98" spans="1:13" ht="14.4" customHeight="1" x14ac:dyDescent="0.3">
      <c r="A98" s="566" t="s">
        <v>549</v>
      </c>
      <c r="B98" s="567" t="s">
        <v>2038</v>
      </c>
      <c r="C98" s="567" t="s">
        <v>2047</v>
      </c>
      <c r="D98" s="567" t="s">
        <v>1000</v>
      </c>
      <c r="E98" s="567" t="s">
        <v>1002</v>
      </c>
      <c r="F98" s="570"/>
      <c r="G98" s="570"/>
      <c r="H98" s="583">
        <v>0</v>
      </c>
      <c r="I98" s="570">
        <v>16</v>
      </c>
      <c r="J98" s="570">
        <v>1147.9399999999998</v>
      </c>
      <c r="K98" s="583">
        <v>1</v>
      </c>
      <c r="L98" s="570">
        <v>16</v>
      </c>
      <c r="M98" s="571">
        <v>1147.9399999999998</v>
      </c>
    </row>
    <row r="99" spans="1:13" ht="14.4" customHeight="1" x14ac:dyDescent="0.3">
      <c r="A99" s="566" t="s">
        <v>549</v>
      </c>
      <c r="B99" s="567" t="s">
        <v>2038</v>
      </c>
      <c r="C99" s="567" t="s">
        <v>2048</v>
      </c>
      <c r="D99" s="567" t="s">
        <v>2049</v>
      </c>
      <c r="E99" s="567" t="s">
        <v>1006</v>
      </c>
      <c r="F99" s="570"/>
      <c r="G99" s="570"/>
      <c r="H99" s="583">
        <v>0</v>
      </c>
      <c r="I99" s="570">
        <v>6</v>
      </c>
      <c r="J99" s="570">
        <v>243.42008289996841</v>
      </c>
      <c r="K99" s="583">
        <v>1</v>
      </c>
      <c r="L99" s="570">
        <v>6</v>
      </c>
      <c r="M99" s="571">
        <v>243.42008289996841</v>
      </c>
    </row>
    <row r="100" spans="1:13" ht="14.4" customHeight="1" x14ac:dyDescent="0.3">
      <c r="A100" s="566" t="s">
        <v>549</v>
      </c>
      <c r="B100" s="567" t="s">
        <v>2038</v>
      </c>
      <c r="C100" s="567" t="s">
        <v>2050</v>
      </c>
      <c r="D100" s="567" t="s">
        <v>2051</v>
      </c>
      <c r="E100" s="567" t="s">
        <v>2052</v>
      </c>
      <c r="F100" s="570"/>
      <c r="G100" s="570"/>
      <c r="H100" s="583">
        <v>0</v>
      </c>
      <c r="I100" s="570">
        <v>6</v>
      </c>
      <c r="J100" s="570">
        <v>888.419850458106</v>
      </c>
      <c r="K100" s="583">
        <v>1</v>
      </c>
      <c r="L100" s="570">
        <v>6</v>
      </c>
      <c r="M100" s="571">
        <v>888.419850458106</v>
      </c>
    </row>
    <row r="101" spans="1:13" ht="14.4" customHeight="1" x14ac:dyDescent="0.3">
      <c r="A101" s="566" t="s">
        <v>553</v>
      </c>
      <c r="B101" s="567" t="s">
        <v>1828</v>
      </c>
      <c r="C101" s="567" t="s">
        <v>1829</v>
      </c>
      <c r="D101" s="567" t="s">
        <v>1830</v>
      </c>
      <c r="E101" s="567" t="s">
        <v>1831</v>
      </c>
      <c r="F101" s="570"/>
      <c r="G101" s="570"/>
      <c r="H101" s="583">
        <v>0</v>
      </c>
      <c r="I101" s="570">
        <v>9</v>
      </c>
      <c r="J101" s="570">
        <v>705.68683373328963</v>
      </c>
      <c r="K101" s="583">
        <v>1</v>
      </c>
      <c r="L101" s="570">
        <v>9</v>
      </c>
      <c r="M101" s="571">
        <v>705.68683373328963</v>
      </c>
    </row>
    <row r="102" spans="1:13" ht="14.4" customHeight="1" x14ac:dyDescent="0.3">
      <c r="A102" s="566" t="s">
        <v>553</v>
      </c>
      <c r="B102" s="567" t="s">
        <v>1832</v>
      </c>
      <c r="C102" s="567" t="s">
        <v>2053</v>
      </c>
      <c r="D102" s="567" t="s">
        <v>1323</v>
      </c>
      <c r="E102" s="567" t="s">
        <v>1324</v>
      </c>
      <c r="F102" s="570"/>
      <c r="G102" s="570"/>
      <c r="H102" s="583">
        <v>0</v>
      </c>
      <c r="I102" s="570">
        <v>2</v>
      </c>
      <c r="J102" s="570">
        <v>336.07510068594001</v>
      </c>
      <c r="K102" s="583">
        <v>1</v>
      </c>
      <c r="L102" s="570">
        <v>2</v>
      </c>
      <c r="M102" s="571">
        <v>336.07510068594001</v>
      </c>
    </row>
    <row r="103" spans="1:13" ht="14.4" customHeight="1" x14ac:dyDescent="0.3">
      <c r="A103" s="566" t="s">
        <v>553</v>
      </c>
      <c r="B103" s="567" t="s">
        <v>1832</v>
      </c>
      <c r="C103" s="567" t="s">
        <v>2054</v>
      </c>
      <c r="D103" s="567" t="s">
        <v>2055</v>
      </c>
      <c r="E103" s="567" t="s">
        <v>2056</v>
      </c>
      <c r="F103" s="570">
        <v>6</v>
      </c>
      <c r="G103" s="570">
        <v>235.81999763660599</v>
      </c>
      <c r="H103" s="583">
        <v>1</v>
      </c>
      <c r="I103" s="570"/>
      <c r="J103" s="570"/>
      <c r="K103" s="583">
        <v>0</v>
      </c>
      <c r="L103" s="570">
        <v>6</v>
      </c>
      <c r="M103" s="571">
        <v>235.81999763660599</v>
      </c>
    </row>
    <row r="104" spans="1:13" ht="14.4" customHeight="1" x14ac:dyDescent="0.3">
      <c r="A104" s="566" t="s">
        <v>553</v>
      </c>
      <c r="B104" s="567" t="s">
        <v>1834</v>
      </c>
      <c r="C104" s="567" t="s">
        <v>1836</v>
      </c>
      <c r="D104" s="567" t="s">
        <v>681</v>
      </c>
      <c r="E104" s="567" t="s">
        <v>683</v>
      </c>
      <c r="F104" s="570"/>
      <c r="G104" s="570"/>
      <c r="H104" s="583">
        <v>0</v>
      </c>
      <c r="I104" s="570">
        <v>51</v>
      </c>
      <c r="J104" s="570">
        <v>6077.7641732549473</v>
      </c>
      <c r="K104" s="583">
        <v>1</v>
      </c>
      <c r="L104" s="570">
        <v>51</v>
      </c>
      <c r="M104" s="571">
        <v>6077.7641732549473</v>
      </c>
    </row>
    <row r="105" spans="1:13" ht="14.4" customHeight="1" x14ac:dyDescent="0.3">
      <c r="A105" s="566" t="s">
        <v>553</v>
      </c>
      <c r="B105" s="567" t="s">
        <v>1834</v>
      </c>
      <c r="C105" s="567" t="s">
        <v>1838</v>
      </c>
      <c r="D105" s="567" t="s">
        <v>1839</v>
      </c>
      <c r="E105" s="567" t="s">
        <v>1840</v>
      </c>
      <c r="F105" s="570"/>
      <c r="G105" s="570"/>
      <c r="H105" s="583">
        <v>0</v>
      </c>
      <c r="I105" s="570">
        <v>212</v>
      </c>
      <c r="J105" s="570">
        <v>16648.601845659141</v>
      </c>
      <c r="K105" s="583">
        <v>1</v>
      </c>
      <c r="L105" s="570">
        <v>212</v>
      </c>
      <c r="M105" s="571">
        <v>16648.601845659141</v>
      </c>
    </row>
    <row r="106" spans="1:13" ht="14.4" customHeight="1" x14ac:dyDescent="0.3">
      <c r="A106" s="566" t="s">
        <v>553</v>
      </c>
      <c r="B106" s="567" t="s">
        <v>1841</v>
      </c>
      <c r="C106" s="567" t="s">
        <v>2057</v>
      </c>
      <c r="D106" s="567" t="s">
        <v>1089</v>
      </c>
      <c r="E106" s="567" t="s">
        <v>1090</v>
      </c>
      <c r="F106" s="570">
        <v>1</v>
      </c>
      <c r="G106" s="570">
        <v>99.410294413207495</v>
      </c>
      <c r="H106" s="583">
        <v>1</v>
      </c>
      <c r="I106" s="570"/>
      <c r="J106" s="570"/>
      <c r="K106" s="583">
        <v>0</v>
      </c>
      <c r="L106" s="570">
        <v>1</v>
      </c>
      <c r="M106" s="571">
        <v>99.410294413207495</v>
      </c>
    </row>
    <row r="107" spans="1:13" ht="14.4" customHeight="1" x14ac:dyDescent="0.3">
      <c r="A107" s="566" t="s">
        <v>553</v>
      </c>
      <c r="B107" s="567" t="s">
        <v>1841</v>
      </c>
      <c r="C107" s="567" t="s">
        <v>1842</v>
      </c>
      <c r="D107" s="567" t="s">
        <v>945</v>
      </c>
      <c r="E107" s="567" t="s">
        <v>946</v>
      </c>
      <c r="F107" s="570"/>
      <c r="G107" s="570"/>
      <c r="H107" s="583">
        <v>0</v>
      </c>
      <c r="I107" s="570">
        <v>10</v>
      </c>
      <c r="J107" s="570">
        <v>710.5</v>
      </c>
      <c r="K107" s="583">
        <v>1</v>
      </c>
      <c r="L107" s="570">
        <v>10</v>
      </c>
      <c r="M107" s="571">
        <v>710.5</v>
      </c>
    </row>
    <row r="108" spans="1:13" ht="14.4" customHeight="1" x14ac:dyDescent="0.3">
      <c r="A108" s="566" t="s">
        <v>553</v>
      </c>
      <c r="B108" s="567" t="s">
        <v>1843</v>
      </c>
      <c r="C108" s="567" t="s">
        <v>2058</v>
      </c>
      <c r="D108" s="567" t="s">
        <v>1845</v>
      </c>
      <c r="E108" s="567" t="s">
        <v>2059</v>
      </c>
      <c r="F108" s="570"/>
      <c r="G108" s="570"/>
      <c r="H108" s="583">
        <v>0</v>
      </c>
      <c r="I108" s="570">
        <v>1</v>
      </c>
      <c r="J108" s="570">
        <v>71.390685256287398</v>
      </c>
      <c r="K108" s="583">
        <v>1</v>
      </c>
      <c r="L108" s="570">
        <v>1</v>
      </c>
      <c r="M108" s="571">
        <v>71.390685256287398</v>
      </c>
    </row>
    <row r="109" spans="1:13" ht="14.4" customHeight="1" x14ac:dyDescent="0.3">
      <c r="A109" s="566" t="s">
        <v>553</v>
      </c>
      <c r="B109" s="567" t="s">
        <v>1847</v>
      </c>
      <c r="C109" s="567" t="s">
        <v>2060</v>
      </c>
      <c r="D109" s="567" t="s">
        <v>959</v>
      </c>
      <c r="E109" s="567" t="s">
        <v>1322</v>
      </c>
      <c r="F109" s="570"/>
      <c r="G109" s="570"/>
      <c r="H109" s="583">
        <v>0</v>
      </c>
      <c r="I109" s="570">
        <v>9</v>
      </c>
      <c r="J109" s="570">
        <v>566.78931844572503</v>
      </c>
      <c r="K109" s="583">
        <v>1</v>
      </c>
      <c r="L109" s="570">
        <v>9</v>
      </c>
      <c r="M109" s="571">
        <v>566.78931844572503</v>
      </c>
    </row>
    <row r="110" spans="1:13" ht="14.4" customHeight="1" x14ac:dyDescent="0.3">
      <c r="A110" s="566" t="s">
        <v>553</v>
      </c>
      <c r="B110" s="567" t="s">
        <v>2061</v>
      </c>
      <c r="C110" s="567" t="s">
        <v>2062</v>
      </c>
      <c r="D110" s="567" t="s">
        <v>1296</v>
      </c>
      <c r="E110" s="567" t="s">
        <v>1297</v>
      </c>
      <c r="F110" s="570"/>
      <c r="G110" s="570"/>
      <c r="H110" s="583">
        <v>0</v>
      </c>
      <c r="I110" s="570">
        <v>5</v>
      </c>
      <c r="J110" s="570">
        <v>1906.300351895645</v>
      </c>
      <c r="K110" s="583">
        <v>1</v>
      </c>
      <c r="L110" s="570">
        <v>5</v>
      </c>
      <c r="M110" s="571">
        <v>1906.300351895645</v>
      </c>
    </row>
    <row r="111" spans="1:13" ht="14.4" customHeight="1" x14ac:dyDescent="0.3">
      <c r="A111" s="566" t="s">
        <v>553</v>
      </c>
      <c r="B111" s="567" t="s">
        <v>1849</v>
      </c>
      <c r="C111" s="567" t="s">
        <v>2063</v>
      </c>
      <c r="D111" s="567" t="s">
        <v>567</v>
      </c>
      <c r="E111" s="567" t="s">
        <v>2064</v>
      </c>
      <c r="F111" s="570">
        <v>3</v>
      </c>
      <c r="G111" s="570">
        <v>284.86790971365639</v>
      </c>
      <c r="H111" s="583">
        <v>1</v>
      </c>
      <c r="I111" s="570"/>
      <c r="J111" s="570"/>
      <c r="K111" s="583">
        <v>0</v>
      </c>
      <c r="L111" s="570">
        <v>3</v>
      </c>
      <c r="M111" s="571">
        <v>284.86790971365639</v>
      </c>
    </row>
    <row r="112" spans="1:13" ht="14.4" customHeight="1" x14ac:dyDescent="0.3">
      <c r="A112" s="566" t="s">
        <v>553</v>
      </c>
      <c r="B112" s="567" t="s">
        <v>1849</v>
      </c>
      <c r="C112" s="567" t="s">
        <v>1852</v>
      </c>
      <c r="D112" s="567" t="s">
        <v>937</v>
      </c>
      <c r="E112" s="567" t="s">
        <v>938</v>
      </c>
      <c r="F112" s="570"/>
      <c r="G112" s="570"/>
      <c r="H112" s="583">
        <v>0</v>
      </c>
      <c r="I112" s="570">
        <v>31</v>
      </c>
      <c r="J112" s="570">
        <v>2397.7978555355994</v>
      </c>
      <c r="K112" s="583">
        <v>1</v>
      </c>
      <c r="L112" s="570">
        <v>31</v>
      </c>
      <c r="M112" s="571">
        <v>2397.7978555355994</v>
      </c>
    </row>
    <row r="113" spans="1:13" ht="14.4" customHeight="1" x14ac:dyDescent="0.3">
      <c r="A113" s="566" t="s">
        <v>553</v>
      </c>
      <c r="B113" s="567" t="s">
        <v>2065</v>
      </c>
      <c r="C113" s="567" t="s">
        <v>2066</v>
      </c>
      <c r="D113" s="567" t="s">
        <v>717</v>
      </c>
      <c r="E113" s="567" t="s">
        <v>2067</v>
      </c>
      <c r="F113" s="570">
        <v>1</v>
      </c>
      <c r="G113" s="570">
        <v>344.58939102062197</v>
      </c>
      <c r="H113" s="583">
        <v>1</v>
      </c>
      <c r="I113" s="570"/>
      <c r="J113" s="570"/>
      <c r="K113" s="583">
        <v>0</v>
      </c>
      <c r="L113" s="570">
        <v>1</v>
      </c>
      <c r="M113" s="571">
        <v>344.58939102062197</v>
      </c>
    </row>
    <row r="114" spans="1:13" ht="14.4" customHeight="1" x14ac:dyDescent="0.3">
      <c r="A114" s="566" t="s">
        <v>553</v>
      </c>
      <c r="B114" s="567" t="s">
        <v>1854</v>
      </c>
      <c r="C114" s="567" t="s">
        <v>1855</v>
      </c>
      <c r="D114" s="567" t="s">
        <v>929</v>
      </c>
      <c r="E114" s="567" t="s">
        <v>930</v>
      </c>
      <c r="F114" s="570"/>
      <c r="G114" s="570"/>
      <c r="H114" s="583">
        <v>0</v>
      </c>
      <c r="I114" s="570">
        <v>4</v>
      </c>
      <c r="J114" s="570">
        <v>1895.8481775624518</v>
      </c>
      <c r="K114" s="583">
        <v>1</v>
      </c>
      <c r="L114" s="570">
        <v>4</v>
      </c>
      <c r="M114" s="571">
        <v>1895.8481775624518</v>
      </c>
    </row>
    <row r="115" spans="1:13" ht="14.4" customHeight="1" x14ac:dyDescent="0.3">
      <c r="A115" s="566" t="s">
        <v>553</v>
      </c>
      <c r="B115" s="567" t="s">
        <v>2068</v>
      </c>
      <c r="C115" s="567" t="s">
        <v>2069</v>
      </c>
      <c r="D115" s="567" t="s">
        <v>1162</v>
      </c>
      <c r="E115" s="567" t="s">
        <v>1163</v>
      </c>
      <c r="F115" s="570">
        <v>1</v>
      </c>
      <c r="G115" s="570">
        <v>1314.24</v>
      </c>
      <c r="H115" s="583">
        <v>1</v>
      </c>
      <c r="I115" s="570"/>
      <c r="J115" s="570"/>
      <c r="K115" s="583">
        <v>0</v>
      </c>
      <c r="L115" s="570">
        <v>1</v>
      </c>
      <c r="M115" s="571">
        <v>1314.24</v>
      </c>
    </row>
    <row r="116" spans="1:13" ht="14.4" customHeight="1" x14ac:dyDescent="0.3">
      <c r="A116" s="566" t="s">
        <v>553</v>
      </c>
      <c r="B116" s="567" t="s">
        <v>1856</v>
      </c>
      <c r="C116" s="567" t="s">
        <v>2070</v>
      </c>
      <c r="D116" s="567" t="s">
        <v>1080</v>
      </c>
      <c r="E116" s="567" t="s">
        <v>1858</v>
      </c>
      <c r="F116" s="570">
        <v>1</v>
      </c>
      <c r="G116" s="570">
        <v>64.77</v>
      </c>
      <c r="H116" s="583">
        <v>1</v>
      </c>
      <c r="I116" s="570"/>
      <c r="J116" s="570"/>
      <c r="K116" s="583">
        <v>0</v>
      </c>
      <c r="L116" s="570">
        <v>1</v>
      </c>
      <c r="M116" s="571">
        <v>64.77</v>
      </c>
    </row>
    <row r="117" spans="1:13" ht="14.4" customHeight="1" x14ac:dyDescent="0.3">
      <c r="A117" s="566" t="s">
        <v>553</v>
      </c>
      <c r="B117" s="567" t="s">
        <v>2071</v>
      </c>
      <c r="C117" s="567" t="s">
        <v>2072</v>
      </c>
      <c r="D117" s="567" t="s">
        <v>1338</v>
      </c>
      <c r="E117" s="567" t="s">
        <v>1339</v>
      </c>
      <c r="F117" s="570"/>
      <c r="G117" s="570"/>
      <c r="H117" s="583">
        <v>0</v>
      </c>
      <c r="I117" s="570">
        <v>1</v>
      </c>
      <c r="J117" s="570">
        <v>63.799824214714</v>
      </c>
      <c r="K117" s="583">
        <v>1</v>
      </c>
      <c r="L117" s="570">
        <v>1</v>
      </c>
      <c r="M117" s="571">
        <v>63.799824214714</v>
      </c>
    </row>
    <row r="118" spans="1:13" ht="14.4" customHeight="1" x14ac:dyDescent="0.3">
      <c r="A118" s="566" t="s">
        <v>553</v>
      </c>
      <c r="B118" s="567" t="s">
        <v>2073</v>
      </c>
      <c r="C118" s="567" t="s">
        <v>2074</v>
      </c>
      <c r="D118" s="567" t="s">
        <v>2075</v>
      </c>
      <c r="E118" s="567" t="s">
        <v>2076</v>
      </c>
      <c r="F118" s="570"/>
      <c r="G118" s="570"/>
      <c r="H118" s="583">
        <v>0</v>
      </c>
      <c r="I118" s="570">
        <v>2</v>
      </c>
      <c r="J118" s="570">
        <v>612.62</v>
      </c>
      <c r="K118" s="583">
        <v>1</v>
      </c>
      <c r="L118" s="570">
        <v>2</v>
      </c>
      <c r="M118" s="571">
        <v>612.62</v>
      </c>
    </row>
    <row r="119" spans="1:13" ht="14.4" customHeight="1" x14ac:dyDescent="0.3">
      <c r="A119" s="566" t="s">
        <v>553</v>
      </c>
      <c r="B119" s="567" t="s">
        <v>2073</v>
      </c>
      <c r="C119" s="567" t="s">
        <v>2077</v>
      </c>
      <c r="D119" s="567" t="s">
        <v>2078</v>
      </c>
      <c r="E119" s="567" t="s">
        <v>2079</v>
      </c>
      <c r="F119" s="570"/>
      <c r="G119" s="570"/>
      <c r="H119" s="583">
        <v>0</v>
      </c>
      <c r="I119" s="570">
        <v>2</v>
      </c>
      <c r="J119" s="570">
        <v>780.1</v>
      </c>
      <c r="K119" s="583">
        <v>1</v>
      </c>
      <c r="L119" s="570">
        <v>2</v>
      </c>
      <c r="M119" s="571">
        <v>780.1</v>
      </c>
    </row>
    <row r="120" spans="1:13" ht="14.4" customHeight="1" x14ac:dyDescent="0.3">
      <c r="A120" s="566" t="s">
        <v>553</v>
      </c>
      <c r="B120" s="567" t="s">
        <v>1859</v>
      </c>
      <c r="C120" s="567" t="s">
        <v>2080</v>
      </c>
      <c r="D120" s="567" t="s">
        <v>1327</v>
      </c>
      <c r="E120" s="567" t="s">
        <v>1328</v>
      </c>
      <c r="F120" s="570"/>
      <c r="G120" s="570"/>
      <c r="H120" s="583">
        <v>0</v>
      </c>
      <c r="I120" s="570">
        <v>1</v>
      </c>
      <c r="J120" s="570">
        <v>99.83</v>
      </c>
      <c r="K120" s="583">
        <v>1</v>
      </c>
      <c r="L120" s="570">
        <v>1</v>
      </c>
      <c r="M120" s="571">
        <v>99.83</v>
      </c>
    </row>
    <row r="121" spans="1:13" ht="14.4" customHeight="1" x14ac:dyDescent="0.3">
      <c r="A121" s="566" t="s">
        <v>553</v>
      </c>
      <c r="B121" s="567" t="s">
        <v>1864</v>
      </c>
      <c r="C121" s="567" t="s">
        <v>2081</v>
      </c>
      <c r="D121" s="567" t="s">
        <v>934</v>
      </c>
      <c r="E121" s="567" t="s">
        <v>1309</v>
      </c>
      <c r="F121" s="570"/>
      <c r="G121" s="570"/>
      <c r="H121" s="583">
        <v>0</v>
      </c>
      <c r="I121" s="570">
        <v>33</v>
      </c>
      <c r="J121" s="570">
        <v>11764.494427054919</v>
      </c>
      <c r="K121" s="583">
        <v>1</v>
      </c>
      <c r="L121" s="570">
        <v>33</v>
      </c>
      <c r="M121" s="571">
        <v>11764.494427054919</v>
      </c>
    </row>
    <row r="122" spans="1:13" ht="14.4" customHeight="1" x14ac:dyDescent="0.3">
      <c r="A122" s="566" t="s">
        <v>553</v>
      </c>
      <c r="B122" s="567" t="s">
        <v>1864</v>
      </c>
      <c r="C122" s="567" t="s">
        <v>1865</v>
      </c>
      <c r="D122" s="567" t="s">
        <v>934</v>
      </c>
      <c r="E122" s="567" t="s">
        <v>935</v>
      </c>
      <c r="F122" s="570"/>
      <c r="G122" s="570"/>
      <c r="H122" s="583">
        <v>0</v>
      </c>
      <c r="I122" s="570">
        <v>190</v>
      </c>
      <c r="J122" s="570">
        <v>78638.36675082882</v>
      </c>
      <c r="K122" s="583">
        <v>1</v>
      </c>
      <c r="L122" s="570">
        <v>190</v>
      </c>
      <c r="M122" s="571">
        <v>78638.36675082882</v>
      </c>
    </row>
    <row r="123" spans="1:13" ht="14.4" customHeight="1" x14ac:dyDescent="0.3">
      <c r="A123" s="566" t="s">
        <v>553</v>
      </c>
      <c r="B123" s="567" t="s">
        <v>1864</v>
      </c>
      <c r="C123" s="567" t="s">
        <v>1866</v>
      </c>
      <c r="D123" s="567" t="s">
        <v>934</v>
      </c>
      <c r="E123" s="567" t="s">
        <v>936</v>
      </c>
      <c r="F123" s="570"/>
      <c r="G123" s="570"/>
      <c r="H123" s="583">
        <v>0</v>
      </c>
      <c r="I123" s="570">
        <v>13</v>
      </c>
      <c r="J123" s="570">
        <v>6390.040429960246</v>
      </c>
      <c r="K123" s="583">
        <v>1</v>
      </c>
      <c r="L123" s="570">
        <v>13</v>
      </c>
      <c r="M123" s="571">
        <v>6390.040429960246</v>
      </c>
    </row>
    <row r="124" spans="1:13" ht="14.4" customHeight="1" x14ac:dyDescent="0.3">
      <c r="A124" s="566" t="s">
        <v>553</v>
      </c>
      <c r="B124" s="567" t="s">
        <v>1864</v>
      </c>
      <c r="C124" s="567" t="s">
        <v>2082</v>
      </c>
      <c r="D124" s="567" t="s">
        <v>934</v>
      </c>
      <c r="E124" s="567" t="s">
        <v>1310</v>
      </c>
      <c r="F124" s="570"/>
      <c r="G124" s="570"/>
      <c r="H124" s="583">
        <v>0</v>
      </c>
      <c r="I124" s="570">
        <v>2</v>
      </c>
      <c r="J124" s="570">
        <v>1886.0027927940318</v>
      </c>
      <c r="K124" s="583">
        <v>1</v>
      </c>
      <c r="L124" s="570">
        <v>2</v>
      </c>
      <c r="M124" s="571">
        <v>1886.0027927940318</v>
      </c>
    </row>
    <row r="125" spans="1:13" ht="14.4" customHeight="1" x14ac:dyDescent="0.3">
      <c r="A125" s="566" t="s">
        <v>553</v>
      </c>
      <c r="B125" s="567" t="s">
        <v>1864</v>
      </c>
      <c r="C125" s="567" t="s">
        <v>1867</v>
      </c>
      <c r="D125" s="567" t="s">
        <v>949</v>
      </c>
      <c r="E125" s="567" t="s">
        <v>1868</v>
      </c>
      <c r="F125" s="570"/>
      <c r="G125" s="570"/>
      <c r="H125" s="583">
        <v>0</v>
      </c>
      <c r="I125" s="570">
        <v>9</v>
      </c>
      <c r="J125" s="570">
        <v>31049.995402053311</v>
      </c>
      <c r="K125" s="583">
        <v>1</v>
      </c>
      <c r="L125" s="570">
        <v>9</v>
      </c>
      <c r="M125" s="571">
        <v>31049.995402053311</v>
      </c>
    </row>
    <row r="126" spans="1:13" ht="14.4" customHeight="1" x14ac:dyDescent="0.3">
      <c r="A126" s="566" t="s">
        <v>553</v>
      </c>
      <c r="B126" s="567" t="s">
        <v>1864</v>
      </c>
      <c r="C126" s="567" t="s">
        <v>2083</v>
      </c>
      <c r="D126" s="567" t="s">
        <v>955</v>
      </c>
      <c r="E126" s="567" t="s">
        <v>1310</v>
      </c>
      <c r="F126" s="570"/>
      <c r="G126" s="570"/>
      <c r="H126" s="583">
        <v>0</v>
      </c>
      <c r="I126" s="570">
        <v>1</v>
      </c>
      <c r="J126" s="570">
        <v>1963.9985390178899</v>
      </c>
      <c r="K126" s="583">
        <v>1</v>
      </c>
      <c r="L126" s="570">
        <v>1</v>
      </c>
      <c r="M126" s="571">
        <v>1963.9985390178899</v>
      </c>
    </row>
    <row r="127" spans="1:13" ht="14.4" customHeight="1" x14ac:dyDescent="0.3">
      <c r="A127" s="566" t="s">
        <v>553</v>
      </c>
      <c r="B127" s="567" t="s">
        <v>1864</v>
      </c>
      <c r="C127" s="567" t="s">
        <v>2084</v>
      </c>
      <c r="D127" s="567" t="s">
        <v>955</v>
      </c>
      <c r="E127" s="567" t="s">
        <v>2085</v>
      </c>
      <c r="F127" s="570"/>
      <c r="G127" s="570"/>
      <c r="H127" s="583">
        <v>0</v>
      </c>
      <c r="I127" s="570">
        <v>0.7</v>
      </c>
      <c r="J127" s="570">
        <v>1736.546</v>
      </c>
      <c r="K127" s="583">
        <v>1</v>
      </c>
      <c r="L127" s="570">
        <v>0.7</v>
      </c>
      <c r="M127" s="571">
        <v>1736.546</v>
      </c>
    </row>
    <row r="128" spans="1:13" ht="14.4" customHeight="1" x14ac:dyDescent="0.3">
      <c r="A128" s="566" t="s">
        <v>553</v>
      </c>
      <c r="B128" s="567" t="s">
        <v>1870</v>
      </c>
      <c r="C128" s="567" t="s">
        <v>2086</v>
      </c>
      <c r="D128" s="567" t="s">
        <v>1604</v>
      </c>
      <c r="E128" s="567" t="s">
        <v>2087</v>
      </c>
      <c r="F128" s="570">
        <v>1</v>
      </c>
      <c r="G128" s="570">
        <v>162.16999999999999</v>
      </c>
      <c r="H128" s="583">
        <v>1</v>
      </c>
      <c r="I128" s="570"/>
      <c r="J128" s="570"/>
      <c r="K128" s="583">
        <v>0</v>
      </c>
      <c r="L128" s="570">
        <v>1</v>
      </c>
      <c r="M128" s="571">
        <v>162.16999999999999</v>
      </c>
    </row>
    <row r="129" spans="1:13" ht="14.4" customHeight="1" x14ac:dyDescent="0.3">
      <c r="A129" s="566" t="s">
        <v>553</v>
      </c>
      <c r="B129" s="567" t="s">
        <v>1875</v>
      </c>
      <c r="C129" s="567" t="s">
        <v>2088</v>
      </c>
      <c r="D129" s="567" t="s">
        <v>1305</v>
      </c>
      <c r="E129" s="567" t="s">
        <v>1306</v>
      </c>
      <c r="F129" s="570"/>
      <c r="G129" s="570"/>
      <c r="H129" s="583">
        <v>0</v>
      </c>
      <c r="I129" s="570">
        <v>1</v>
      </c>
      <c r="J129" s="570">
        <v>331.05</v>
      </c>
      <c r="K129" s="583">
        <v>1</v>
      </c>
      <c r="L129" s="570">
        <v>1</v>
      </c>
      <c r="M129" s="571">
        <v>331.05</v>
      </c>
    </row>
    <row r="130" spans="1:13" ht="14.4" customHeight="1" x14ac:dyDescent="0.3">
      <c r="A130" s="566" t="s">
        <v>553</v>
      </c>
      <c r="B130" s="567" t="s">
        <v>1875</v>
      </c>
      <c r="C130" s="567" t="s">
        <v>1878</v>
      </c>
      <c r="D130" s="567" t="s">
        <v>1879</v>
      </c>
      <c r="E130" s="567" t="s">
        <v>1880</v>
      </c>
      <c r="F130" s="570"/>
      <c r="G130" s="570"/>
      <c r="H130" s="583">
        <v>0</v>
      </c>
      <c r="I130" s="570">
        <v>1</v>
      </c>
      <c r="J130" s="570">
        <v>130.30021900760801</v>
      </c>
      <c r="K130" s="583">
        <v>1</v>
      </c>
      <c r="L130" s="570">
        <v>1</v>
      </c>
      <c r="M130" s="571">
        <v>130.30021900760801</v>
      </c>
    </row>
    <row r="131" spans="1:13" ht="14.4" customHeight="1" x14ac:dyDescent="0.3">
      <c r="A131" s="566" t="s">
        <v>553</v>
      </c>
      <c r="B131" s="567" t="s">
        <v>2089</v>
      </c>
      <c r="C131" s="567" t="s">
        <v>2090</v>
      </c>
      <c r="D131" s="567" t="s">
        <v>1079</v>
      </c>
      <c r="E131" s="567" t="s">
        <v>583</v>
      </c>
      <c r="F131" s="570">
        <v>1</v>
      </c>
      <c r="G131" s="570">
        <v>41.08</v>
      </c>
      <c r="H131" s="583">
        <v>1</v>
      </c>
      <c r="I131" s="570"/>
      <c r="J131" s="570"/>
      <c r="K131" s="583">
        <v>0</v>
      </c>
      <c r="L131" s="570">
        <v>1</v>
      </c>
      <c r="M131" s="571">
        <v>41.08</v>
      </c>
    </row>
    <row r="132" spans="1:13" ht="14.4" customHeight="1" x14ac:dyDescent="0.3">
      <c r="A132" s="566" t="s">
        <v>553</v>
      </c>
      <c r="B132" s="567" t="s">
        <v>1883</v>
      </c>
      <c r="C132" s="567" t="s">
        <v>1884</v>
      </c>
      <c r="D132" s="567" t="s">
        <v>947</v>
      </c>
      <c r="E132" s="567" t="s">
        <v>948</v>
      </c>
      <c r="F132" s="570"/>
      <c r="G132" s="570"/>
      <c r="H132" s="583">
        <v>0</v>
      </c>
      <c r="I132" s="570">
        <v>8</v>
      </c>
      <c r="J132" s="570">
        <v>638.63995148440904</v>
      </c>
      <c r="K132" s="583">
        <v>1</v>
      </c>
      <c r="L132" s="570">
        <v>8</v>
      </c>
      <c r="M132" s="571">
        <v>638.63995148440904</v>
      </c>
    </row>
    <row r="133" spans="1:13" ht="14.4" customHeight="1" x14ac:dyDescent="0.3">
      <c r="A133" s="566" t="s">
        <v>553</v>
      </c>
      <c r="B133" s="567" t="s">
        <v>1885</v>
      </c>
      <c r="C133" s="567" t="s">
        <v>2091</v>
      </c>
      <c r="D133" s="567" t="s">
        <v>1070</v>
      </c>
      <c r="E133" s="567" t="s">
        <v>1071</v>
      </c>
      <c r="F133" s="570">
        <v>3</v>
      </c>
      <c r="G133" s="570">
        <v>101.16</v>
      </c>
      <c r="H133" s="583">
        <v>1</v>
      </c>
      <c r="I133" s="570"/>
      <c r="J133" s="570"/>
      <c r="K133" s="583">
        <v>0</v>
      </c>
      <c r="L133" s="570">
        <v>3</v>
      </c>
      <c r="M133" s="571">
        <v>101.16</v>
      </c>
    </row>
    <row r="134" spans="1:13" ht="14.4" customHeight="1" x14ac:dyDescent="0.3">
      <c r="A134" s="566" t="s">
        <v>553</v>
      </c>
      <c r="B134" s="567" t="s">
        <v>1885</v>
      </c>
      <c r="C134" s="567" t="s">
        <v>1886</v>
      </c>
      <c r="D134" s="567" t="s">
        <v>942</v>
      </c>
      <c r="E134" s="567" t="s">
        <v>686</v>
      </c>
      <c r="F134" s="570"/>
      <c r="G134" s="570"/>
      <c r="H134" s="583">
        <v>0</v>
      </c>
      <c r="I134" s="570">
        <v>1</v>
      </c>
      <c r="J134" s="570">
        <v>43.38</v>
      </c>
      <c r="K134" s="583">
        <v>1</v>
      </c>
      <c r="L134" s="570">
        <v>1</v>
      </c>
      <c r="M134" s="571">
        <v>43.38</v>
      </c>
    </row>
    <row r="135" spans="1:13" ht="14.4" customHeight="1" x14ac:dyDescent="0.3">
      <c r="A135" s="566" t="s">
        <v>553</v>
      </c>
      <c r="B135" s="567" t="s">
        <v>1888</v>
      </c>
      <c r="C135" s="567" t="s">
        <v>1889</v>
      </c>
      <c r="D135" s="567" t="s">
        <v>985</v>
      </c>
      <c r="E135" s="567" t="s">
        <v>986</v>
      </c>
      <c r="F135" s="570"/>
      <c r="G135" s="570"/>
      <c r="H135" s="583">
        <v>0</v>
      </c>
      <c r="I135" s="570">
        <v>3</v>
      </c>
      <c r="J135" s="570">
        <v>78.180001522497605</v>
      </c>
      <c r="K135" s="583">
        <v>1</v>
      </c>
      <c r="L135" s="570">
        <v>3</v>
      </c>
      <c r="M135" s="571">
        <v>78.180001522497605</v>
      </c>
    </row>
    <row r="136" spans="1:13" ht="14.4" customHeight="1" x14ac:dyDescent="0.3">
      <c r="A136" s="566" t="s">
        <v>553</v>
      </c>
      <c r="B136" s="567" t="s">
        <v>2092</v>
      </c>
      <c r="C136" s="567" t="s">
        <v>2093</v>
      </c>
      <c r="D136" s="567" t="s">
        <v>1340</v>
      </c>
      <c r="E136" s="567" t="s">
        <v>1071</v>
      </c>
      <c r="F136" s="570"/>
      <c r="G136" s="570"/>
      <c r="H136" s="583">
        <v>0</v>
      </c>
      <c r="I136" s="570">
        <v>5</v>
      </c>
      <c r="J136" s="570">
        <v>244.80034086116561</v>
      </c>
      <c r="K136" s="583">
        <v>1</v>
      </c>
      <c r="L136" s="570">
        <v>5</v>
      </c>
      <c r="M136" s="571">
        <v>244.80034086116561</v>
      </c>
    </row>
    <row r="137" spans="1:13" ht="14.4" customHeight="1" x14ac:dyDescent="0.3">
      <c r="A137" s="566" t="s">
        <v>553</v>
      </c>
      <c r="B137" s="567" t="s">
        <v>2092</v>
      </c>
      <c r="C137" s="567" t="s">
        <v>2094</v>
      </c>
      <c r="D137" s="567" t="s">
        <v>1340</v>
      </c>
      <c r="E137" s="567" t="s">
        <v>1341</v>
      </c>
      <c r="F137" s="570"/>
      <c r="G137" s="570"/>
      <c r="H137" s="583">
        <v>0</v>
      </c>
      <c r="I137" s="570">
        <v>1</v>
      </c>
      <c r="J137" s="570">
        <v>152.22999999999999</v>
      </c>
      <c r="K137" s="583">
        <v>1</v>
      </c>
      <c r="L137" s="570">
        <v>1</v>
      </c>
      <c r="M137" s="571">
        <v>152.22999999999999</v>
      </c>
    </row>
    <row r="138" spans="1:13" ht="14.4" customHeight="1" x14ac:dyDescent="0.3">
      <c r="A138" s="566" t="s">
        <v>553</v>
      </c>
      <c r="B138" s="567" t="s">
        <v>2095</v>
      </c>
      <c r="C138" s="567" t="s">
        <v>2096</v>
      </c>
      <c r="D138" s="567" t="s">
        <v>1344</v>
      </c>
      <c r="E138" s="567" t="s">
        <v>1295</v>
      </c>
      <c r="F138" s="570"/>
      <c r="G138" s="570"/>
      <c r="H138" s="583">
        <v>0</v>
      </c>
      <c r="I138" s="570">
        <v>1</v>
      </c>
      <c r="J138" s="570">
        <v>40.6</v>
      </c>
      <c r="K138" s="583">
        <v>1</v>
      </c>
      <c r="L138" s="570">
        <v>1</v>
      </c>
      <c r="M138" s="571">
        <v>40.6</v>
      </c>
    </row>
    <row r="139" spans="1:13" ht="14.4" customHeight="1" x14ac:dyDescent="0.3">
      <c r="A139" s="566" t="s">
        <v>553</v>
      </c>
      <c r="B139" s="567" t="s">
        <v>2097</v>
      </c>
      <c r="C139" s="567" t="s">
        <v>2098</v>
      </c>
      <c r="D139" s="567" t="s">
        <v>2099</v>
      </c>
      <c r="E139" s="567" t="s">
        <v>2100</v>
      </c>
      <c r="F139" s="570">
        <v>1</v>
      </c>
      <c r="G139" s="570">
        <v>114.78</v>
      </c>
      <c r="H139" s="583">
        <v>1</v>
      </c>
      <c r="I139" s="570"/>
      <c r="J139" s="570"/>
      <c r="K139" s="583">
        <v>0</v>
      </c>
      <c r="L139" s="570">
        <v>1</v>
      </c>
      <c r="M139" s="571">
        <v>114.78</v>
      </c>
    </row>
    <row r="140" spans="1:13" ht="14.4" customHeight="1" x14ac:dyDescent="0.3">
      <c r="A140" s="566" t="s">
        <v>553</v>
      </c>
      <c r="B140" s="567" t="s">
        <v>2101</v>
      </c>
      <c r="C140" s="567" t="s">
        <v>2102</v>
      </c>
      <c r="D140" s="567" t="s">
        <v>2103</v>
      </c>
      <c r="E140" s="567" t="s">
        <v>2104</v>
      </c>
      <c r="F140" s="570">
        <v>1</v>
      </c>
      <c r="G140" s="570">
        <v>54.04</v>
      </c>
      <c r="H140" s="583">
        <v>1</v>
      </c>
      <c r="I140" s="570"/>
      <c r="J140" s="570"/>
      <c r="K140" s="583">
        <v>0</v>
      </c>
      <c r="L140" s="570">
        <v>1</v>
      </c>
      <c r="M140" s="571">
        <v>54.04</v>
      </c>
    </row>
    <row r="141" spans="1:13" ht="14.4" customHeight="1" x14ac:dyDescent="0.3">
      <c r="A141" s="566" t="s">
        <v>553</v>
      </c>
      <c r="B141" s="567" t="s">
        <v>2105</v>
      </c>
      <c r="C141" s="567" t="s">
        <v>2106</v>
      </c>
      <c r="D141" s="567" t="s">
        <v>1076</v>
      </c>
      <c r="E141" s="567" t="s">
        <v>1071</v>
      </c>
      <c r="F141" s="570">
        <v>1</v>
      </c>
      <c r="G141" s="570">
        <v>53.680000732302901</v>
      </c>
      <c r="H141" s="583">
        <v>1</v>
      </c>
      <c r="I141" s="570"/>
      <c r="J141" s="570"/>
      <c r="K141" s="583">
        <v>0</v>
      </c>
      <c r="L141" s="570">
        <v>1</v>
      </c>
      <c r="M141" s="571">
        <v>53.680000732302901</v>
      </c>
    </row>
    <row r="142" spans="1:13" ht="14.4" customHeight="1" x14ac:dyDescent="0.3">
      <c r="A142" s="566" t="s">
        <v>553</v>
      </c>
      <c r="B142" s="567" t="s">
        <v>2107</v>
      </c>
      <c r="C142" s="567" t="s">
        <v>2108</v>
      </c>
      <c r="D142" s="567" t="s">
        <v>1086</v>
      </c>
      <c r="E142" s="567" t="s">
        <v>686</v>
      </c>
      <c r="F142" s="570">
        <v>3</v>
      </c>
      <c r="G142" s="570">
        <v>364.399533419031</v>
      </c>
      <c r="H142" s="583">
        <v>1</v>
      </c>
      <c r="I142" s="570"/>
      <c r="J142" s="570"/>
      <c r="K142" s="583">
        <v>0</v>
      </c>
      <c r="L142" s="570">
        <v>3</v>
      </c>
      <c r="M142" s="571">
        <v>364.399533419031</v>
      </c>
    </row>
    <row r="143" spans="1:13" ht="14.4" customHeight="1" x14ac:dyDescent="0.3">
      <c r="A143" s="566" t="s">
        <v>553</v>
      </c>
      <c r="B143" s="567" t="s">
        <v>2107</v>
      </c>
      <c r="C143" s="567" t="s">
        <v>2109</v>
      </c>
      <c r="D143" s="567" t="s">
        <v>1342</v>
      </c>
      <c r="E143" s="567" t="s">
        <v>1343</v>
      </c>
      <c r="F143" s="570"/>
      <c r="G143" s="570"/>
      <c r="H143" s="583">
        <v>0</v>
      </c>
      <c r="I143" s="570">
        <v>2</v>
      </c>
      <c r="J143" s="570">
        <v>160.1704936971762</v>
      </c>
      <c r="K143" s="583">
        <v>1</v>
      </c>
      <c r="L143" s="570">
        <v>2</v>
      </c>
      <c r="M143" s="571">
        <v>160.1704936971762</v>
      </c>
    </row>
    <row r="144" spans="1:13" ht="14.4" customHeight="1" x14ac:dyDescent="0.3">
      <c r="A144" s="566" t="s">
        <v>553</v>
      </c>
      <c r="B144" s="567" t="s">
        <v>1891</v>
      </c>
      <c r="C144" s="567" t="s">
        <v>2110</v>
      </c>
      <c r="D144" s="567" t="s">
        <v>2111</v>
      </c>
      <c r="E144" s="567" t="s">
        <v>1295</v>
      </c>
      <c r="F144" s="570"/>
      <c r="G144" s="570"/>
      <c r="H144" s="583">
        <v>0</v>
      </c>
      <c r="I144" s="570">
        <v>2</v>
      </c>
      <c r="J144" s="570">
        <v>270.20919530467</v>
      </c>
      <c r="K144" s="583">
        <v>1</v>
      </c>
      <c r="L144" s="570">
        <v>2</v>
      </c>
      <c r="M144" s="571">
        <v>270.20919530467</v>
      </c>
    </row>
    <row r="145" spans="1:13" ht="14.4" customHeight="1" x14ac:dyDescent="0.3">
      <c r="A145" s="566" t="s">
        <v>553</v>
      </c>
      <c r="B145" s="567" t="s">
        <v>1891</v>
      </c>
      <c r="C145" s="567" t="s">
        <v>1892</v>
      </c>
      <c r="D145" s="567" t="s">
        <v>906</v>
      </c>
      <c r="E145" s="567" t="s">
        <v>907</v>
      </c>
      <c r="F145" s="570"/>
      <c r="G145" s="570"/>
      <c r="H145" s="583">
        <v>0</v>
      </c>
      <c r="I145" s="570">
        <v>5</v>
      </c>
      <c r="J145" s="570">
        <v>416.57999999999976</v>
      </c>
      <c r="K145" s="583">
        <v>1</v>
      </c>
      <c r="L145" s="570">
        <v>5</v>
      </c>
      <c r="M145" s="571">
        <v>416.57999999999976</v>
      </c>
    </row>
    <row r="146" spans="1:13" ht="14.4" customHeight="1" x14ac:dyDescent="0.3">
      <c r="A146" s="566" t="s">
        <v>553</v>
      </c>
      <c r="B146" s="567" t="s">
        <v>1893</v>
      </c>
      <c r="C146" s="567" t="s">
        <v>1894</v>
      </c>
      <c r="D146" s="567" t="s">
        <v>1895</v>
      </c>
      <c r="E146" s="567" t="s">
        <v>1896</v>
      </c>
      <c r="F146" s="570"/>
      <c r="G146" s="570"/>
      <c r="H146" s="583">
        <v>0</v>
      </c>
      <c r="I146" s="570">
        <v>2</v>
      </c>
      <c r="J146" s="570">
        <v>238.15991141866101</v>
      </c>
      <c r="K146" s="583">
        <v>1</v>
      </c>
      <c r="L146" s="570">
        <v>2</v>
      </c>
      <c r="M146" s="571">
        <v>238.15991141866101</v>
      </c>
    </row>
    <row r="147" spans="1:13" ht="14.4" customHeight="1" x14ac:dyDescent="0.3">
      <c r="A147" s="566" t="s">
        <v>553</v>
      </c>
      <c r="B147" s="567" t="s">
        <v>1897</v>
      </c>
      <c r="C147" s="567" t="s">
        <v>2112</v>
      </c>
      <c r="D147" s="567" t="s">
        <v>1332</v>
      </c>
      <c r="E147" s="567" t="s">
        <v>583</v>
      </c>
      <c r="F147" s="570"/>
      <c r="G147" s="570"/>
      <c r="H147" s="583">
        <v>0</v>
      </c>
      <c r="I147" s="570">
        <v>2</v>
      </c>
      <c r="J147" s="570">
        <v>168.42000000000002</v>
      </c>
      <c r="K147" s="583">
        <v>1</v>
      </c>
      <c r="L147" s="570">
        <v>2</v>
      </c>
      <c r="M147" s="571">
        <v>168.42000000000002</v>
      </c>
    </row>
    <row r="148" spans="1:13" ht="14.4" customHeight="1" x14ac:dyDescent="0.3">
      <c r="A148" s="566" t="s">
        <v>553</v>
      </c>
      <c r="B148" s="567" t="s">
        <v>1897</v>
      </c>
      <c r="C148" s="567" t="s">
        <v>1898</v>
      </c>
      <c r="D148" s="567" t="s">
        <v>584</v>
      </c>
      <c r="E148" s="567" t="s">
        <v>585</v>
      </c>
      <c r="F148" s="570">
        <v>1</v>
      </c>
      <c r="G148" s="570">
        <v>198.06</v>
      </c>
      <c r="H148" s="583">
        <v>1</v>
      </c>
      <c r="I148" s="570"/>
      <c r="J148" s="570"/>
      <c r="K148" s="583">
        <v>0</v>
      </c>
      <c r="L148" s="570">
        <v>1</v>
      </c>
      <c r="M148" s="571">
        <v>198.06</v>
      </c>
    </row>
    <row r="149" spans="1:13" ht="14.4" customHeight="1" x14ac:dyDescent="0.3">
      <c r="A149" s="566" t="s">
        <v>553</v>
      </c>
      <c r="B149" s="567" t="s">
        <v>2113</v>
      </c>
      <c r="C149" s="567" t="s">
        <v>2114</v>
      </c>
      <c r="D149" s="567" t="s">
        <v>1333</v>
      </c>
      <c r="E149" s="567" t="s">
        <v>583</v>
      </c>
      <c r="F149" s="570"/>
      <c r="G149" s="570"/>
      <c r="H149" s="583">
        <v>0</v>
      </c>
      <c r="I149" s="570">
        <v>1</v>
      </c>
      <c r="J149" s="570">
        <v>82.100246198626195</v>
      </c>
      <c r="K149" s="583">
        <v>1</v>
      </c>
      <c r="L149" s="570">
        <v>1</v>
      </c>
      <c r="M149" s="571">
        <v>82.100246198626195</v>
      </c>
    </row>
    <row r="150" spans="1:13" ht="14.4" customHeight="1" x14ac:dyDescent="0.3">
      <c r="A150" s="566" t="s">
        <v>553</v>
      </c>
      <c r="B150" s="567" t="s">
        <v>1899</v>
      </c>
      <c r="C150" s="567" t="s">
        <v>1901</v>
      </c>
      <c r="D150" s="567" t="s">
        <v>963</v>
      </c>
      <c r="E150" s="567" t="s">
        <v>583</v>
      </c>
      <c r="F150" s="570"/>
      <c r="G150" s="570"/>
      <c r="H150" s="583">
        <v>0</v>
      </c>
      <c r="I150" s="570">
        <v>1</v>
      </c>
      <c r="J150" s="570">
        <v>152.01</v>
      </c>
      <c r="K150" s="583">
        <v>1</v>
      </c>
      <c r="L150" s="570">
        <v>1</v>
      </c>
      <c r="M150" s="571">
        <v>152.01</v>
      </c>
    </row>
    <row r="151" spans="1:13" ht="14.4" customHeight="1" x14ac:dyDescent="0.3">
      <c r="A151" s="566" t="s">
        <v>553</v>
      </c>
      <c r="B151" s="567" t="s">
        <v>1902</v>
      </c>
      <c r="C151" s="567" t="s">
        <v>1903</v>
      </c>
      <c r="D151" s="567" t="s">
        <v>978</v>
      </c>
      <c r="E151" s="567" t="s">
        <v>979</v>
      </c>
      <c r="F151" s="570"/>
      <c r="G151" s="570"/>
      <c r="H151" s="583">
        <v>0</v>
      </c>
      <c r="I151" s="570">
        <v>5</v>
      </c>
      <c r="J151" s="570">
        <v>512.750050691448</v>
      </c>
      <c r="K151" s="583">
        <v>1</v>
      </c>
      <c r="L151" s="570">
        <v>5</v>
      </c>
      <c r="M151" s="571">
        <v>512.750050691448</v>
      </c>
    </row>
    <row r="152" spans="1:13" ht="14.4" customHeight="1" x14ac:dyDescent="0.3">
      <c r="A152" s="566" t="s">
        <v>553</v>
      </c>
      <c r="B152" s="567" t="s">
        <v>1908</v>
      </c>
      <c r="C152" s="567" t="s">
        <v>2115</v>
      </c>
      <c r="D152" s="567" t="s">
        <v>1298</v>
      </c>
      <c r="E152" s="567" t="s">
        <v>2116</v>
      </c>
      <c r="F152" s="570"/>
      <c r="G152" s="570"/>
      <c r="H152" s="583">
        <v>0</v>
      </c>
      <c r="I152" s="570">
        <v>1</v>
      </c>
      <c r="J152" s="570">
        <v>642</v>
      </c>
      <c r="K152" s="583">
        <v>1</v>
      </c>
      <c r="L152" s="570">
        <v>1</v>
      </c>
      <c r="M152" s="571">
        <v>642</v>
      </c>
    </row>
    <row r="153" spans="1:13" ht="14.4" customHeight="1" x14ac:dyDescent="0.3">
      <c r="A153" s="566" t="s">
        <v>553</v>
      </c>
      <c r="B153" s="567" t="s">
        <v>1910</v>
      </c>
      <c r="C153" s="567" t="s">
        <v>2117</v>
      </c>
      <c r="D153" s="567" t="s">
        <v>2118</v>
      </c>
      <c r="E153" s="567" t="s">
        <v>944</v>
      </c>
      <c r="F153" s="570"/>
      <c r="G153" s="570"/>
      <c r="H153" s="583">
        <v>0</v>
      </c>
      <c r="I153" s="570">
        <v>7</v>
      </c>
      <c r="J153" s="570">
        <v>916.77</v>
      </c>
      <c r="K153" s="583">
        <v>1</v>
      </c>
      <c r="L153" s="570">
        <v>7</v>
      </c>
      <c r="M153" s="571">
        <v>916.77</v>
      </c>
    </row>
    <row r="154" spans="1:13" ht="14.4" customHeight="1" x14ac:dyDescent="0.3">
      <c r="A154" s="566" t="s">
        <v>553</v>
      </c>
      <c r="B154" s="567" t="s">
        <v>1910</v>
      </c>
      <c r="C154" s="567" t="s">
        <v>1911</v>
      </c>
      <c r="D154" s="567" t="s">
        <v>971</v>
      </c>
      <c r="E154" s="567" t="s">
        <v>847</v>
      </c>
      <c r="F154" s="570"/>
      <c r="G154" s="570"/>
      <c r="H154" s="583">
        <v>0</v>
      </c>
      <c r="I154" s="570">
        <v>1</v>
      </c>
      <c r="J154" s="570">
        <v>196.097845737272</v>
      </c>
      <c r="K154" s="583">
        <v>1</v>
      </c>
      <c r="L154" s="570">
        <v>1</v>
      </c>
      <c r="M154" s="571">
        <v>196.097845737272</v>
      </c>
    </row>
    <row r="155" spans="1:13" ht="14.4" customHeight="1" x14ac:dyDescent="0.3">
      <c r="A155" s="566" t="s">
        <v>553</v>
      </c>
      <c r="B155" s="567" t="s">
        <v>1910</v>
      </c>
      <c r="C155" s="567" t="s">
        <v>2119</v>
      </c>
      <c r="D155" s="567" t="s">
        <v>2120</v>
      </c>
      <c r="E155" s="567" t="s">
        <v>1549</v>
      </c>
      <c r="F155" s="570"/>
      <c r="G155" s="570"/>
      <c r="H155" s="583">
        <v>0</v>
      </c>
      <c r="I155" s="570">
        <v>1</v>
      </c>
      <c r="J155" s="570">
        <v>266.97000000000003</v>
      </c>
      <c r="K155" s="583">
        <v>1</v>
      </c>
      <c r="L155" s="570">
        <v>1</v>
      </c>
      <c r="M155" s="571">
        <v>266.97000000000003</v>
      </c>
    </row>
    <row r="156" spans="1:13" ht="14.4" customHeight="1" x14ac:dyDescent="0.3">
      <c r="A156" s="566" t="s">
        <v>553</v>
      </c>
      <c r="B156" s="567" t="s">
        <v>1918</v>
      </c>
      <c r="C156" s="567" t="s">
        <v>1919</v>
      </c>
      <c r="D156" s="567" t="s">
        <v>916</v>
      </c>
      <c r="E156" s="567" t="s">
        <v>1920</v>
      </c>
      <c r="F156" s="570"/>
      <c r="G156" s="570"/>
      <c r="H156" s="583">
        <v>0</v>
      </c>
      <c r="I156" s="570">
        <v>1</v>
      </c>
      <c r="J156" s="570">
        <v>208.47</v>
      </c>
      <c r="K156" s="583">
        <v>1</v>
      </c>
      <c r="L156" s="570">
        <v>1</v>
      </c>
      <c r="M156" s="571">
        <v>208.47</v>
      </c>
    </row>
    <row r="157" spans="1:13" ht="14.4" customHeight="1" x14ac:dyDescent="0.3">
      <c r="A157" s="566" t="s">
        <v>553</v>
      </c>
      <c r="B157" s="567" t="s">
        <v>1921</v>
      </c>
      <c r="C157" s="567" t="s">
        <v>1922</v>
      </c>
      <c r="D157" s="567" t="s">
        <v>1923</v>
      </c>
      <c r="E157" s="567" t="s">
        <v>919</v>
      </c>
      <c r="F157" s="570"/>
      <c r="G157" s="570"/>
      <c r="H157" s="583">
        <v>0</v>
      </c>
      <c r="I157" s="570">
        <v>16</v>
      </c>
      <c r="J157" s="570">
        <v>7954.9155401466332</v>
      </c>
      <c r="K157" s="583">
        <v>1</v>
      </c>
      <c r="L157" s="570">
        <v>16</v>
      </c>
      <c r="M157" s="571">
        <v>7954.9155401466332</v>
      </c>
    </row>
    <row r="158" spans="1:13" ht="14.4" customHeight="1" x14ac:dyDescent="0.3">
      <c r="A158" s="566" t="s">
        <v>553</v>
      </c>
      <c r="B158" s="567" t="s">
        <v>1924</v>
      </c>
      <c r="C158" s="567" t="s">
        <v>1928</v>
      </c>
      <c r="D158" s="567" t="s">
        <v>1929</v>
      </c>
      <c r="E158" s="567" t="s">
        <v>1930</v>
      </c>
      <c r="F158" s="570"/>
      <c r="G158" s="570"/>
      <c r="H158" s="583">
        <v>0</v>
      </c>
      <c r="I158" s="570">
        <v>40</v>
      </c>
      <c r="J158" s="570">
        <v>1452.9883124280768</v>
      </c>
      <c r="K158" s="583">
        <v>1</v>
      </c>
      <c r="L158" s="570">
        <v>40</v>
      </c>
      <c r="M158" s="571">
        <v>1452.9883124280768</v>
      </c>
    </row>
    <row r="159" spans="1:13" ht="14.4" customHeight="1" x14ac:dyDescent="0.3">
      <c r="A159" s="566" t="s">
        <v>553</v>
      </c>
      <c r="B159" s="567" t="s">
        <v>1931</v>
      </c>
      <c r="C159" s="567" t="s">
        <v>2121</v>
      </c>
      <c r="D159" s="567" t="s">
        <v>1307</v>
      </c>
      <c r="E159" s="567" t="s">
        <v>1308</v>
      </c>
      <c r="F159" s="570"/>
      <c r="G159" s="570"/>
      <c r="H159" s="583">
        <v>0</v>
      </c>
      <c r="I159" s="570">
        <v>2</v>
      </c>
      <c r="J159" s="570">
        <v>163.09</v>
      </c>
      <c r="K159" s="583">
        <v>1</v>
      </c>
      <c r="L159" s="570">
        <v>2</v>
      </c>
      <c r="M159" s="571">
        <v>163.09</v>
      </c>
    </row>
    <row r="160" spans="1:13" ht="14.4" customHeight="1" x14ac:dyDescent="0.3">
      <c r="A160" s="566" t="s">
        <v>553</v>
      </c>
      <c r="B160" s="567" t="s">
        <v>1931</v>
      </c>
      <c r="C160" s="567" t="s">
        <v>2122</v>
      </c>
      <c r="D160" s="567" t="s">
        <v>1315</v>
      </c>
      <c r="E160" s="567" t="s">
        <v>2123</v>
      </c>
      <c r="F160" s="570"/>
      <c r="G160" s="570"/>
      <c r="H160" s="583">
        <v>0</v>
      </c>
      <c r="I160" s="570">
        <v>5</v>
      </c>
      <c r="J160" s="570">
        <v>488.42069751886817</v>
      </c>
      <c r="K160" s="583">
        <v>1</v>
      </c>
      <c r="L160" s="570">
        <v>5</v>
      </c>
      <c r="M160" s="571">
        <v>488.42069751886817</v>
      </c>
    </row>
    <row r="161" spans="1:13" ht="14.4" customHeight="1" x14ac:dyDescent="0.3">
      <c r="A161" s="566" t="s">
        <v>553</v>
      </c>
      <c r="B161" s="567" t="s">
        <v>1931</v>
      </c>
      <c r="C161" s="567" t="s">
        <v>2124</v>
      </c>
      <c r="D161" s="567" t="s">
        <v>1317</v>
      </c>
      <c r="E161" s="567" t="s">
        <v>2125</v>
      </c>
      <c r="F161" s="570"/>
      <c r="G161" s="570"/>
      <c r="H161" s="583">
        <v>0</v>
      </c>
      <c r="I161" s="570">
        <v>1</v>
      </c>
      <c r="J161" s="570">
        <v>49.889912160736301</v>
      </c>
      <c r="K161" s="583">
        <v>1</v>
      </c>
      <c r="L161" s="570">
        <v>1</v>
      </c>
      <c r="M161" s="571">
        <v>49.889912160736301</v>
      </c>
    </row>
    <row r="162" spans="1:13" ht="14.4" customHeight="1" x14ac:dyDescent="0.3">
      <c r="A162" s="566" t="s">
        <v>553</v>
      </c>
      <c r="B162" s="567" t="s">
        <v>1931</v>
      </c>
      <c r="C162" s="567" t="s">
        <v>1935</v>
      </c>
      <c r="D162" s="567" t="s">
        <v>1936</v>
      </c>
      <c r="E162" s="567" t="s">
        <v>1937</v>
      </c>
      <c r="F162" s="570">
        <v>1</v>
      </c>
      <c r="G162" s="570">
        <v>67.41</v>
      </c>
      <c r="H162" s="583">
        <v>1</v>
      </c>
      <c r="I162" s="570"/>
      <c r="J162" s="570"/>
      <c r="K162" s="583">
        <v>0</v>
      </c>
      <c r="L162" s="570">
        <v>1</v>
      </c>
      <c r="M162" s="571">
        <v>67.41</v>
      </c>
    </row>
    <row r="163" spans="1:13" ht="14.4" customHeight="1" x14ac:dyDescent="0.3">
      <c r="A163" s="566" t="s">
        <v>553</v>
      </c>
      <c r="B163" s="567" t="s">
        <v>1940</v>
      </c>
      <c r="C163" s="567" t="s">
        <v>1941</v>
      </c>
      <c r="D163" s="567" t="s">
        <v>1041</v>
      </c>
      <c r="E163" s="567" t="s">
        <v>1042</v>
      </c>
      <c r="F163" s="570"/>
      <c r="G163" s="570"/>
      <c r="H163" s="583">
        <v>0</v>
      </c>
      <c r="I163" s="570">
        <v>414</v>
      </c>
      <c r="J163" s="570">
        <v>22127.916455182709</v>
      </c>
      <c r="K163" s="583">
        <v>1</v>
      </c>
      <c r="L163" s="570">
        <v>414</v>
      </c>
      <c r="M163" s="571">
        <v>22127.916455182709</v>
      </c>
    </row>
    <row r="164" spans="1:13" ht="14.4" customHeight="1" x14ac:dyDescent="0.3">
      <c r="A164" s="566" t="s">
        <v>553</v>
      </c>
      <c r="B164" s="567" t="s">
        <v>1942</v>
      </c>
      <c r="C164" s="567" t="s">
        <v>1943</v>
      </c>
      <c r="D164" s="567" t="s">
        <v>1944</v>
      </c>
      <c r="E164" s="567" t="s">
        <v>1945</v>
      </c>
      <c r="F164" s="570"/>
      <c r="G164" s="570"/>
      <c r="H164" s="583">
        <v>0</v>
      </c>
      <c r="I164" s="570">
        <v>37</v>
      </c>
      <c r="J164" s="570">
        <v>10302.048169893045</v>
      </c>
      <c r="K164" s="583">
        <v>1</v>
      </c>
      <c r="L164" s="570">
        <v>37</v>
      </c>
      <c r="M164" s="571">
        <v>10302.048169893045</v>
      </c>
    </row>
    <row r="165" spans="1:13" ht="14.4" customHeight="1" x14ac:dyDescent="0.3">
      <c r="A165" s="566" t="s">
        <v>553</v>
      </c>
      <c r="B165" s="567" t="s">
        <v>1942</v>
      </c>
      <c r="C165" s="567" t="s">
        <v>1946</v>
      </c>
      <c r="D165" s="567" t="s">
        <v>1947</v>
      </c>
      <c r="E165" s="567" t="s">
        <v>1948</v>
      </c>
      <c r="F165" s="570"/>
      <c r="G165" s="570"/>
      <c r="H165" s="583">
        <v>0</v>
      </c>
      <c r="I165" s="570">
        <v>335.2</v>
      </c>
      <c r="J165" s="570">
        <v>75644.31129935474</v>
      </c>
      <c r="K165" s="583">
        <v>1</v>
      </c>
      <c r="L165" s="570">
        <v>335.2</v>
      </c>
      <c r="M165" s="571">
        <v>75644.31129935474</v>
      </c>
    </row>
    <row r="166" spans="1:13" ht="14.4" customHeight="1" x14ac:dyDescent="0.3">
      <c r="A166" s="566" t="s">
        <v>553</v>
      </c>
      <c r="B166" s="567" t="s">
        <v>1942</v>
      </c>
      <c r="C166" s="567" t="s">
        <v>1949</v>
      </c>
      <c r="D166" s="567" t="s">
        <v>1950</v>
      </c>
      <c r="E166" s="567" t="s">
        <v>1951</v>
      </c>
      <c r="F166" s="570"/>
      <c r="G166" s="570"/>
      <c r="H166" s="583">
        <v>0</v>
      </c>
      <c r="I166" s="570">
        <v>1</v>
      </c>
      <c r="J166" s="570">
        <v>252.540176610983</v>
      </c>
      <c r="K166" s="583">
        <v>1</v>
      </c>
      <c r="L166" s="570">
        <v>1</v>
      </c>
      <c r="M166" s="571">
        <v>252.540176610983</v>
      </c>
    </row>
    <row r="167" spans="1:13" ht="14.4" customHeight="1" x14ac:dyDescent="0.3">
      <c r="A167" s="566" t="s">
        <v>553</v>
      </c>
      <c r="B167" s="567" t="s">
        <v>1942</v>
      </c>
      <c r="C167" s="567" t="s">
        <v>2126</v>
      </c>
      <c r="D167" s="567" t="s">
        <v>1063</v>
      </c>
      <c r="E167" s="567" t="s">
        <v>2127</v>
      </c>
      <c r="F167" s="570">
        <v>1</v>
      </c>
      <c r="G167" s="570">
        <v>300.48</v>
      </c>
      <c r="H167" s="583">
        <v>1</v>
      </c>
      <c r="I167" s="570"/>
      <c r="J167" s="570"/>
      <c r="K167" s="583">
        <v>0</v>
      </c>
      <c r="L167" s="570">
        <v>1</v>
      </c>
      <c r="M167" s="571">
        <v>300.48</v>
      </c>
    </row>
    <row r="168" spans="1:13" ht="14.4" customHeight="1" x14ac:dyDescent="0.3">
      <c r="A168" s="566" t="s">
        <v>553</v>
      </c>
      <c r="B168" s="567" t="s">
        <v>1952</v>
      </c>
      <c r="C168" s="567" t="s">
        <v>1953</v>
      </c>
      <c r="D168" s="567" t="s">
        <v>1954</v>
      </c>
      <c r="E168" s="567" t="s">
        <v>1955</v>
      </c>
      <c r="F168" s="570"/>
      <c r="G168" s="570"/>
      <c r="H168" s="583">
        <v>0</v>
      </c>
      <c r="I168" s="570">
        <v>17.500000000000004</v>
      </c>
      <c r="J168" s="570">
        <v>66886.655965075202</v>
      </c>
      <c r="K168" s="583">
        <v>1</v>
      </c>
      <c r="L168" s="570">
        <v>17.500000000000004</v>
      </c>
      <c r="M168" s="571">
        <v>66886.655965075202</v>
      </c>
    </row>
    <row r="169" spans="1:13" ht="14.4" customHeight="1" x14ac:dyDescent="0.3">
      <c r="A169" s="566" t="s">
        <v>553</v>
      </c>
      <c r="B169" s="567" t="s">
        <v>1956</v>
      </c>
      <c r="C169" s="567" t="s">
        <v>1957</v>
      </c>
      <c r="D169" s="567" t="s">
        <v>1014</v>
      </c>
      <c r="E169" s="567" t="s">
        <v>1958</v>
      </c>
      <c r="F169" s="570">
        <v>1.9200000000000008</v>
      </c>
      <c r="G169" s="570">
        <v>1408.5180433202629</v>
      </c>
      <c r="H169" s="583">
        <v>1</v>
      </c>
      <c r="I169" s="570"/>
      <c r="J169" s="570"/>
      <c r="K169" s="583">
        <v>0</v>
      </c>
      <c r="L169" s="570">
        <v>1.9200000000000008</v>
      </c>
      <c r="M169" s="571">
        <v>1408.5180433202629</v>
      </c>
    </row>
    <row r="170" spans="1:13" ht="14.4" customHeight="1" x14ac:dyDescent="0.3">
      <c r="A170" s="566" t="s">
        <v>553</v>
      </c>
      <c r="B170" s="567" t="s">
        <v>1956</v>
      </c>
      <c r="C170" s="567" t="s">
        <v>1959</v>
      </c>
      <c r="D170" s="567" t="s">
        <v>1051</v>
      </c>
      <c r="E170" s="567" t="s">
        <v>694</v>
      </c>
      <c r="F170" s="570"/>
      <c r="G170" s="570"/>
      <c r="H170" s="583">
        <v>0</v>
      </c>
      <c r="I170" s="570">
        <v>66</v>
      </c>
      <c r="J170" s="570">
        <v>20284.914860175508</v>
      </c>
      <c r="K170" s="583">
        <v>1</v>
      </c>
      <c r="L170" s="570">
        <v>66</v>
      </c>
      <c r="M170" s="571">
        <v>20284.914860175508</v>
      </c>
    </row>
    <row r="171" spans="1:13" ht="14.4" customHeight="1" x14ac:dyDescent="0.3">
      <c r="A171" s="566" t="s">
        <v>553</v>
      </c>
      <c r="B171" s="567" t="s">
        <v>1960</v>
      </c>
      <c r="C171" s="567" t="s">
        <v>2128</v>
      </c>
      <c r="D171" s="567" t="s">
        <v>1382</v>
      </c>
      <c r="E171" s="567" t="s">
        <v>2129</v>
      </c>
      <c r="F171" s="570"/>
      <c r="G171" s="570"/>
      <c r="H171" s="583">
        <v>0</v>
      </c>
      <c r="I171" s="570">
        <v>4</v>
      </c>
      <c r="J171" s="570">
        <v>753.36</v>
      </c>
      <c r="K171" s="583">
        <v>1</v>
      </c>
      <c r="L171" s="570">
        <v>4</v>
      </c>
      <c r="M171" s="571">
        <v>753.36</v>
      </c>
    </row>
    <row r="172" spans="1:13" ht="14.4" customHeight="1" x14ac:dyDescent="0.3">
      <c r="A172" s="566" t="s">
        <v>553</v>
      </c>
      <c r="B172" s="567" t="s">
        <v>1963</v>
      </c>
      <c r="C172" s="567" t="s">
        <v>1964</v>
      </c>
      <c r="D172" s="567" t="s">
        <v>1012</v>
      </c>
      <c r="E172" s="567" t="s">
        <v>1013</v>
      </c>
      <c r="F172" s="570">
        <v>20</v>
      </c>
      <c r="G172" s="570">
        <v>648.397452324818</v>
      </c>
      <c r="H172" s="583">
        <v>1</v>
      </c>
      <c r="I172" s="570"/>
      <c r="J172" s="570"/>
      <c r="K172" s="583">
        <v>0</v>
      </c>
      <c r="L172" s="570">
        <v>20</v>
      </c>
      <c r="M172" s="571">
        <v>648.397452324818</v>
      </c>
    </row>
    <row r="173" spans="1:13" ht="14.4" customHeight="1" x14ac:dyDescent="0.3">
      <c r="A173" s="566" t="s">
        <v>553</v>
      </c>
      <c r="B173" s="567" t="s">
        <v>1965</v>
      </c>
      <c r="C173" s="567" t="s">
        <v>1967</v>
      </c>
      <c r="D173" s="567" t="s">
        <v>695</v>
      </c>
      <c r="E173" s="567" t="s">
        <v>696</v>
      </c>
      <c r="F173" s="570"/>
      <c r="G173" s="570"/>
      <c r="H173" s="583">
        <v>0</v>
      </c>
      <c r="I173" s="570">
        <v>3.3</v>
      </c>
      <c r="J173" s="570">
        <v>2677.9138260098712</v>
      </c>
      <c r="K173" s="583">
        <v>1</v>
      </c>
      <c r="L173" s="570">
        <v>3.3</v>
      </c>
      <c r="M173" s="571">
        <v>2677.9138260098712</v>
      </c>
    </row>
    <row r="174" spans="1:13" ht="14.4" customHeight="1" x14ac:dyDescent="0.3">
      <c r="A174" s="566" t="s">
        <v>553</v>
      </c>
      <c r="B174" s="567" t="s">
        <v>1968</v>
      </c>
      <c r="C174" s="567" t="s">
        <v>1969</v>
      </c>
      <c r="D174" s="567" t="s">
        <v>1043</v>
      </c>
      <c r="E174" s="567" t="s">
        <v>1013</v>
      </c>
      <c r="F174" s="570"/>
      <c r="G174" s="570"/>
      <c r="H174" s="583">
        <v>0</v>
      </c>
      <c r="I174" s="570">
        <v>10</v>
      </c>
      <c r="J174" s="570">
        <v>1540.4757123875602</v>
      </c>
      <c r="K174" s="583">
        <v>1</v>
      </c>
      <c r="L174" s="570">
        <v>10</v>
      </c>
      <c r="M174" s="571">
        <v>1540.4757123875602</v>
      </c>
    </row>
    <row r="175" spans="1:13" ht="14.4" customHeight="1" x14ac:dyDescent="0.3">
      <c r="A175" s="566" t="s">
        <v>553</v>
      </c>
      <c r="B175" s="567" t="s">
        <v>1970</v>
      </c>
      <c r="C175" s="567" t="s">
        <v>1971</v>
      </c>
      <c r="D175" s="567" t="s">
        <v>1972</v>
      </c>
      <c r="E175" s="567" t="s">
        <v>1973</v>
      </c>
      <c r="F175" s="570"/>
      <c r="G175" s="570"/>
      <c r="H175" s="583">
        <v>0</v>
      </c>
      <c r="I175" s="570">
        <v>7</v>
      </c>
      <c r="J175" s="570">
        <v>29791.468593961319</v>
      </c>
      <c r="K175" s="583">
        <v>1</v>
      </c>
      <c r="L175" s="570">
        <v>7</v>
      </c>
      <c r="M175" s="571">
        <v>29791.468593961319</v>
      </c>
    </row>
    <row r="176" spans="1:13" ht="14.4" customHeight="1" x14ac:dyDescent="0.3">
      <c r="A176" s="566" t="s">
        <v>553</v>
      </c>
      <c r="B176" s="567" t="s">
        <v>1970</v>
      </c>
      <c r="C176" s="567" t="s">
        <v>2130</v>
      </c>
      <c r="D176" s="567" t="s">
        <v>2131</v>
      </c>
      <c r="E176" s="567" t="s">
        <v>2132</v>
      </c>
      <c r="F176" s="570"/>
      <c r="G176" s="570"/>
      <c r="H176" s="583">
        <v>0</v>
      </c>
      <c r="I176" s="570">
        <v>3</v>
      </c>
      <c r="J176" s="570">
        <v>8216.217707149819</v>
      </c>
      <c r="K176" s="583">
        <v>1</v>
      </c>
      <c r="L176" s="570">
        <v>3</v>
      </c>
      <c r="M176" s="571">
        <v>8216.217707149819</v>
      </c>
    </row>
    <row r="177" spans="1:13" ht="14.4" customHeight="1" x14ac:dyDescent="0.3">
      <c r="A177" s="566" t="s">
        <v>553</v>
      </c>
      <c r="B177" s="567" t="s">
        <v>1974</v>
      </c>
      <c r="C177" s="567" t="s">
        <v>1975</v>
      </c>
      <c r="D177" s="567" t="s">
        <v>931</v>
      </c>
      <c r="E177" s="567" t="s">
        <v>932</v>
      </c>
      <c r="F177" s="570"/>
      <c r="G177" s="570"/>
      <c r="H177" s="583">
        <v>0</v>
      </c>
      <c r="I177" s="570">
        <v>3</v>
      </c>
      <c r="J177" s="570">
        <v>6475.2365168594797</v>
      </c>
      <c r="K177" s="583">
        <v>1</v>
      </c>
      <c r="L177" s="570">
        <v>3</v>
      </c>
      <c r="M177" s="571">
        <v>6475.2365168594797</v>
      </c>
    </row>
    <row r="178" spans="1:13" ht="14.4" customHeight="1" x14ac:dyDescent="0.3">
      <c r="A178" s="566" t="s">
        <v>553</v>
      </c>
      <c r="B178" s="567" t="s">
        <v>1976</v>
      </c>
      <c r="C178" s="567" t="s">
        <v>2133</v>
      </c>
      <c r="D178" s="567" t="s">
        <v>1386</v>
      </c>
      <c r="E178" s="567" t="s">
        <v>2134</v>
      </c>
      <c r="F178" s="570"/>
      <c r="G178" s="570"/>
      <c r="H178" s="583">
        <v>0</v>
      </c>
      <c r="I178" s="570">
        <v>10</v>
      </c>
      <c r="J178" s="570">
        <v>2610.5</v>
      </c>
      <c r="K178" s="583">
        <v>1</v>
      </c>
      <c r="L178" s="570">
        <v>10</v>
      </c>
      <c r="M178" s="571">
        <v>2610.5</v>
      </c>
    </row>
    <row r="179" spans="1:13" ht="14.4" customHeight="1" x14ac:dyDescent="0.3">
      <c r="A179" s="566" t="s">
        <v>553</v>
      </c>
      <c r="B179" s="567" t="s">
        <v>2135</v>
      </c>
      <c r="C179" s="567" t="s">
        <v>2136</v>
      </c>
      <c r="D179" s="567" t="s">
        <v>1388</v>
      </c>
      <c r="E179" s="567" t="s">
        <v>1389</v>
      </c>
      <c r="F179" s="570"/>
      <c r="G179" s="570"/>
      <c r="H179" s="583">
        <v>0</v>
      </c>
      <c r="I179" s="570">
        <v>5</v>
      </c>
      <c r="J179" s="570">
        <v>522.10137963037801</v>
      </c>
      <c r="K179" s="583">
        <v>1</v>
      </c>
      <c r="L179" s="570">
        <v>5</v>
      </c>
      <c r="M179" s="571">
        <v>522.10137963037801</v>
      </c>
    </row>
    <row r="180" spans="1:13" ht="14.4" customHeight="1" x14ac:dyDescent="0.3">
      <c r="A180" s="566" t="s">
        <v>553</v>
      </c>
      <c r="B180" s="567" t="s">
        <v>2135</v>
      </c>
      <c r="C180" s="567" t="s">
        <v>2137</v>
      </c>
      <c r="D180" s="567" t="s">
        <v>1380</v>
      </c>
      <c r="E180" s="567" t="s">
        <v>2138</v>
      </c>
      <c r="F180" s="570"/>
      <c r="G180" s="570"/>
      <c r="H180" s="583">
        <v>0</v>
      </c>
      <c r="I180" s="570">
        <v>86</v>
      </c>
      <c r="J180" s="570">
        <v>6364.0850822069951</v>
      </c>
      <c r="K180" s="583">
        <v>1</v>
      </c>
      <c r="L180" s="570">
        <v>86</v>
      </c>
      <c r="M180" s="571">
        <v>6364.0850822069951</v>
      </c>
    </row>
    <row r="181" spans="1:13" ht="14.4" customHeight="1" x14ac:dyDescent="0.3">
      <c r="A181" s="566" t="s">
        <v>553</v>
      </c>
      <c r="B181" s="567" t="s">
        <v>2135</v>
      </c>
      <c r="C181" s="567" t="s">
        <v>2139</v>
      </c>
      <c r="D181" s="567" t="s">
        <v>1380</v>
      </c>
      <c r="E181" s="567" t="s">
        <v>2140</v>
      </c>
      <c r="F181" s="570"/>
      <c r="G181" s="570"/>
      <c r="H181" s="583"/>
      <c r="I181" s="570">
        <v>0</v>
      </c>
      <c r="J181" s="570">
        <v>0</v>
      </c>
      <c r="K181" s="583"/>
      <c r="L181" s="570">
        <v>0</v>
      </c>
      <c r="M181" s="571">
        <v>0</v>
      </c>
    </row>
    <row r="182" spans="1:13" ht="14.4" customHeight="1" x14ac:dyDescent="0.3">
      <c r="A182" s="566" t="s">
        <v>553</v>
      </c>
      <c r="B182" s="567" t="s">
        <v>2135</v>
      </c>
      <c r="C182" s="567" t="s">
        <v>2141</v>
      </c>
      <c r="D182" s="567" t="s">
        <v>1380</v>
      </c>
      <c r="E182" s="567" t="s">
        <v>1381</v>
      </c>
      <c r="F182" s="570"/>
      <c r="G182" s="570"/>
      <c r="H182" s="583">
        <v>0</v>
      </c>
      <c r="I182" s="570">
        <v>20</v>
      </c>
      <c r="J182" s="570">
        <v>4345.8021225211442</v>
      </c>
      <c r="K182" s="583">
        <v>1</v>
      </c>
      <c r="L182" s="570">
        <v>20</v>
      </c>
      <c r="M182" s="571">
        <v>4345.8021225211442</v>
      </c>
    </row>
    <row r="183" spans="1:13" ht="14.4" customHeight="1" x14ac:dyDescent="0.3">
      <c r="A183" s="566" t="s">
        <v>553</v>
      </c>
      <c r="B183" s="567" t="s">
        <v>2142</v>
      </c>
      <c r="C183" s="567" t="s">
        <v>2143</v>
      </c>
      <c r="D183" s="567" t="s">
        <v>1384</v>
      </c>
      <c r="E183" s="567" t="s">
        <v>2129</v>
      </c>
      <c r="F183" s="570"/>
      <c r="G183" s="570"/>
      <c r="H183" s="583">
        <v>0</v>
      </c>
      <c r="I183" s="570">
        <v>1</v>
      </c>
      <c r="J183" s="570">
        <v>57.37</v>
      </c>
      <c r="K183" s="583">
        <v>1</v>
      </c>
      <c r="L183" s="570">
        <v>1</v>
      </c>
      <c r="M183" s="571">
        <v>57.37</v>
      </c>
    </row>
    <row r="184" spans="1:13" ht="14.4" customHeight="1" x14ac:dyDescent="0.3">
      <c r="A184" s="566" t="s">
        <v>553</v>
      </c>
      <c r="B184" s="567" t="s">
        <v>2142</v>
      </c>
      <c r="C184" s="567" t="s">
        <v>2144</v>
      </c>
      <c r="D184" s="567" t="s">
        <v>2145</v>
      </c>
      <c r="E184" s="567" t="s">
        <v>1981</v>
      </c>
      <c r="F184" s="570"/>
      <c r="G184" s="570"/>
      <c r="H184" s="583">
        <v>0</v>
      </c>
      <c r="I184" s="570">
        <v>32</v>
      </c>
      <c r="J184" s="570">
        <v>3083.518894746815</v>
      </c>
      <c r="K184" s="583">
        <v>1</v>
      </c>
      <c r="L184" s="570">
        <v>32</v>
      </c>
      <c r="M184" s="571">
        <v>3083.518894746815</v>
      </c>
    </row>
    <row r="185" spans="1:13" ht="14.4" customHeight="1" x14ac:dyDescent="0.3">
      <c r="A185" s="566" t="s">
        <v>553</v>
      </c>
      <c r="B185" s="567" t="s">
        <v>2142</v>
      </c>
      <c r="C185" s="567" t="s">
        <v>2146</v>
      </c>
      <c r="D185" s="567" t="s">
        <v>1353</v>
      </c>
      <c r="E185" s="567" t="s">
        <v>2147</v>
      </c>
      <c r="F185" s="570">
        <v>2</v>
      </c>
      <c r="G185" s="570">
        <v>128.30000000000001</v>
      </c>
      <c r="H185" s="583">
        <v>1</v>
      </c>
      <c r="I185" s="570"/>
      <c r="J185" s="570"/>
      <c r="K185" s="583">
        <v>0</v>
      </c>
      <c r="L185" s="570">
        <v>2</v>
      </c>
      <c r="M185" s="571">
        <v>128.30000000000001</v>
      </c>
    </row>
    <row r="186" spans="1:13" ht="14.4" customHeight="1" x14ac:dyDescent="0.3">
      <c r="A186" s="566" t="s">
        <v>553</v>
      </c>
      <c r="B186" s="567" t="s">
        <v>1982</v>
      </c>
      <c r="C186" s="567" t="s">
        <v>1983</v>
      </c>
      <c r="D186" s="567" t="s">
        <v>1984</v>
      </c>
      <c r="E186" s="567" t="s">
        <v>1013</v>
      </c>
      <c r="F186" s="570"/>
      <c r="G186" s="570"/>
      <c r="H186" s="583">
        <v>0</v>
      </c>
      <c r="I186" s="570">
        <v>16</v>
      </c>
      <c r="J186" s="570">
        <v>5181.76</v>
      </c>
      <c r="K186" s="583">
        <v>1</v>
      </c>
      <c r="L186" s="570">
        <v>16</v>
      </c>
      <c r="M186" s="571">
        <v>5181.76</v>
      </c>
    </row>
    <row r="187" spans="1:13" ht="14.4" customHeight="1" x14ac:dyDescent="0.3">
      <c r="A187" s="566" t="s">
        <v>553</v>
      </c>
      <c r="B187" s="567" t="s">
        <v>1985</v>
      </c>
      <c r="C187" s="567" t="s">
        <v>1986</v>
      </c>
      <c r="D187" s="567" t="s">
        <v>1987</v>
      </c>
      <c r="E187" s="567" t="s">
        <v>1988</v>
      </c>
      <c r="F187" s="570"/>
      <c r="G187" s="570"/>
      <c r="H187" s="583">
        <v>0</v>
      </c>
      <c r="I187" s="570">
        <v>146</v>
      </c>
      <c r="J187" s="570">
        <v>13389.660982819874</v>
      </c>
      <c r="K187" s="583">
        <v>1</v>
      </c>
      <c r="L187" s="570">
        <v>146</v>
      </c>
      <c r="M187" s="571">
        <v>13389.660982819874</v>
      </c>
    </row>
    <row r="188" spans="1:13" ht="14.4" customHeight="1" x14ac:dyDescent="0.3">
      <c r="A188" s="566" t="s">
        <v>553</v>
      </c>
      <c r="B188" s="567" t="s">
        <v>2148</v>
      </c>
      <c r="C188" s="567" t="s">
        <v>2149</v>
      </c>
      <c r="D188" s="567" t="s">
        <v>1087</v>
      </c>
      <c r="E188" s="567" t="s">
        <v>1088</v>
      </c>
      <c r="F188" s="570">
        <v>1</v>
      </c>
      <c r="G188" s="570">
        <v>1920.82</v>
      </c>
      <c r="H188" s="583">
        <v>1</v>
      </c>
      <c r="I188" s="570"/>
      <c r="J188" s="570"/>
      <c r="K188" s="583">
        <v>0</v>
      </c>
      <c r="L188" s="570">
        <v>1</v>
      </c>
      <c r="M188" s="571">
        <v>1920.82</v>
      </c>
    </row>
    <row r="189" spans="1:13" ht="14.4" customHeight="1" x14ac:dyDescent="0.3">
      <c r="A189" s="566" t="s">
        <v>553</v>
      </c>
      <c r="B189" s="567" t="s">
        <v>1992</v>
      </c>
      <c r="C189" s="567" t="s">
        <v>2150</v>
      </c>
      <c r="D189" s="567" t="s">
        <v>1067</v>
      </c>
      <c r="E189" s="567" t="s">
        <v>2151</v>
      </c>
      <c r="F189" s="570">
        <v>2</v>
      </c>
      <c r="G189" s="570">
        <v>239.41</v>
      </c>
      <c r="H189" s="583">
        <v>1</v>
      </c>
      <c r="I189" s="570"/>
      <c r="J189" s="570"/>
      <c r="K189" s="583">
        <v>0</v>
      </c>
      <c r="L189" s="570">
        <v>2</v>
      </c>
      <c r="M189" s="571">
        <v>239.41</v>
      </c>
    </row>
    <row r="190" spans="1:13" ht="14.4" customHeight="1" x14ac:dyDescent="0.3">
      <c r="A190" s="566" t="s">
        <v>553</v>
      </c>
      <c r="B190" s="567" t="s">
        <v>1995</v>
      </c>
      <c r="C190" s="567" t="s">
        <v>1997</v>
      </c>
      <c r="D190" s="567" t="s">
        <v>1998</v>
      </c>
      <c r="E190" s="567" t="s">
        <v>1999</v>
      </c>
      <c r="F190" s="570">
        <v>7</v>
      </c>
      <c r="G190" s="570">
        <v>431.05952311903252</v>
      </c>
      <c r="H190" s="583">
        <v>1</v>
      </c>
      <c r="I190" s="570"/>
      <c r="J190" s="570"/>
      <c r="K190" s="583">
        <v>0</v>
      </c>
      <c r="L190" s="570">
        <v>7</v>
      </c>
      <c r="M190" s="571">
        <v>431.05952311903252</v>
      </c>
    </row>
    <row r="191" spans="1:13" ht="14.4" customHeight="1" x14ac:dyDescent="0.3">
      <c r="A191" s="566" t="s">
        <v>553</v>
      </c>
      <c r="B191" s="567" t="s">
        <v>2000</v>
      </c>
      <c r="C191" s="567" t="s">
        <v>2001</v>
      </c>
      <c r="D191" s="567" t="s">
        <v>2002</v>
      </c>
      <c r="E191" s="567" t="s">
        <v>2003</v>
      </c>
      <c r="F191" s="570"/>
      <c r="G191" s="570"/>
      <c r="H191" s="583">
        <v>0</v>
      </c>
      <c r="I191" s="570">
        <v>9</v>
      </c>
      <c r="J191" s="570">
        <v>6314.1379238046538</v>
      </c>
      <c r="K191" s="583">
        <v>1</v>
      </c>
      <c r="L191" s="570">
        <v>9</v>
      </c>
      <c r="M191" s="571">
        <v>6314.1379238046538</v>
      </c>
    </row>
    <row r="192" spans="1:13" ht="14.4" customHeight="1" x14ac:dyDescent="0.3">
      <c r="A192" s="566" t="s">
        <v>553</v>
      </c>
      <c r="B192" s="567" t="s">
        <v>2000</v>
      </c>
      <c r="C192" s="567" t="s">
        <v>2152</v>
      </c>
      <c r="D192" s="567" t="s">
        <v>2153</v>
      </c>
      <c r="E192" s="567" t="s">
        <v>2154</v>
      </c>
      <c r="F192" s="570"/>
      <c r="G192" s="570"/>
      <c r="H192" s="583">
        <v>0</v>
      </c>
      <c r="I192" s="570">
        <v>1</v>
      </c>
      <c r="J192" s="570">
        <v>1344.82</v>
      </c>
      <c r="K192" s="583">
        <v>1</v>
      </c>
      <c r="L192" s="570">
        <v>1</v>
      </c>
      <c r="M192" s="571">
        <v>1344.82</v>
      </c>
    </row>
    <row r="193" spans="1:13" ht="14.4" customHeight="1" x14ac:dyDescent="0.3">
      <c r="A193" s="566" t="s">
        <v>553</v>
      </c>
      <c r="B193" s="567" t="s">
        <v>2004</v>
      </c>
      <c r="C193" s="567" t="s">
        <v>2155</v>
      </c>
      <c r="D193" s="567" t="s">
        <v>1311</v>
      </c>
      <c r="E193" s="567" t="s">
        <v>2156</v>
      </c>
      <c r="F193" s="570"/>
      <c r="G193" s="570"/>
      <c r="H193" s="583">
        <v>0</v>
      </c>
      <c r="I193" s="570">
        <v>2</v>
      </c>
      <c r="J193" s="570">
        <v>58.66</v>
      </c>
      <c r="K193" s="583">
        <v>1</v>
      </c>
      <c r="L193" s="570">
        <v>2</v>
      </c>
      <c r="M193" s="571">
        <v>58.66</v>
      </c>
    </row>
    <row r="194" spans="1:13" ht="14.4" customHeight="1" x14ac:dyDescent="0.3">
      <c r="A194" s="566" t="s">
        <v>553</v>
      </c>
      <c r="B194" s="567" t="s">
        <v>2004</v>
      </c>
      <c r="C194" s="567" t="s">
        <v>2157</v>
      </c>
      <c r="D194" s="567" t="s">
        <v>1313</v>
      </c>
      <c r="E194" s="567" t="s">
        <v>1314</v>
      </c>
      <c r="F194" s="570"/>
      <c r="G194" s="570"/>
      <c r="H194" s="583">
        <v>0</v>
      </c>
      <c r="I194" s="570">
        <v>4</v>
      </c>
      <c r="J194" s="570">
        <v>244.89999999999998</v>
      </c>
      <c r="K194" s="583">
        <v>1</v>
      </c>
      <c r="L194" s="570">
        <v>4</v>
      </c>
      <c r="M194" s="571">
        <v>244.89999999999998</v>
      </c>
    </row>
    <row r="195" spans="1:13" ht="14.4" customHeight="1" x14ac:dyDescent="0.3">
      <c r="A195" s="566" t="s">
        <v>553</v>
      </c>
      <c r="B195" s="567" t="s">
        <v>2004</v>
      </c>
      <c r="C195" s="567" t="s">
        <v>2158</v>
      </c>
      <c r="D195" s="567" t="s">
        <v>2159</v>
      </c>
      <c r="E195" s="567" t="s">
        <v>2156</v>
      </c>
      <c r="F195" s="570">
        <v>3</v>
      </c>
      <c r="G195" s="570">
        <v>215.01</v>
      </c>
      <c r="H195" s="583">
        <v>1</v>
      </c>
      <c r="I195" s="570"/>
      <c r="J195" s="570"/>
      <c r="K195" s="583">
        <v>0</v>
      </c>
      <c r="L195" s="570">
        <v>3</v>
      </c>
      <c r="M195" s="571">
        <v>215.01</v>
      </c>
    </row>
    <row r="196" spans="1:13" ht="14.4" customHeight="1" x14ac:dyDescent="0.3">
      <c r="A196" s="566" t="s">
        <v>553</v>
      </c>
      <c r="B196" s="567" t="s">
        <v>2004</v>
      </c>
      <c r="C196" s="567" t="s">
        <v>2160</v>
      </c>
      <c r="D196" s="567" t="s">
        <v>2161</v>
      </c>
      <c r="E196" s="567" t="s">
        <v>2162</v>
      </c>
      <c r="F196" s="570">
        <v>1</v>
      </c>
      <c r="G196" s="570">
        <v>165.99</v>
      </c>
      <c r="H196" s="583">
        <v>1</v>
      </c>
      <c r="I196" s="570"/>
      <c r="J196" s="570"/>
      <c r="K196" s="583">
        <v>0</v>
      </c>
      <c r="L196" s="570">
        <v>1</v>
      </c>
      <c r="M196" s="571">
        <v>165.99</v>
      </c>
    </row>
    <row r="197" spans="1:13" ht="14.4" customHeight="1" x14ac:dyDescent="0.3">
      <c r="A197" s="566" t="s">
        <v>553</v>
      </c>
      <c r="B197" s="567" t="s">
        <v>2004</v>
      </c>
      <c r="C197" s="567" t="s">
        <v>2163</v>
      </c>
      <c r="D197" s="567" t="s">
        <v>953</v>
      </c>
      <c r="E197" s="567" t="s">
        <v>2164</v>
      </c>
      <c r="F197" s="570"/>
      <c r="G197" s="570"/>
      <c r="H197" s="583">
        <v>0</v>
      </c>
      <c r="I197" s="570">
        <v>4</v>
      </c>
      <c r="J197" s="570">
        <v>137.59933064543719</v>
      </c>
      <c r="K197" s="583">
        <v>1</v>
      </c>
      <c r="L197" s="570">
        <v>4</v>
      </c>
      <c r="M197" s="571">
        <v>137.59933064543719</v>
      </c>
    </row>
    <row r="198" spans="1:13" ht="14.4" customHeight="1" x14ac:dyDescent="0.3">
      <c r="A198" s="566" t="s">
        <v>553</v>
      </c>
      <c r="B198" s="567" t="s">
        <v>2004</v>
      </c>
      <c r="C198" s="567" t="s">
        <v>2005</v>
      </c>
      <c r="D198" s="567" t="s">
        <v>953</v>
      </c>
      <c r="E198" s="567" t="s">
        <v>2006</v>
      </c>
      <c r="F198" s="570"/>
      <c r="G198" s="570"/>
      <c r="H198" s="583">
        <v>0</v>
      </c>
      <c r="I198" s="570">
        <v>2</v>
      </c>
      <c r="J198" s="570">
        <v>198.81733191513459</v>
      </c>
      <c r="K198" s="583">
        <v>1</v>
      </c>
      <c r="L198" s="570">
        <v>2</v>
      </c>
      <c r="M198" s="571">
        <v>198.81733191513459</v>
      </c>
    </row>
    <row r="199" spans="1:13" ht="14.4" customHeight="1" x14ac:dyDescent="0.3">
      <c r="A199" s="566" t="s">
        <v>553</v>
      </c>
      <c r="B199" s="567" t="s">
        <v>2007</v>
      </c>
      <c r="C199" s="567" t="s">
        <v>2165</v>
      </c>
      <c r="D199" s="567" t="s">
        <v>2166</v>
      </c>
      <c r="E199" s="567" t="s">
        <v>2167</v>
      </c>
      <c r="F199" s="570"/>
      <c r="G199" s="570"/>
      <c r="H199" s="583">
        <v>0</v>
      </c>
      <c r="I199" s="570">
        <v>1</v>
      </c>
      <c r="J199" s="570">
        <v>232.1</v>
      </c>
      <c r="K199" s="583">
        <v>1</v>
      </c>
      <c r="L199" s="570">
        <v>1</v>
      </c>
      <c r="M199" s="571">
        <v>232.1</v>
      </c>
    </row>
    <row r="200" spans="1:13" ht="14.4" customHeight="1" x14ac:dyDescent="0.3">
      <c r="A200" s="566" t="s">
        <v>553</v>
      </c>
      <c r="B200" s="567" t="s">
        <v>2168</v>
      </c>
      <c r="C200" s="567" t="s">
        <v>2169</v>
      </c>
      <c r="D200" s="567" t="s">
        <v>1334</v>
      </c>
      <c r="E200" s="567" t="s">
        <v>1335</v>
      </c>
      <c r="F200" s="570"/>
      <c r="G200" s="570"/>
      <c r="H200" s="583">
        <v>0</v>
      </c>
      <c r="I200" s="570">
        <v>1</v>
      </c>
      <c r="J200" s="570">
        <v>182.21</v>
      </c>
      <c r="K200" s="583">
        <v>1</v>
      </c>
      <c r="L200" s="570">
        <v>1</v>
      </c>
      <c r="M200" s="571">
        <v>182.21</v>
      </c>
    </row>
    <row r="201" spans="1:13" ht="14.4" customHeight="1" x14ac:dyDescent="0.3">
      <c r="A201" s="566" t="s">
        <v>553</v>
      </c>
      <c r="B201" s="567" t="s">
        <v>2013</v>
      </c>
      <c r="C201" s="567" t="s">
        <v>2014</v>
      </c>
      <c r="D201" s="567" t="s">
        <v>2015</v>
      </c>
      <c r="E201" s="567" t="s">
        <v>2016</v>
      </c>
      <c r="F201" s="570"/>
      <c r="G201" s="570"/>
      <c r="H201" s="583">
        <v>0</v>
      </c>
      <c r="I201" s="570">
        <v>1</v>
      </c>
      <c r="J201" s="570">
        <v>43.059802754655401</v>
      </c>
      <c r="K201" s="583">
        <v>1</v>
      </c>
      <c r="L201" s="570">
        <v>1</v>
      </c>
      <c r="M201" s="571">
        <v>43.059802754655401</v>
      </c>
    </row>
    <row r="202" spans="1:13" ht="14.4" customHeight="1" x14ac:dyDescent="0.3">
      <c r="A202" s="566" t="s">
        <v>553</v>
      </c>
      <c r="B202" s="567" t="s">
        <v>2022</v>
      </c>
      <c r="C202" s="567" t="s">
        <v>2023</v>
      </c>
      <c r="D202" s="567" t="s">
        <v>2024</v>
      </c>
      <c r="E202" s="567" t="s">
        <v>948</v>
      </c>
      <c r="F202" s="570">
        <v>1</v>
      </c>
      <c r="G202" s="570">
        <v>151.539828419028</v>
      </c>
      <c r="H202" s="583">
        <v>1</v>
      </c>
      <c r="I202" s="570"/>
      <c r="J202" s="570"/>
      <c r="K202" s="583">
        <v>0</v>
      </c>
      <c r="L202" s="570">
        <v>1</v>
      </c>
      <c r="M202" s="571">
        <v>151.539828419028</v>
      </c>
    </row>
    <row r="203" spans="1:13" ht="14.4" customHeight="1" x14ac:dyDescent="0.3">
      <c r="A203" s="566" t="s">
        <v>553</v>
      </c>
      <c r="B203" s="567" t="s">
        <v>2170</v>
      </c>
      <c r="C203" s="567" t="s">
        <v>2171</v>
      </c>
      <c r="D203" s="567" t="s">
        <v>1336</v>
      </c>
      <c r="E203" s="567" t="s">
        <v>1337</v>
      </c>
      <c r="F203" s="570"/>
      <c r="G203" s="570"/>
      <c r="H203" s="583">
        <v>0</v>
      </c>
      <c r="I203" s="570">
        <v>1</v>
      </c>
      <c r="J203" s="570">
        <v>257.049159653858</v>
      </c>
      <c r="K203" s="583">
        <v>1</v>
      </c>
      <c r="L203" s="570">
        <v>1</v>
      </c>
      <c r="M203" s="571">
        <v>257.049159653858</v>
      </c>
    </row>
    <row r="204" spans="1:13" ht="14.4" customHeight="1" x14ac:dyDescent="0.3">
      <c r="A204" s="566" t="s">
        <v>553</v>
      </c>
      <c r="B204" s="567" t="s">
        <v>2029</v>
      </c>
      <c r="C204" s="567" t="s">
        <v>2172</v>
      </c>
      <c r="D204" s="567" t="s">
        <v>1294</v>
      </c>
      <c r="E204" s="567" t="s">
        <v>1295</v>
      </c>
      <c r="F204" s="570"/>
      <c r="G204" s="570"/>
      <c r="H204" s="583">
        <v>0</v>
      </c>
      <c r="I204" s="570">
        <v>1</v>
      </c>
      <c r="J204" s="570">
        <v>94.959999999999894</v>
      </c>
      <c r="K204" s="583">
        <v>1</v>
      </c>
      <c r="L204" s="570">
        <v>1</v>
      </c>
      <c r="M204" s="571">
        <v>94.959999999999894</v>
      </c>
    </row>
    <row r="205" spans="1:13" ht="14.4" customHeight="1" x14ac:dyDescent="0.3">
      <c r="A205" s="566" t="s">
        <v>553</v>
      </c>
      <c r="B205" s="567" t="s">
        <v>2034</v>
      </c>
      <c r="C205" s="567" t="s">
        <v>2035</v>
      </c>
      <c r="D205" s="567" t="s">
        <v>957</v>
      </c>
      <c r="E205" s="567" t="s">
        <v>944</v>
      </c>
      <c r="F205" s="570"/>
      <c r="G205" s="570"/>
      <c r="H205" s="583">
        <v>0</v>
      </c>
      <c r="I205" s="570">
        <v>4</v>
      </c>
      <c r="J205" s="570">
        <v>435.88065325102002</v>
      </c>
      <c r="K205" s="583">
        <v>1</v>
      </c>
      <c r="L205" s="570">
        <v>4</v>
      </c>
      <c r="M205" s="571">
        <v>435.88065325102002</v>
      </c>
    </row>
    <row r="206" spans="1:13" ht="14.4" customHeight="1" x14ac:dyDescent="0.3">
      <c r="A206" s="566" t="s">
        <v>553</v>
      </c>
      <c r="B206" s="567" t="s">
        <v>2036</v>
      </c>
      <c r="C206" s="567" t="s">
        <v>2037</v>
      </c>
      <c r="D206" s="567" t="s">
        <v>980</v>
      </c>
      <c r="E206" s="567" t="s">
        <v>686</v>
      </c>
      <c r="F206" s="570"/>
      <c r="G206" s="570"/>
      <c r="H206" s="583">
        <v>0</v>
      </c>
      <c r="I206" s="570">
        <v>1</v>
      </c>
      <c r="J206" s="570">
        <v>103.26</v>
      </c>
      <c r="K206" s="583">
        <v>1</v>
      </c>
      <c r="L206" s="570">
        <v>1</v>
      </c>
      <c r="M206" s="571">
        <v>103.26</v>
      </c>
    </row>
    <row r="207" spans="1:13" ht="14.4" customHeight="1" x14ac:dyDescent="0.3">
      <c r="A207" s="566" t="s">
        <v>553</v>
      </c>
      <c r="B207" s="567" t="s">
        <v>2038</v>
      </c>
      <c r="C207" s="567" t="s">
        <v>2173</v>
      </c>
      <c r="D207" s="567" t="s">
        <v>2174</v>
      </c>
      <c r="E207" s="567" t="s">
        <v>1006</v>
      </c>
      <c r="F207" s="570"/>
      <c r="G207" s="570"/>
      <c r="H207" s="583">
        <v>0</v>
      </c>
      <c r="I207" s="570">
        <v>4</v>
      </c>
      <c r="J207" s="570">
        <v>162.27967954052599</v>
      </c>
      <c r="K207" s="583">
        <v>1</v>
      </c>
      <c r="L207" s="570">
        <v>4</v>
      </c>
      <c r="M207" s="571">
        <v>162.27967954052599</v>
      </c>
    </row>
    <row r="208" spans="1:13" ht="14.4" customHeight="1" x14ac:dyDescent="0.3">
      <c r="A208" s="566" t="s">
        <v>553</v>
      </c>
      <c r="B208" s="567" t="s">
        <v>2038</v>
      </c>
      <c r="C208" s="567" t="s">
        <v>2175</v>
      </c>
      <c r="D208" s="567" t="s">
        <v>2176</v>
      </c>
      <c r="E208" s="567" t="s">
        <v>1006</v>
      </c>
      <c r="F208" s="570"/>
      <c r="G208" s="570"/>
      <c r="H208" s="583">
        <v>0</v>
      </c>
      <c r="I208" s="570">
        <v>9</v>
      </c>
      <c r="J208" s="570">
        <v>365.13043833102279</v>
      </c>
      <c r="K208" s="583">
        <v>1</v>
      </c>
      <c r="L208" s="570">
        <v>9</v>
      </c>
      <c r="M208" s="571">
        <v>365.13043833102279</v>
      </c>
    </row>
    <row r="209" spans="1:13" ht="14.4" customHeight="1" x14ac:dyDescent="0.3">
      <c r="A209" s="566" t="s">
        <v>553</v>
      </c>
      <c r="B209" s="567" t="s">
        <v>2038</v>
      </c>
      <c r="C209" s="567" t="s">
        <v>2040</v>
      </c>
      <c r="D209" s="567" t="s">
        <v>1005</v>
      </c>
      <c r="E209" s="567" t="s">
        <v>1006</v>
      </c>
      <c r="F209" s="570"/>
      <c r="G209" s="570"/>
      <c r="H209" s="583">
        <v>0</v>
      </c>
      <c r="I209" s="570">
        <v>6</v>
      </c>
      <c r="J209" s="570">
        <v>244.37995886512317</v>
      </c>
      <c r="K209" s="583">
        <v>1</v>
      </c>
      <c r="L209" s="570">
        <v>6</v>
      </c>
      <c r="M209" s="571">
        <v>244.37995886512317</v>
      </c>
    </row>
    <row r="210" spans="1:13" ht="14.4" customHeight="1" x14ac:dyDescent="0.3">
      <c r="A210" s="566" t="s">
        <v>553</v>
      </c>
      <c r="B210" s="567" t="s">
        <v>2038</v>
      </c>
      <c r="C210" s="567" t="s">
        <v>2177</v>
      </c>
      <c r="D210" s="567" t="s">
        <v>2178</v>
      </c>
      <c r="E210" s="567" t="s">
        <v>1006</v>
      </c>
      <c r="F210" s="570"/>
      <c r="G210" s="570"/>
      <c r="H210" s="583">
        <v>0</v>
      </c>
      <c r="I210" s="570">
        <v>3</v>
      </c>
      <c r="J210" s="570">
        <v>127.80000000000001</v>
      </c>
      <c r="K210" s="583">
        <v>1</v>
      </c>
      <c r="L210" s="570">
        <v>3</v>
      </c>
      <c r="M210" s="571">
        <v>127.80000000000001</v>
      </c>
    </row>
    <row r="211" spans="1:13" ht="14.4" customHeight="1" x14ac:dyDescent="0.3">
      <c r="A211" s="566" t="s">
        <v>553</v>
      </c>
      <c r="B211" s="567" t="s">
        <v>2038</v>
      </c>
      <c r="C211" s="567" t="s">
        <v>2179</v>
      </c>
      <c r="D211" s="567" t="s">
        <v>2180</v>
      </c>
      <c r="E211" s="567" t="s">
        <v>1006</v>
      </c>
      <c r="F211" s="570"/>
      <c r="G211" s="570"/>
      <c r="H211" s="583">
        <v>0</v>
      </c>
      <c r="I211" s="570">
        <v>9</v>
      </c>
      <c r="J211" s="570">
        <v>485.66907373413233</v>
      </c>
      <c r="K211" s="583">
        <v>1</v>
      </c>
      <c r="L211" s="570">
        <v>9</v>
      </c>
      <c r="M211" s="571">
        <v>485.66907373413233</v>
      </c>
    </row>
    <row r="212" spans="1:13" ht="14.4" customHeight="1" x14ac:dyDescent="0.3">
      <c r="A212" s="566" t="s">
        <v>553</v>
      </c>
      <c r="B212" s="567" t="s">
        <v>2038</v>
      </c>
      <c r="C212" s="567" t="s">
        <v>2181</v>
      </c>
      <c r="D212" s="567" t="s">
        <v>2182</v>
      </c>
      <c r="E212" s="567" t="s">
        <v>1006</v>
      </c>
      <c r="F212" s="570"/>
      <c r="G212" s="570"/>
      <c r="H212" s="583">
        <v>0</v>
      </c>
      <c r="I212" s="570">
        <v>9</v>
      </c>
      <c r="J212" s="570">
        <v>485.66979852185193</v>
      </c>
      <c r="K212" s="583">
        <v>1</v>
      </c>
      <c r="L212" s="570">
        <v>9</v>
      </c>
      <c r="M212" s="571">
        <v>485.66979852185193</v>
      </c>
    </row>
    <row r="213" spans="1:13" ht="14.4" customHeight="1" x14ac:dyDescent="0.3">
      <c r="A213" s="566" t="s">
        <v>553</v>
      </c>
      <c r="B213" s="567" t="s">
        <v>2038</v>
      </c>
      <c r="C213" s="567" t="s">
        <v>2046</v>
      </c>
      <c r="D213" s="567" t="s">
        <v>1000</v>
      </c>
      <c r="E213" s="567" t="s">
        <v>1001</v>
      </c>
      <c r="F213" s="570"/>
      <c r="G213" s="570"/>
      <c r="H213" s="583">
        <v>0</v>
      </c>
      <c r="I213" s="570">
        <v>8</v>
      </c>
      <c r="J213" s="570">
        <v>1466.9543734755521</v>
      </c>
      <c r="K213" s="583">
        <v>1</v>
      </c>
      <c r="L213" s="570">
        <v>8</v>
      </c>
      <c r="M213" s="571">
        <v>1466.9543734755521</v>
      </c>
    </row>
    <row r="214" spans="1:13" ht="14.4" customHeight="1" x14ac:dyDescent="0.3">
      <c r="A214" s="566" t="s">
        <v>553</v>
      </c>
      <c r="B214" s="567" t="s">
        <v>2038</v>
      </c>
      <c r="C214" s="567" t="s">
        <v>2047</v>
      </c>
      <c r="D214" s="567" t="s">
        <v>1000</v>
      </c>
      <c r="E214" s="567" t="s">
        <v>1002</v>
      </c>
      <c r="F214" s="570"/>
      <c r="G214" s="570"/>
      <c r="H214" s="583">
        <v>0</v>
      </c>
      <c r="I214" s="570">
        <v>12</v>
      </c>
      <c r="J214" s="570">
        <v>855.83999999999992</v>
      </c>
      <c r="K214" s="583">
        <v>1</v>
      </c>
      <c r="L214" s="570">
        <v>12</v>
      </c>
      <c r="M214" s="571">
        <v>855.83999999999992</v>
      </c>
    </row>
    <row r="215" spans="1:13" ht="14.4" customHeight="1" x14ac:dyDescent="0.3">
      <c r="A215" s="566" t="s">
        <v>553</v>
      </c>
      <c r="B215" s="567" t="s">
        <v>2038</v>
      </c>
      <c r="C215" s="567" t="s">
        <v>2048</v>
      </c>
      <c r="D215" s="567" t="s">
        <v>2049</v>
      </c>
      <c r="E215" s="567" t="s">
        <v>1006</v>
      </c>
      <c r="F215" s="570"/>
      <c r="G215" s="570"/>
      <c r="H215" s="583">
        <v>0</v>
      </c>
      <c r="I215" s="570">
        <v>6</v>
      </c>
      <c r="J215" s="570">
        <v>243.41951931078898</v>
      </c>
      <c r="K215" s="583">
        <v>1</v>
      </c>
      <c r="L215" s="570">
        <v>6</v>
      </c>
      <c r="M215" s="571">
        <v>243.41951931078898</v>
      </c>
    </row>
    <row r="216" spans="1:13" ht="14.4" customHeight="1" x14ac:dyDescent="0.3">
      <c r="A216" s="566" t="s">
        <v>555</v>
      </c>
      <c r="B216" s="567" t="s">
        <v>1828</v>
      </c>
      <c r="C216" s="567" t="s">
        <v>1829</v>
      </c>
      <c r="D216" s="567" t="s">
        <v>1830</v>
      </c>
      <c r="E216" s="567" t="s">
        <v>1831</v>
      </c>
      <c r="F216" s="570"/>
      <c r="G216" s="570"/>
      <c r="H216" s="583">
        <v>0</v>
      </c>
      <c r="I216" s="570">
        <v>11</v>
      </c>
      <c r="J216" s="570">
        <v>780.67000000000007</v>
      </c>
      <c r="K216" s="583">
        <v>1</v>
      </c>
      <c r="L216" s="570">
        <v>11</v>
      </c>
      <c r="M216" s="571">
        <v>780.67000000000007</v>
      </c>
    </row>
    <row r="217" spans="1:13" ht="14.4" customHeight="1" x14ac:dyDescent="0.3">
      <c r="A217" s="566" t="s">
        <v>555</v>
      </c>
      <c r="B217" s="567" t="s">
        <v>1832</v>
      </c>
      <c r="C217" s="567" t="s">
        <v>2053</v>
      </c>
      <c r="D217" s="567" t="s">
        <v>1323</v>
      </c>
      <c r="E217" s="567" t="s">
        <v>1324</v>
      </c>
      <c r="F217" s="570"/>
      <c r="G217" s="570"/>
      <c r="H217" s="583">
        <v>0</v>
      </c>
      <c r="I217" s="570">
        <v>12</v>
      </c>
      <c r="J217" s="570">
        <v>2008.62</v>
      </c>
      <c r="K217" s="583">
        <v>1</v>
      </c>
      <c r="L217" s="570">
        <v>12</v>
      </c>
      <c r="M217" s="571">
        <v>2008.62</v>
      </c>
    </row>
    <row r="218" spans="1:13" ht="14.4" customHeight="1" x14ac:dyDescent="0.3">
      <c r="A218" s="566" t="s">
        <v>555</v>
      </c>
      <c r="B218" s="567" t="s">
        <v>1834</v>
      </c>
      <c r="C218" s="567" t="s">
        <v>1837</v>
      </c>
      <c r="D218" s="567" t="s">
        <v>681</v>
      </c>
      <c r="E218" s="567" t="s">
        <v>684</v>
      </c>
      <c r="F218" s="570"/>
      <c r="G218" s="570"/>
      <c r="H218" s="583">
        <v>0</v>
      </c>
      <c r="I218" s="570">
        <v>36</v>
      </c>
      <c r="J218" s="570">
        <v>10695.647577657091</v>
      </c>
      <c r="K218" s="583">
        <v>1</v>
      </c>
      <c r="L218" s="570">
        <v>36</v>
      </c>
      <c r="M218" s="571">
        <v>10695.647577657091</v>
      </c>
    </row>
    <row r="219" spans="1:13" ht="14.4" customHeight="1" x14ac:dyDescent="0.3">
      <c r="A219" s="566" t="s">
        <v>555</v>
      </c>
      <c r="B219" s="567" t="s">
        <v>1834</v>
      </c>
      <c r="C219" s="567" t="s">
        <v>1838</v>
      </c>
      <c r="D219" s="567" t="s">
        <v>1839</v>
      </c>
      <c r="E219" s="567" t="s">
        <v>1840</v>
      </c>
      <c r="F219" s="570"/>
      <c r="G219" s="570"/>
      <c r="H219" s="583">
        <v>0</v>
      </c>
      <c r="I219" s="570">
        <v>201</v>
      </c>
      <c r="J219" s="570">
        <v>15552.88883799289</v>
      </c>
      <c r="K219" s="583">
        <v>1</v>
      </c>
      <c r="L219" s="570">
        <v>201</v>
      </c>
      <c r="M219" s="571">
        <v>15552.88883799289</v>
      </c>
    </row>
    <row r="220" spans="1:13" ht="14.4" customHeight="1" x14ac:dyDescent="0.3">
      <c r="A220" s="566" t="s">
        <v>555</v>
      </c>
      <c r="B220" s="567" t="s">
        <v>1841</v>
      </c>
      <c r="C220" s="567" t="s">
        <v>2057</v>
      </c>
      <c r="D220" s="567" t="s">
        <v>1089</v>
      </c>
      <c r="E220" s="567" t="s">
        <v>1090</v>
      </c>
      <c r="F220" s="570">
        <v>2</v>
      </c>
      <c r="G220" s="570">
        <v>189.32</v>
      </c>
      <c r="H220" s="583">
        <v>1</v>
      </c>
      <c r="I220" s="570"/>
      <c r="J220" s="570"/>
      <c r="K220" s="583">
        <v>0</v>
      </c>
      <c r="L220" s="570">
        <v>2</v>
      </c>
      <c r="M220" s="571">
        <v>189.32</v>
      </c>
    </row>
    <row r="221" spans="1:13" ht="14.4" customHeight="1" x14ac:dyDescent="0.3">
      <c r="A221" s="566" t="s">
        <v>555</v>
      </c>
      <c r="B221" s="567" t="s">
        <v>1841</v>
      </c>
      <c r="C221" s="567" t="s">
        <v>1842</v>
      </c>
      <c r="D221" s="567" t="s">
        <v>945</v>
      </c>
      <c r="E221" s="567" t="s">
        <v>946</v>
      </c>
      <c r="F221" s="570"/>
      <c r="G221" s="570"/>
      <c r="H221" s="583">
        <v>0</v>
      </c>
      <c r="I221" s="570">
        <v>20</v>
      </c>
      <c r="J221" s="570">
        <v>1421</v>
      </c>
      <c r="K221" s="583">
        <v>1</v>
      </c>
      <c r="L221" s="570">
        <v>20</v>
      </c>
      <c r="M221" s="571">
        <v>1421</v>
      </c>
    </row>
    <row r="222" spans="1:13" ht="14.4" customHeight="1" x14ac:dyDescent="0.3">
      <c r="A222" s="566" t="s">
        <v>555</v>
      </c>
      <c r="B222" s="567" t="s">
        <v>1847</v>
      </c>
      <c r="C222" s="567" t="s">
        <v>2060</v>
      </c>
      <c r="D222" s="567" t="s">
        <v>959</v>
      </c>
      <c r="E222" s="567" t="s">
        <v>1322</v>
      </c>
      <c r="F222" s="570"/>
      <c r="G222" s="570"/>
      <c r="H222" s="583">
        <v>0</v>
      </c>
      <c r="I222" s="570">
        <v>1</v>
      </c>
      <c r="J222" s="570">
        <v>65.23</v>
      </c>
      <c r="K222" s="583">
        <v>1</v>
      </c>
      <c r="L222" s="570">
        <v>1</v>
      </c>
      <c r="M222" s="571">
        <v>65.23</v>
      </c>
    </row>
    <row r="223" spans="1:13" ht="14.4" customHeight="1" x14ac:dyDescent="0.3">
      <c r="A223" s="566" t="s">
        <v>555</v>
      </c>
      <c r="B223" s="567" t="s">
        <v>1849</v>
      </c>
      <c r="C223" s="567" t="s">
        <v>1850</v>
      </c>
      <c r="D223" s="567" t="s">
        <v>567</v>
      </c>
      <c r="E223" s="567" t="s">
        <v>1851</v>
      </c>
      <c r="F223" s="570">
        <v>4</v>
      </c>
      <c r="G223" s="570">
        <v>502.12136772681203</v>
      </c>
      <c r="H223" s="583">
        <v>1</v>
      </c>
      <c r="I223" s="570"/>
      <c r="J223" s="570"/>
      <c r="K223" s="583">
        <v>0</v>
      </c>
      <c r="L223" s="570">
        <v>4</v>
      </c>
      <c r="M223" s="571">
        <v>502.12136772681203</v>
      </c>
    </row>
    <row r="224" spans="1:13" ht="14.4" customHeight="1" x14ac:dyDescent="0.3">
      <c r="A224" s="566" t="s">
        <v>555</v>
      </c>
      <c r="B224" s="567" t="s">
        <v>1849</v>
      </c>
      <c r="C224" s="567" t="s">
        <v>1853</v>
      </c>
      <c r="D224" s="567" t="s">
        <v>937</v>
      </c>
      <c r="E224" s="567" t="s">
        <v>939</v>
      </c>
      <c r="F224" s="570"/>
      <c r="G224" s="570"/>
      <c r="H224" s="583">
        <v>0</v>
      </c>
      <c r="I224" s="570">
        <v>12</v>
      </c>
      <c r="J224" s="570">
        <v>1543.508494159144</v>
      </c>
      <c r="K224" s="583">
        <v>1</v>
      </c>
      <c r="L224" s="570">
        <v>12</v>
      </c>
      <c r="M224" s="571">
        <v>1543.508494159144</v>
      </c>
    </row>
    <row r="225" spans="1:13" ht="14.4" customHeight="1" x14ac:dyDescent="0.3">
      <c r="A225" s="566" t="s">
        <v>555</v>
      </c>
      <c r="B225" s="567" t="s">
        <v>1854</v>
      </c>
      <c r="C225" s="567" t="s">
        <v>1855</v>
      </c>
      <c r="D225" s="567" t="s">
        <v>929</v>
      </c>
      <c r="E225" s="567" t="s">
        <v>930</v>
      </c>
      <c r="F225" s="570"/>
      <c r="G225" s="570"/>
      <c r="H225" s="583">
        <v>0</v>
      </c>
      <c r="I225" s="570">
        <v>8</v>
      </c>
      <c r="J225" s="570">
        <v>3776.16</v>
      </c>
      <c r="K225" s="583">
        <v>1</v>
      </c>
      <c r="L225" s="570">
        <v>8</v>
      </c>
      <c r="M225" s="571">
        <v>3776.16</v>
      </c>
    </row>
    <row r="226" spans="1:13" ht="14.4" customHeight="1" x14ac:dyDescent="0.3">
      <c r="A226" s="566" t="s">
        <v>555</v>
      </c>
      <c r="B226" s="567" t="s">
        <v>2073</v>
      </c>
      <c r="C226" s="567" t="s">
        <v>2077</v>
      </c>
      <c r="D226" s="567" t="s">
        <v>2078</v>
      </c>
      <c r="E226" s="567" t="s">
        <v>2079</v>
      </c>
      <c r="F226" s="570"/>
      <c r="G226" s="570"/>
      <c r="H226" s="583">
        <v>0</v>
      </c>
      <c r="I226" s="570">
        <v>4</v>
      </c>
      <c r="J226" s="570">
        <v>1560.2</v>
      </c>
      <c r="K226" s="583">
        <v>1</v>
      </c>
      <c r="L226" s="570">
        <v>4</v>
      </c>
      <c r="M226" s="571">
        <v>1560.2</v>
      </c>
    </row>
    <row r="227" spans="1:13" ht="14.4" customHeight="1" x14ac:dyDescent="0.3">
      <c r="A227" s="566" t="s">
        <v>555</v>
      </c>
      <c r="B227" s="567" t="s">
        <v>1859</v>
      </c>
      <c r="C227" s="567" t="s">
        <v>1860</v>
      </c>
      <c r="D227" s="567" t="s">
        <v>1861</v>
      </c>
      <c r="E227" s="567" t="s">
        <v>1341</v>
      </c>
      <c r="F227" s="570"/>
      <c r="G227" s="570"/>
      <c r="H227" s="583">
        <v>0</v>
      </c>
      <c r="I227" s="570">
        <v>1</v>
      </c>
      <c r="J227" s="570">
        <v>146.03999563432799</v>
      </c>
      <c r="K227" s="583">
        <v>1</v>
      </c>
      <c r="L227" s="570">
        <v>1</v>
      </c>
      <c r="M227" s="571">
        <v>146.03999563432799</v>
      </c>
    </row>
    <row r="228" spans="1:13" ht="14.4" customHeight="1" x14ac:dyDescent="0.3">
      <c r="A228" s="566" t="s">
        <v>555</v>
      </c>
      <c r="B228" s="567" t="s">
        <v>1864</v>
      </c>
      <c r="C228" s="567" t="s">
        <v>1867</v>
      </c>
      <c r="D228" s="567" t="s">
        <v>949</v>
      </c>
      <c r="E228" s="567" t="s">
        <v>1868</v>
      </c>
      <c r="F228" s="570"/>
      <c r="G228" s="570"/>
      <c r="H228" s="583">
        <v>0</v>
      </c>
      <c r="I228" s="570">
        <v>25</v>
      </c>
      <c r="J228" s="570">
        <v>86190.024389476195</v>
      </c>
      <c r="K228" s="583">
        <v>1</v>
      </c>
      <c r="L228" s="570">
        <v>25</v>
      </c>
      <c r="M228" s="571">
        <v>86190.024389476195</v>
      </c>
    </row>
    <row r="229" spans="1:13" ht="14.4" customHeight="1" x14ac:dyDescent="0.3">
      <c r="A229" s="566" t="s">
        <v>555</v>
      </c>
      <c r="B229" s="567" t="s">
        <v>2183</v>
      </c>
      <c r="C229" s="567" t="s">
        <v>2184</v>
      </c>
      <c r="D229" s="567" t="s">
        <v>1552</v>
      </c>
      <c r="E229" s="567" t="s">
        <v>1553</v>
      </c>
      <c r="F229" s="570"/>
      <c r="G229" s="570"/>
      <c r="H229" s="583">
        <v>0</v>
      </c>
      <c r="I229" s="570">
        <v>5</v>
      </c>
      <c r="J229" s="570">
        <v>1579.7000768556618</v>
      </c>
      <c r="K229" s="583">
        <v>1</v>
      </c>
      <c r="L229" s="570">
        <v>5</v>
      </c>
      <c r="M229" s="571">
        <v>1579.7000768556618</v>
      </c>
    </row>
    <row r="230" spans="1:13" ht="14.4" customHeight="1" x14ac:dyDescent="0.3">
      <c r="A230" s="566" t="s">
        <v>555</v>
      </c>
      <c r="B230" s="567" t="s">
        <v>1870</v>
      </c>
      <c r="C230" s="567" t="s">
        <v>2086</v>
      </c>
      <c r="D230" s="567" t="s">
        <v>1604</v>
      </c>
      <c r="E230" s="567" t="s">
        <v>2087</v>
      </c>
      <c r="F230" s="570">
        <v>1</v>
      </c>
      <c r="G230" s="570">
        <v>172.89</v>
      </c>
      <c r="H230" s="583">
        <v>1</v>
      </c>
      <c r="I230" s="570"/>
      <c r="J230" s="570"/>
      <c r="K230" s="583">
        <v>0</v>
      </c>
      <c r="L230" s="570">
        <v>1</v>
      </c>
      <c r="M230" s="571">
        <v>172.89</v>
      </c>
    </row>
    <row r="231" spans="1:13" ht="14.4" customHeight="1" x14ac:dyDescent="0.3">
      <c r="A231" s="566" t="s">
        <v>555</v>
      </c>
      <c r="B231" s="567" t="s">
        <v>1883</v>
      </c>
      <c r="C231" s="567" t="s">
        <v>1884</v>
      </c>
      <c r="D231" s="567" t="s">
        <v>947</v>
      </c>
      <c r="E231" s="567" t="s">
        <v>948</v>
      </c>
      <c r="F231" s="570"/>
      <c r="G231" s="570"/>
      <c r="H231" s="583">
        <v>0</v>
      </c>
      <c r="I231" s="570">
        <v>3</v>
      </c>
      <c r="J231" s="570">
        <v>239.49026817391217</v>
      </c>
      <c r="K231" s="583">
        <v>1</v>
      </c>
      <c r="L231" s="570">
        <v>3</v>
      </c>
      <c r="M231" s="571">
        <v>239.49026817391217</v>
      </c>
    </row>
    <row r="232" spans="1:13" ht="14.4" customHeight="1" x14ac:dyDescent="0.3">
      <c r="A232" s="566" t="s">
        <v>555</v>
      </c>
      <c r="B232" s="567" t="s">
        <v>1885</v>
      </c>
      <c r="C232" s="567" t="s">
        <v>2091</v>
      </c>
      <c r="D232" s="567" t="s">
        <v>1070</v>
      </c>
      <c r="E232" s="567" t="s">
        <v>1071</v>
      </c>
      <c r="F232" s="570">
        <v>1</v>
      </c>
      <c r="G232" s="570">
        <v>33.94</v>
      </c>
      <c r="H232" s="583">
        <v>1</v>
      </c>
      <c r="I232" s="570"/>
      <c r="J232" s="570"/>
      <c r="K232" s="583">
        <v>0</v>
      </c>
      <c r="L232" s="570">
        <v>1</v>
      </c>
      <c r="M232" s="571">
        <v>33.94</v>
      </c>
    </row>
    <row r="233" spans="1:13" ht="14.4" customHeight="1" x14ac:dyDescent="0.3">
      <c r="A233" s="566" t="s">
        <v>555</v>
      </c>
      <c r="B233" s="567" t="s">
        <v>1885</v>
      </c>
      <c r="C233" s="567" t="s">
        <v>2185</v>
      </c>
      <c r="D233" s="567" t="s">
        <v>1398</v>
      </c>
      <c r="E233" s="567" t="s">
        <v>1295</v>
      </c>
      <c r="F233" s="570">
        <v>1</v>
      </c>
      <c r="G233" s="570">
        <v>45.079596117254802</v>
      </c>
      <c r="H233" s="583">
        <v>1</v>
      </c>
      <c r="I233" s="570"/>
      <c r="J233" s="570"/>
      <c r="K233" s="583">
        <v>0</v>
      </c>
      <c r="L233" s="570">
        <v>1</v>
      </c>
      <c r="M233" s="571">
        <v>45.079596117254802</v>
      </c>
    </row>
    <row r="234" spans="1:13" ht="14.4" customHeight="1" x14ac:dyDescent="0.3">
      <c r="A234" s="566" t="s">
        <v>555</v>
      </c>
      <c r="B234" s="567" t="s">
        <v>1885</v>
      </c>
      <c r="C234" s="567" t="s">
        <v>2186</v>
      </c>
      <c r="D234" s="567" t="s">
        <v>2187</v>
      </c>
      <c r="E234" s="567" t="s">
        <v>2188</v>
      </c>
      <c r="F234" s="570">
        <v>3</v>
      </c>
      <c r="G234" s="570">
        <v>212.09962656428459</v>
      </c>
      <c r="H234" s="583">
        <v>1</v>
      </c>
      <c r="I234" s="570"/>
      <c r="J234" s="570"/>
      <c r="K234" s="583">
        <v>0</v>
      </c>
      <c r="L234" s="570">
        <v>3</v>
      </c>
      <c r="M234" s="571">
        <v>212.09962656428459</v>
      </c>
    </row>
    <row r="235" spans="1:13" ht="14.4" customHeight="1" x14ac:dyDescent="0.3">
      <c r="A235" s="566" t="s">
        <v>555</v>
      </c>
      <c r="B235" s="567" t="s">
        <v>1885</v>
      </c>
      <c r="C235" s="567" t="s">
        <v>2189</v>
      </c>
      <c r="D235" s="567" t="s">
        <v>1394</v>
      </c>
      <c r="E235" s="567" t="s">
        <v>1143</v>
      </c>
      <c r="F235" s="570">
        <v>2</v>
      </c>
      <c r="G235" s="570">
        <v>179.76</v>
      </c>
      <c r="H235" s="583">
        <v>1</v>
      </c>
      <c r="I235" s="570"/>
      <c r="J235" s="570"/>
      <c r="K235" s="583">
        <v>0</v>
      </c>
      <c r="L235" s="570">
        <v>2</v>
      </c>
      <c r="M235" s="571">
        <v>179.76</v>
      </c>
    </row>
    <row r="236" spans="1:13" ht="14.4" customHeight="1" x14ac:dyDescent="0.3">
      <c r="A236" s="566" t="s">
        <v>555</v>
      </c>
      <c r="B236" s="567" t="s">
        <v>1885</v>
      </c>
      <c r="C236" s="567" t="s">
        <v>1886</v>
      </c>
      <c r="D236" s="567" t="s">
        <v>942</v>
      </c>
      <c r="E236" s="567" t="s">
        <v>686</v>
      </c>
      <c r="F236" s="570"/>
      <c r="G236" s="570"/>
      <c r="H236" s="583">
        <v>0</v>
      </c>
      <c r="I236" s="570">
        <v>1</v>
      </c>
      <c r="J236" s="570">
        <v>43.469857888166501</v>
      </c>
      <c r="K236" s="583">
        <v>1</v>
      </c>
      <c r="L236" s="570">
        <v>1</v>
      </c>
      <c r="M236" s="571">
        <v>43.469857888166501</v>
      </c>
    </row>
    <row r="237" spans="1:13" ht="14.4" customHeight="1" x14ac:dyDescent="0.3">
      <c r="A237" s="566" t="s">
        <v>555</v>
      </c>
      <c r="B237" s="567" t="s">
        <v>1885</v>
      </c>
      <c r="C237" s="567" t="s">
        <v>2190</v>
      </c>
      <c r="D237" s="567" t="s">
        <v>2191</v>
      </c>
      <c r="E237" s="567" t="s">
        <v>944</v>
      </c>
      <c r="F237" s="570">
        <v>1</v>
      </c>
      <c r="G237" s="570">
        <v>153.77046112013099</v>
      </c>
      <c r="H237" s="583">
        <v>1</v>
      </c>
      <c r="I237" s="570"/>
      <c r="J237" s="570"/>
      <c r="K237" s="583">
        <v>0</v>
      </c>
      <c r="L237" s="570">
        <v>1</v>
      </c>
      <c r="M237" s="571">
        <v>153.77046112013099</v>
      </c>
    </row>
    <row r="238" spans="1:13" ht="14.4" customHeight="1" x14ac:dyDescent="0.3">
      <c r="A238" s="566" t="s">
        <v>555</v>
      </c>
      <c r="B238" s="567" t="s">
        <v>1885</v>
      </c>
      <c r="C238" s="567" t="s">
        <v>2192</v>
      </c>
      <c r="D238" s="567" t="s">
        <v>2193</v>
      </c>
      <c r="E238" s="567" t="s">
        <v>686</v>
      </c>
      <c r="F238" s="570">
        <v>2</v>
      </c>
      <c r="G238" s="570">
        <v>215.57987783036202</v>
      </c>
      <c r="H238" s="583">
        <v>1</v>
      </c>
      <c r="I238" s="570"/>
      <c r="J238" s="570"/>
      <c r="K238" s="583">
        <v>0</v>
      </c>
      <c r="L238" s="570">
        <v>2</v>
      </c>
      <c r="M238" s="571">
        <v>215.57987783036202</v>
      </c>
    </row>
    <row r="239" spans="1:13" ht="14.4" customHeight="1" x14ac:dyDescent="0.3">
      <c r="A239" s="566" t="s">
        <v>555</v>
      </c>
      <c r="B239" s="567" t="s">
        <v>1888</v>
      </c>
      <c r="C239" s="567" t="s">
        <v>2194</v>
      </c>
      <c r="D239" s="567" t="s">
        <v>2195</v>
      </c>
      <c r="E239" s="567" t="s">
        <v>2196</v>
      </c>
      <c r="F239" s="570">
        <v>1</v>
      </c>
      <c r="G239" s="570">
        <v>25.88</v>
      </c>
      <c r="H239" s="583">
        <v>1</v>
      </c>
      <c r="I239" s="570"/>
      <c r="J239" s="570"/>
      <c r="K239" s="583">
        <v>0</v>
      </c>
      <c r="L239" s="570">
        <v>1</v>
      </c>
      <c r="M239" s="571">
        <v>25.88</v>
      </c>
    </row>
    <row r="240" spans="1:13" ht="14.4" customHeight="1" x14ac:dyDescent="0.3">
      <c r="A240" s="566" t="s">
        <v>555</v>
      </c>
      <c r="B240" s="567" t="s">
        <v>2092</v>
      </c>
      <c r="C240" s="567" t="s">
        <v>2093</v>
      </c>
      <c r="D240" s="567" t="s">
        <v>1340</v>
      </c>
      <c r="E240" s="567" t="s">
        <v>1071</v>
      </c>
      <c r="F240" s="570"/>
      <c r="G240" s="570"/>
      <c r="H240" s="583">
        <v>0</v>
      </c>
      <c r="I240" s="570">
        <v>3</v>
      </c>
      <c r="J240" s="570">
        <v>146.97072756767471</v>
      </c>
      <c r="K240" s="583">
        <v>1</v>
      </c>
      <c r="L240" s="570">
        <v>3</v>
      </c>
      <c r="M240" s="571">
        <v>146.97072756767471</v>
      </c>
    </row>
    <row r="241" spans="1:13" ht="14.4" customHeight="1" x14ac:dyDescent="0.3">
      <c r="A241" s="566" t="s">
        <v>555</v>
      </c>
      <c r="B241" s="567" t="s">
        <v>2107</v>
      </c>
      <c r="C241" s="567" t="s">
        <v>2108</v>
      </c>
      <c r="D241" s="567" t="s">
        <v>1086</v>
      </c>
      <c r="E241" s="567" t="s">
        <v>686</v>
      </c>
      <c r="F241" s="570">
        <v>1</v>
      </c>
      <c r="G241" s="570">
        <v>120.819910124308</v>
      </c>
      <c r="H241" s="583">
        <v>1</v>
      </c>
      <c r="I241" s="570"/>
      <c r="J241" s="570"/>
      <c r="K241" s="583">
        <v>0</v>
      </c>
      <c r="L241" s="570">
        <v>1</v>
      </c>
      <c r="M241" s="571">
        <v>120.819910124308</v>
      </c>
    </row>
    <row r="242" spans="1:13" ht="14.4" customHeight="1" x14ac:dyDescent="0.3">
      <c r="A242" s="566" t="s">
        <v>555</v>
      </c>
      <c r="B242" s="567" t="s">
        <v>2107</v>
      </c>
      <c r="C242" s="567" t="s">
        <v>2109</v>
      </c>
      <c r="D242" s="567" t="s">
        <v>1342</v>
      </c>
      <c r="E242" s="567" t="s">
        <v>1343</v>
      </c>
      <c r="F242" s="570"/>
      <c r="G242" s="570"/>
      <c r="H242" s="583">
        <v>0</v>
      </c>
      <c r="I242" s="570">
        <v>2</v>
      </c>
      <c r="J242" s="570">
        <v>160.3192939604626</v>
      </c>
      <c r="K242" s="583">
        <v>1</v>
      </c>
      <c r="L242" s="570">
        <v>2</v>
      </c>
      <c r="M242" s="571">
        <v>160.3192939604626</v>
      </c>
    </row>
    <row r="243" spans="1:13" ht="14.4" customHeight="1" x14ac:dyDescent="0.3">
      <c r="A243" s="566" t="s">
        <v>555</v>
      </c>
      <c r="B243" s="567" t="s">
        <v>1891</v>
      </c>
      <c r="C243" s="567" t="s">
        <v>1892</v>
      </c>
      <c r="D243" s="567" t="s">
        <v>906</v>
      </c>
      <c r="E243" s="567" t="s">
        <v>907</v>
      </c>
      <c r="F243" s="570"/>
      <c r="G243" s="570"/>
      <c r="H243" s="583">
        <v>0</v>
      </c>
      <c r="I243" s="570">
        <v>1</v>
      </c>
      <c r="J243" s="570">
        <v>83.46</v>
      </c>
      <c r="K243" s="583">
        <v>1</v>
      </c>
      <c r="L243" s="570">
        <v>1</v>
      </c>
      <c r="M243" s="571">
        <v>83.46</v>
      </c>
    </row>
    <row r="244" spans="1:13" ht="14.4" customHeight="1" x14ac:dyDescent="0.3">
      <c r="A244" s="566" t="s">
        <v>555</v>
      </c>
      <c r="B244" s="567" t="s">
        <v>1891</v>
      </c>
      <c r="C244" s="567" t="s">
        <v>2197</v>
      </c>
      <c r="D244" s="567" t="s">
        <v>2198</v>
      </c>
      <c r="E244" s="567" t="s">
        <v>1071</v>
      </c>
      <c r="F244" s="570"/>
      <c r="G244" s="570"/>
      <c r="H244" s="583">
        <v>0</v>
      </c>
      <c r="I244" s="570">
        <v>1</v>
      </c>
      <c r="J244" s="570">
        <v>110.079934011126</v>
      </c>
      <c r="K244" s="583">
        <v>1</v>
      </c>
      <c r="L244" s="570">
        <v>1</v>
      </c>
      <c r="M244" s="571">
        <v>110.079934011126</v>
      </c>
    </row>
    <row r="245" spans="1:13" ht="14.4" customHeight="1" x14ac:dyDescent="0.3">
      <c r="A245" s="566" t="s">
        <v>555</v>
      </c>
      <c r="B245" s="567" t="s">
        <v>1893</v>
      </c>
      <c r="C245" s="567" t="s">
        <v>1894</v>
      </c>
      <c r="D245" s="567" t="s">
        <v>1895</v>
      </c>
      <c r="E245" s="567" t="s">
        <v>1896</v>
      </c>
      <c r="F245" s="570"/>
      <c r="G245" s="570"/>
      <c r="H245" s="583">
        <v>0</v>
      </c>
      <c r="I245" s="570">
        <v>1</v>
      </c>
      <c r="J245" s="570">
        <v>119.08</v>
      </c>
      <c r="K245" s="583">
        <v>1</v>
      </c>
      <c r="L245" s="570">
        <v>1</v>
      </c>
      <c r="M245" s="571">
        <v>119.08</v>
      </c>
    </row>
    <row r="246" spans="1:13" ht="14.4" customHeight="1" x14ac:dyDescent="0.3">
      <c r="A246" s="566" t="s">
        <v>555</v>
      </c>
      <c r="B246" s="567" t="s">
        <v>1897</v>
      </c>
      <c r="C246" s="567" t="s">
        <v>2199</v>
      </c>
      <c r="D246" s="567" t="s">
        <v>2200</v>
      </c>
      <c r="E246" s="567" t="s">
        <v>585</v>
      </c>
      <c r="F246" s="570">
        <v>2</v>
      </c>
      <c r="G246" s="570">
        <v>242.42960971140701</v>
      </c>
      <c r="H246" s="583">
        <v>1</v>
      </c>
      <c r="I246" s="570"/>
      <c r="J246" s="570"/>
      <c r="K246" s="583">
        <v>0</v>
      </c>
      <c r="L246" s="570">
        <v>2</v>
      </c>
      <c r="M246" s="571">
        <v>242.42960971140701</v>
      </c>
    </row>
    <row r="247" spans="1:13" ht="14.4" customHeight="1" x14ac:dyDescent="0.3">
      <c r="A247" s="566" t="s">
        <v>555</v>
      </c>
      <c r="B247" s="567" t="s">
        <v>1897</v>
      </c>
      <c r="C247" s="567" t="s">
        <v>2112</v>
      </c>
      <c r="D247" s="567" t="s">
        <v>1332</v>
      </c>
      <c r="E247" s="567" t="s">
        <v>583</v>
      </c>
      <c r="F247" s="570"/>
      <c r="G247" s="570"/>
      <c r="H247" s="583">
        <v>0</v>
      </c>
      <c r="I247" s="570">
        <v>1</v>
      </c>
      <c r="J247" s="570">
        <v>84.63</v>
      </c>
      <c r="K247" s="583">
        <v>1</v>
      </c>
      <c r="L247" s="570">
        <v>1</v>
      </c>
      <c r="M247" s="571">
        <v>84.63</v>
      </c>
    </row>
    <row r="248" spans="1:13" ht="14.4" customHeight="1" x14ac:dyDescent="0.3">
      <c r="A248" s="566" t="s">
        <v>555</v>
      </c>
      <c r="B248" s="567" t="s">
        <v>1899</v>
      </c>
      <c r="C248" s="567" t="s">
        <v>2201</v>
      </c>
      <c r="D248" s="567" t="s">
        <v>1543</v>
      </c>
      <c r="E248" s="567" t="s">
        <v>1544</v>
      </c>
      <c r="F248" s="570"/>
      <c r="G248" s="570"/>
      <c r="H248" s="583">
        <v>0</v>
      </c>
      <c r="I248" s="570">
        <v>1</v>
      </c>
      <c r="J248" s="570">
        <v>438.94</v>
      </c>
      <c r="K248" s="583">
        <v>1</v>
      </c>
      <c r="L248" s="570">
        <v>1</v>
      </c>
      <c r="M248" s="571">
        <v>438.94</v>
      </c>
    </row>
    <row r="249" spans="1:13" ht="14.4" customHeight="1" x14ac:dyDescent="0.3">
      <c r="A249" s="566" t="s">
        <v>555</v>
      </c>
      <c r="B249" s="567" t="s">
        <v>1902</v>
      </c>
      <c r="C249" s="567" t="s">
        <v>2202</v>
      </c>
      <c r="D249" s="567" t="s">
        <v>2203</v>
      </c>
      <c r="E249" s="567" t="s">
        <v>2204</v>
      </c>
      <c r="F249" s="570"/>
      <c r="G249" s="570"/>
      <c r="H249" s="583">
        <v>0</v>
      </c>
      <c r="I249" s="570">
        <v>1</v>
      </c>
      <c r="J249" s="570">
        <v>67.42</v>
      </c>
      <c r="K249" s="583">
        <v>1</v>
      </c>
      <c r="L249" s="570">
        <v>1</v>
      </c>
      <c r="M249" s="571">
        <v>67.42</v>
      </c>
    </row>
    <row r="250" spans="1:13" ht="14.4" customHeight="1" x14ac:dyDescent="0.3">
      <c r="A250" s="566" t="s">
        <v>555</v>
      </c>
      <c r="B250" s="567" t="s">
        <v>1902</v>
      </c>
      <c r="C250" s="567" t="s">
        <v>1903</v>
      </c>
      <c r="D250" s="567" t="s">
        <v>978</v>
      </c>
      <c r="E250" s="567" t="s">
        <v>979</v>
      </c>
      <c r="F250" s="570"/>
      <c r="G250" s="570"/>
      <c r="H250" s="583">
        <v>0</v>
      </c>
      <c r="I250" s="570">
        <v>2</v>
      </c>
      <c r="J250" s="570">
        <v>205.1</v>
      </c>
      <c r="K250" s="583">
        <v>1</v>
      </c>
      <c r="L250" s="570">
        <v>2</v>
      </c>
      <c r="M250" s="571">
        <v>205.1</v>
      </c>
    </row>
    <row r="251" spans="1:13" ht="14.4" customHeight="1" x14ac:dyDescent="0.3">
      <c r="A251" s="566" t="s">
        <v>555</v>
      </c>
      <c r="B251" s="567" t="s">
        <v>1904</v>
      </c>
      <c r="C251" s="567" t="s">
        <v>1905</v>
      </c>
      <c r="D251" s="567" t="s">
        <v>571</v>
      </c>
      <c r="E251" s="567" t="s">
        <v>572</v>
      </c>
      <c r="F251" s="570">
        <v>2</v>
      </c>
      <c r="G251" s="570">
        <v>388.70600000000104</v>
      </c>
      <c r="H251" s="583">
        <v>1</v>
      </c>
      <c r="I251" s="570"/>
      <c r="J251" s="570"/>
      <c r="K251" s="583">
        <v>0</v>
      </c>
      <c r="L251" s="570">
        <v>2</v>
      </c>
      <c r="M251" s="571">
        <v>388.70600000000104</v>
      </c>
    </row>
    <row r="252" spans="1:13" ht="14.4" customHeight="1" x14ac:dyDescent="0.3">
      <c r="A252" s="566" t="s">
        <v>555</v>
      </c>
      <c r="B252" s="567" t="s">
        <v>1908</v>
      </c>
      <c r="C252" s="567" t="s">
        <v>2205</v>
      </c>
      <c r="D252" s="567" t="s">
        <v>1547</v>
      </c>
      <c r="E252" s="567" t="s">
        <v>944</v>
      </c>
      <c r="F252" s="570"/>
      <c r="G252" s="570"/>
      <c r="H252" s="583">
        <v>0</v>
      </c>
      <c r="I252" s="570">
        <v>1</v>
      </c>
      <c r="J252" s="570">
        <v>106.13</v>
      </c>
      <c r="K252" s="583">
        <v>1</v>
      </c>
      <c r="L252" s="570">
        <v>1</v>
      </c>
      <c r="M252" s="571">
        <v>106.13</v>
      </c>
    </row>
    <row r="253" spans="1:13" ht="14.4" customHeight="1" x14ac:dyDescent="0.3">
      <c r="A253" s="566" t="s">
        <v>555</v>
      </c>
      <c r="B253" s="567" t="s">
        <v>1910</v>
      </c>
      <c r="C253" s="567" t="s">
        <v>2117</v>
      </c>
      <c r="D253" s="567" t="s">
        <v>2118</v>
      </c>
      <c r="E253" s="567" t="s">
        <v>944</v>
      </c>
      <c r="F253" s="570"/>
      <c r="G253" s="570"/>
      <c r="H253" s="583">
        <v>0</v>
      </c>
      <c r="I253" s="570">
        <v>1</v>
      </c>
      <c r="J253" s="570">
        <v>147.47999999999999</v>
      </c>
      <c r="K253" s="583">
        <v>1</v>
      </c>
      <c r="L253" s="570">
        <v>1</v>
      </c>
      <c r="M253" s="571">
        <v>147.47999999999999</v>
      </c>
    </row>
    <row r="254" spans="1:13" ht="14.4" customHeight="1" x14ac:dyDescent="0.3">
      <c r="A254" s="566" t="s">
        <v>555</v>
      </c>
      <c r="B254" s="567" t="s">
        <v>1910</v>
      </c>
      <c r="C254" s="567" t="s">
        <v>1912</v>
      </c>
      <c r="D254" s="567" t="s">
        <v>971</v>
      </c>
      <c r="E254" s="567" t="s">
        <v>988</v>
      </c>
      <c r="F254" s="570"/>
      <c r="G254" s="570"/>
      <c r="H254" s="583">
        <v>0</v>
      </c>
      <c r="I254" s="570">
        <v>1</v>
      </c>
      <c r="J254" s="570">
        <v>696.42</v>
      </c>
      <c r="K254" s="583">
        <v>1</v>
      </c>
      <c r="L254" s="570">
        <v>1</v>
      </c>
      <c r="M254" s="571">
        <v>696.42</v>
      </c>
    </row>
    <row r="255" spans="1:13" ht="14.4" customHeight="1" x14ac:dyDescent="0.3">
      <c r="A255" s="566" t="s">
        <v>555</v>
      </c>
      <c r="B255" s="567" t="s">
        <v>1913</v>
      </c>
      <c r="C255" s="567" t="s">
        <v>2206</v>
      </c>
      <c r="D255" s="567" t="s">
        <v>1548</v>
      </c>
      <c r="E255" s="567" t="s">
        <v>1549</v>
      </c>
      <c r="F255" s="570"/>
      <c r="G255" s="570"/>
      <c r="H255" s="583">
        <v>0</v>
      </c>
      <c r="I255" s="570">
        <v>6</v>
      </c>
      <c r="J255" s="570">
        <v>2217.037985603899</v>
      </c>
      <c r="K255" s="583">
        <v>1</v>
      </c>
      <c r="L255" s="570">
        <v>6</v>
      </c>
      <c r="M255" s="571">
        <v>2217.037985603899</v>
      </c>
    </row>
    <row r="256" spans="1:13" ht="14.4" customHeight="1" x14ac:dyDescent="0.3">
      <c r="A256" s="566" t="s">
        <v>555</v>
      </c>
      <c r="B256" s="567" t="s">
        <v>2207</v>
      </c>
      <c r="C256" s="567" t="s">
        <v>2208</v>
      </c>
      <c r="D256" s="567" t="s">
        <v>1539</v>
      </c>
      <c r="E256" s="567" t="s">
        <v>1540</v>
      </c>
      <c r="F256" s="570"/>
      <c r="G256" s="570"/>
      <c r="H256" s="583">
        <v>0</v>
      </c>
      <c r="I256" s="570">
        <v>2</v>
      </c>
      <c r="J256" s="570">
        <v>689.72</v>
      </c>
      <c r="K256" s="583">
        <v>1</v>
      </c>
      <c r="L256" s="570">
        <v>2</v>
      </c>
      <c r="M256" s="571">
        <v>689.72</v>
      </c>
    </row>
    <row r="257" spans="1:13" ht="14.4" customHeight="1" x14ac:dyDescent="0.3">
      <c r="A257" s="566" t="s">
        <v>555</v>
      </c>
      <c r="B257" s="567" t="s">
        <v>1915</v>
      </c>
      <c r="C257" s="567" t="s">
        <v>1916</v>
      </c>
      <c r="D257" s="567" t="s">
        <v>1917</v>
      </c>
      <c r="E257" s="567" t="s">
        <v>585</v>
      </c>
      <c r="F257" s="570"/>
      <c r="G257" s="570"/>
      <c r="H257" s="583">
        <v>0</v>
      </c>
      <c r="I257" s="570">
        <v>1</v>
      </c>
      <c r="J257" s="570">
        <v>209.28</v>
      </c>
      <c r="K257" s="583">
        <v>1</v>
      </c>
      <c r="L257" s="570">
        <v>1</v>
      </c>
      <c r="M257" s="571">
        <v>209.28</v>
      </c>
    </row>
    <row r="258" spans="1:13" ht="14.4" customHeight="1" x14ac:dyDescent="0.3">
      <c r="A258" s="566" t="s">
        <v>555</v>
      </c>
      <c r="B258" s="567" t="s">
        <v>1918</v>
      </c>
      <c r="C258" s="567" t="s">
        <v>1919</v>
      </c>
      <c r="D258" s="567" t="s">
        <v>916</v>
      </c>
      <c r="E258" s="567" t="s">
        <v>1920</v>
      </c>
      <c r="F258" s="570"/>
      <c r="G258" s="570"/>
      <c r="H258" s="583">
        <v>0</v>
      </c>
      <c r="I258" s="570">
        <v>1</v>
      </c>
      <c r="J258" s="570">
        <v>208.47</v>
      </c>
      <c r="K258" s="583">
        <v>1</v>
      </c>
      <c r="L258" s="570">
        <v>1</v>
      </c>
      <c r="M258" s="571">
        <v>208.47</v>
      </c>
    </row>
    <row r="259" spans="1:13" ht="14.4" customHeight="1" x14ac:dyDescent="0.3">
      <c r="A259" s="566" t="s">
        <v>555</v>
      </c>
      <c r="B259" s="567" t="s">
        <v>1924</v>
      </c>
      <c r="C259" s="567" t="s">
        <v>2209</v>
      </c>
      <c r="D259" s="567" t="s">
        <v>1534</v>
      </c>
      <c r="E259" s="567" t="s">
        <v>2210</v>
      </c>
      <c r="F259" s="570"/>
      <c r="G259" s="570"/>
      <c r="H259" s="583">
        <v>0</v>
      </c>
      <c r="I259" s="570">
        <v>1</v>
      </c>
      <c r="J259" s="570">
        <v>218.09979834747199</v>
      </c>
      <c r="K259" s="583">
        <v>1</v>
      </c>
      <c r="L259" s="570">
        <v>1</v>
      </c>
      <c r="M259" s="571">
        <v>218.09979834747199</v>
      </c>
    </row>
    <row r="260" spans="1:13" ht="14.4" customHeight="1" x14ac:dyDescent="0.3">
      <c r="A260" s="566" t="s">
        <v>555</v>
      </c>
      <c r="B260" s="567" t="s">
        <v>1924</v>
      </c>
      <c r="C260" s="567" t="s">
        <v>1928</v>
      </c>
      <c r="D260" s="567" t="s">
        <v>1929</v>
      </c>
      <c r="E260" s="567" t="s">
        <v>1930</v>
      </c>
      <c r="F260" s="570"/>
      <c r="G260" s="570"/>
      <c r="H260" s="583">
        <v>0</v>
      </c>
      <c r="I260" s="570">
        <v>6</v>
      </c>
      <c r="J260" s="570">
        <v>217.98</v>
      </c>
      <c r="K260" s="583">
        <v>1</v>
      </c>
      <c r="L260" s="570">
        <v>6</v>
      </c>
      <c r="M260" s="571">
        <v>217.98</v>
      </c>
    </row>
    <row r="261" spans="1:13" ht="14.4" customHeight="1" x14ac:dyDescent="0.3">
      <c r="A261" s="566" t="s">
        <v>555</v>
      </c>
      <c r="B261" s="567" t="s">
        <v>1931</v>
      </c>
      <c r="C261" s="567" t="s">
        <v>2211</v>
      </c>
      <c r="D261" s="567" t="s">
        <v>2212</v>
      </c>
      <c r="E261" s="567" t="s">
        <v>2213</v>
      </c>
      <c r="F261" s="570">
        <v>1</v>
      </c>
      <c r="G261" s="570">
        <v>78.249927651030205</v>
      </c>
      <c r="H261" s="583">
        <v>1</v>
      </c>
      <c r="I261" s="570"/>
      <c r="J261" s="570"/>
      <c r="K261" s="583">
        <v>0</v>
      </c>
      <c r="L261" s="570">
        <v>1</v>
      </c>
      <c r="M261" s="571">
        <v>78.249927651030205</v>
      </c>
    </row>
    <row r="262" spans="1:13" ht="14.4" customHeight="1" x14ac:dyDescent="0.3">
      <c r="A262" s="566" t="s">
        <v>555</v>
      </c>
      <c r="B262" s="567" t="s">
        <v>1931</v>
      </c>
      <c r="C262" s="567" t="s">
        <v>1935</v>
      </c>
      <c r="D262" s="567" t="s">
        <v>1936</v>
      </c>
      <c r="E262" s="567" t="s">
        <v>1937</v>
      </c>
      <c r="F262" s="570">
        <v>4</v>
      </c>
      <c r="G262" s="570">
        <v>270.82025013573877</v>
      </c>
      <c r="H262" s="583">
        <v>1</v>
      </c>
      <c r="I262" s="570"/>
      <c r="J262" s="570"/>
      <c r="K262" s="583">
        <v>0</v>
      </c>
      <c r="L262" s="570">
        <v>4</v>
      </c>
      <c r="M262" s="571">
        <v>270.82025013573877</v>
      </c>
    </row>
    <row r="263" spans="1:13" ht="14.4" customHeight="1" x14ac:dyDescent="0.3">
      <c r="A263" s="566" t="s">
        <v>555</v>
      </c>
      <c r="B263" s="567" t="s">
        <v>2214</v>
      </c>
      <c r="C263" s="567" t="s">
        <v>2215</v>
      </c>
      <c r="D263" s="567" t="s">
        <v>2216</v>
      </c>
      <c r="E263" s="567" t="s">
        <v>2217</v>
      </c>
      <c r="F263" s="570">
        <v>1</v>
      </c>
      <c r="G263" s="570">
        <v>27.440711507545402</v>
      </c>
      <c r="H263" s="583">
        <v>1</v>
      </c>
      <c r="I263" s="570"/>
      <c r="J263" s="570"/>
      <c r="K263" s="583">
        <v>0</v>
      </c>
      <c r="L263" s="570">
        <v>1</v>
      </c>
      <c r="M263" s="571">
        <v>27.440711507545402</v>
      </c>
    </row>
    <row r="264" spans="1:13" ht="14.4" customHeight="1" x14ac:dyDescent="0.3">
      <c r="A264" s="566" t="s">
        <v>555</v>
      </c>
      <c r="B264" s="567" t="s">
        <v>1938</v>
      </c>
      <c r="C264" s="567" t="s">
        <v>1939</v>
      </c>
      <c r="D264" s="567" t="s">
        <v>1047</v>
      </c>
      <c r="E264" s="567" t="s">
        <v>1048</v>
      </c>
      <c r="F264" s="570"/>
      <c r="G264" s="570"/>
      <c r="H264" s="583">
        <v>0</v>
      </c>
      <c r="I264" s="570">
        <v>4.8</v>
      </c>
      <c r="J264" s="570">
        <v>60334.429449069103</v>
      </c>
      <c r="K264" s="583">
        <v>1</v>
      </c>
      <c r="L264" s="570">
        <v>4.8</v>
      </c>
      <c r="M264" s="571">
        <v>60334.429449069103</v>
      </c>
    </row>
    <row r="265" spans="1:13" ht="14.4" customHeight="1" x14ac:dyDescent="0.3">
      <c r="A265" s="566" t="s">
        <v>555</v>
      </c>
      <c r="B265" s="567" t="s">
        <v>1940</v>
      </c>
      <c r="C265" s="567" t="s">
        <v>1941</v>
      </c>
      <c r="D265" s="567" t="s">
        <v>1041</v>
      </c>
      <c r="E265" s="567" t="s">
        <v>1042</v>
      </c>
      <c r="F265" s="570"/>
      <c r="G265" s="570"/>
      <c r="H265" s="583">
        <v>0</v>
      </c>
      <c r="I265" s="570">
        <v>572</v>
      </c>
      <c r="J265" s="570">
        <v>32580.701906201051</v>
      </c>
      <c r="K265" s="583">
        <v>1</v>
      </c>
      <c r="L265" s="570">
        <v>572</v>
      </c>
      <c r="M265" s="571">
        <v>32580.701906201051</v>
      </c>
    </row>
    <row r="266" spans="1:13" ht="14.4" customHeight="1" x14ac:dyDescent="0.3">
      <c r="A266" s="566" t="s">
        <v>555</v>
      </c>
      <c r="B266" s="567" t="s">
        <v>1942</v>
      </c>
      <c r="C266" s="567" t="s">
        <v>1943</v>
      </c>
      <c r="D266" s="567" t="s">
        <v>1944</v>
      </c>
      <c r="E266" s="567" t="s">
        <v>1945</v>
      </c>
      <c r="F266" s="570"/>
      <c r="G266" s="570"/>
      <c r="H266" s="583">
        <v>0</v>
      </c>
      <c r="I266" s="570">
        <v>13</v>
      </c>
      <c r="J266" s="570">
        <v>3610.3664142847956</v>
      </c>
      <c r="K266" s="583">
        <v>1</v>
      </c>
      <c r="L266" s="570">
        <v>13</v>
      </c>
      <c r="M266" s="571">
        <v>3610.3664142847956</v>
      </c>
    </row>
    <row r="267" spans="1:13" ht="14.4" customHeight="1" x14ac:dyDescent="0.3">
      <c r="A267" s="566" t="s">
        <v>555</v>
      </c>
      <c r="B267" s="567" t="s">
        <v>1942</v>
      </c>
      <c r="C267" s="567" t="s">
        <v>1946</v>
      </c>
      <c r="D267" s="567" t="s">
        <v>1947</v>
      </c>
      <c r="E267" s="567" t="s">
        <v>1948</v>
      </c>
      <c r="F267" s="570"/>
      <c r="G267" s="570"/>
      <c r="H267" s="583">
        <v>0</v>
      </c>
      <c r="I267" s="570">
        <v>182.20000000000002</v>
      </c>
      <c r="J267" s="570">
        <v>41243.568061767328</v>
      </c>
      <c r="K267" s="583">
        <v>1</v>
      </c>
      <c r="L267" s="570">
        <v>182.20000000000002</v>
      </c>
      <c r="M267" s="571">
        <v>41243.568061767328</v>
      </c>
    </row>
    <row r="268" spans="1:13" ht="14.4" customHeight="1" x14ac:dyDescent="0.3">
      <c r="A268" s="566" t="s">
        <v>555</v>
      </c>
      <c r="B268" s="567" t="s">
        <v>1942</v>
      </c>
      <c r="C268" s="567" t="s">
        <v>1949</v>
      </c>
      <c r="D268" s="567" t="s">
        <v>1950</v>
      </c>
      <c r="E268" s="567" t="s">
        <v>1951</v>
      </c>
      <c r="F268" s="570"/>
      <c r="G268" s="570"/>
      <c r="H268" s="583">
        <v>0</v>
      </c>
      <c r="I268" s="570">
        <v>10</v>
      </c>
      <c r="J268" s="570">
        <v>2851.1576474030348</v>
      </c>
      <c r="K268" s="583">
        <v>1</v>
      </c>
      <c r="L268" s="570">
        <v>10</v>
      </c>
      <c r="M268" s="571">
        <v>2851.1576474030348</v>
      </c>
    </row>
    <row r="269" spans="1:13" ht="14.4" customHeight="1" x14ac:dyDescent="0.3">
      <c r="A269" s="566" t="s">
        <v>555</v>
      </c>
      <c r="B269" s="567" t="s">
        <v>1952</v>
      </c>
      <c r="C269" s="567" t="s">
        <v>1953</v>
      </c>
      <c r="D269" s="567" t="s">
        <v>1954</v>
      </c>
      <c r="E269" s="567" t="s">
        <v>1955</v>
      </c>
      <c r="F269" s="570"/>
      <c r="G269" s="570"/>
      <c r="H269" s="583">
        <v>0</v>
      </c>
      <c r="I269" s="570">
        <v>21.495999999999995</v>
      </c>
      <c r="J269" s="570">
        <v>81899.899378154136</v>
      </c>
      <c r="K269" s="583">
        <v>1</v>
      </c>
      <c r="L269" s="570">
        <v>21.495999999999995</v>
      </c>
      <c r="M269" s="571">
        <v>81899.899378154136</v>
      </c>
    </row>
    <row r="270" spans="1:13" ht="14.4" customHeight="1" x14ac:dyDescent="0.3">
      <c r="A270" s="566" t="s">
        <v>555</v>
      </c>
      <c r="B270" s="567" t="s">
        <v>1956</v>
      </c>
      <c r="C270" s="567" t="s">
        <v>1957</v>
      </c>
      <c r="D270" s="567" t="s">
        <v>1014</v>
      </c>
      <c r="E270" s="567" t="s">
        <v>1958</v>
      </c>
      <c r="F270" s="570">
        <v>0.4</v>
      </c>
      <c r="G270" s="570">
        <v>307.40000000000003</v>
      </c>
      <c r="H270" s="583">
        <v>1</v>
      </c>
      <c r="I270" s="570"/>
      <c r="J270" s="570"/>
      <c r="K270" s="583">
        <v>0</v>
      </c>
      <c r="L270" s="570">
        <v>0.4</v>
      </c>
      <c r="M270" s="571">
        <v>307.40000000000003</v>
      </c>
    </row>
    <row r="271" spans="1:13" ht="14.4" customHeight="1" x14ac:dyDescent="0.3">
      <c r="A271" s="566" t="s">
        <v>555</v>
      </c>
      <c r="B271" s="567" t="s">
        <v>1956</v>
      </c>
      <c r="C271" s="567" t="s">
        <v>1959</v>
      </c>
      <c r="D271" s="567" t="s">
        <v>1051</v>
      </c>
      <c r="E271" s="567" t="s">
        <v>694</v>
      </c>
      <c r="F271" s="570"/>
      <c r="G271" s="570"/>
      <c r="H271" s="583">
        <v>0</v>
      </c>
      <c r="I271" s="570">
        <v>4.1999999999999993</v>
      </c>
      <c r="J271" s="570">
        <v>1291.0772607774595</v>
      </c>
      <c r="K271" s="583">
        <v>1</v>
      </c>
      <c r="L271" s="570">
        <v>4.1999999999999993</v>
      </c>
      <c r="M271" s="571">
        <v>1291.0772607774595</v>
      </c>
    </row>
    <row r="272" spans="1:13" ht="14.4" customHeight="1" x14ac:dyDescent="0.3">
      <c r="A272" s="566" t="s">
        <v>555</v>
      </c>
      <c r="B272" s="567" t="s">
        <v>1960</v>
      </c>
      <c r="C272" s="567" t="s">
        <v>2128</v>
      </c>
      <c r="D272" s="567" t="s">
        <v>1382</v>
      </c>
      <c r="E272" s="567" t="s">
        <v>2129</v>
      </c>
      <c r="F272" s="570"/>
      <c r="G272" s="570"/>
      <c r="H272" s="583">
        <v>0</v>
      </c>
      <c r="I272" s="570">
        <v>3</v>
      </c>
      <c r="J272" s="570">
        <v>415.08000000000004</v>
      </c>
      <c r="K272" s="583">
        <v>1</v>
      </c>
      <c r="L272" s="570">
        <v>3</v>
      </c>
      <c r="M272" s="571">
        <v>415.08000000000004</v>
      </c>
    </row>
    <row r="273" spans="1:13" ht="14.4" customHeight="1" x14ac:dyDescent="0.3">
      <c r="A273" s="566" t="s">
        <v>555</v>
      </c>
      <c r="B273" s="567" t="s">
        <v>1960</v>
      </c>
      <c r="C273" s="567" t="s">
        <v>1961</v>
      </c>
      <c r="D273" s="567" t="s">
        <v>1962</v>
      </c>
      <c r="E273" s="567" t="s">
        <v>1042</v>
      </c>
      <c r="F273" s="570"/>
      <c r="G273" s="570"/>
      <c r="H273" s="583">
        <v>0</v>
      </c>
      <c r="I273" s="570">
        <v>55</v>
      </c>
      <c r="J273" s="570">
        <v>4141.5040035204074</v>
      </c>
      <c r="K273" s="583">
        <v>1</v>
      </c>
      <c r="L273" s="570">
        <v>55</v>
      </c>
      <c r="M273" s="571">
        <v>4141.5040035204074</v>
      </c>
    </row>
    <row r="274" spans="1:13" ht="14.4" customHeight="1" x14ac:dyDescent="0.3">
      <c r="A274" s="566" t="s">
        <v>555</v>
      </c>
      <c r="B274" s="567" t="s">
        <v>1963</v>
      </c>
      <c r="C274" s="567" t="s">
        <v>1964</v>
      </c>
      <c r="D274" s="567" t="s">
        <v>1012</v>
      </c>
      <c r="E274" s="567" t="s">
        <v>1013</v>
      </c>
      <c r="F274" s="570">
        <v>20</v>
      </c>
      <c r="G274" s="570">
        <v>648.40000000000009</v>
      </c>
      <c r="H274" s="583">
        <v>1</v>
      </c>
      <c r="I274" s="570"/>
      <c r="J274" s="570"/>
      <c r="K274" s="583">
        <v>0</v>
      </c>
      <c r="L274" s="570">
        <v>20</v>
      </c>
      <c r="M274" s="571">
        <v>648.40000000000009</v>
      </c>
    </row>
    <row r="275" spans="1:13" ht="14.4" customHeight="1" x14ac:dyDescent="0.3">
      <c r="A275" s="566" t="s">
        <v>555</v>
      </c>
      <c r="B275" s="567" t="s">
        <v>1965</v>
      </c>
      <c r="C275" s="567" t="s">
        <v>1966</v>
      </c>
      <c r="D275" s="567" t="s">
        <v>693</v>
      </c>
      <c r="E275" s="567" t="s">
        <v>694</v>
      </c>
      <c r="F275" s="570"/>
      <c r="G275" s="570"/>
      <c r="H275" s="583">
        <v>0</v>
      </c>
      <c r="I275" s="570">
        <v>2</v>
      </c>
      <c r="J275" s="570">
        <v>1209.2492768711172</v>
      </c>
      <c r="K275" s="583">
        <v>1</v>
      </c>
      <c r="L275" s="570">
        <v>2</v>
      </c>
      <c r="M275" s="571">
        <v>1209.2492768711172</v>
      </c>
    </row>
    <row r="276" spans="1:13" ht="14.4" customHeight="1" x14ac:dyDescent="0.3">
      <c r="A276" s="566" t="s">
        <v>555</v>
      </c>
      <c r="B276" s="567" t="s">
        <v>1965</v>
      </c>
      <c r="C276" s="567" t="s">
        <v>1967</v>
      </c>
      <c r="D276" s="567" t="s">
        <v>695</v>
      </c>
      <c r="E276" s="567" t="s">
        <v>696</v>
      </c>
      <c r="F276" s="570"/>
      <c r="G276" s="570"/>
      <c r="H276" s="583">
        <v>0</v>
      </c>
      <c r="I276" s="570">
        <v>1</v>
      </c>
      <c r="J276" s="570">
        <v>806.65666666667005</v>
      </c>
      <c r="K276" s="583">
        <v>1</v>
      </c>
      <c r="L276" s="570">
        <v>1</v>
      </c>
      <c r="M276" s="571">
        <v>806.65666666667005</v>
      </c>
    </row>
    <row r="277" spans="1:13" ht="14.4" customHeight="1" x14ac:dyDescent="0.3">
      <c r="A277" s="566" t="s">
        <v>555</v>
      </c>
      <c r="B277" s="567" t="s">
        <v>1968</v>
      </c>
      <c r="C277" s="567" t="s">
        <v>1969</v>
      </c>
      <c r="D277" s="567" t="s">
        <v>1043</v>
      </c>
      <c r="E277" s="567" t="s">
        <v>1013</v>
      </c>
      <c r="F277" s="570"/>
      <c r="G277" s="570"/>
      <c r="H277" s="583">
        <v>0</v>
      </c>
      <c r="I277" s="570">
        <v>6</v>
      </c>
      <c r="J277" s="570">
        <v>924.30079439742599</v>
      </c>
      <c r="K277" s="583">
        <v>1</v>
      </c>
      <c r="L277" s="570">
        <v>6</v>
      </c>
      <c r="M277" s="571">
        <v>924.30079439742599</v>
      </c>
    </row>
    <row r="278" spans="1:13" ht="14.4" customHeight="1" x14ac:dyDescent="0.3">
      <c r="A278" s="566" t="s">
        <v>555</v>
      </c>
      <c r="B278" s="567" t="s">
        <v>2218</v>
      </c>
      <c r="C278" s="567" t="s">
        <v>2219</v>
      </c>
      <c r="D278" s="567" t="s">
        <v>1559</v>
      </c>
      <c r="E278" s="567" t="s">
        <v>2220</v>
      </c>
      <c r="F278" s="570"/>
      <c r="G278" s="570"/>
      <c r="H278" s="583">
        <v>0</v>
      </c>
      <c r="I278" s="570">
        <v>24</v>
      </c>
      <c r="J278" s="570">
        <v>4763.76</v>
      </c>
      <c r="K278" s="583">
        <v>1</v>
      </c>
      <c r="L278" s="570">
        <v>24</v>
      </c>
      <c r="M278" s="571">
        <v>4763.76</v>
      </c>
    </row>
    <row r="279" spans="1:13" ht="14.4" customHeight="1" x14ac:dyDescent="0.3">
      <c r="A279" s="566" t="s">
        <v>555</v>
      </c>
      <c r="B279" s="567" t="s">
        <v>1970</v>
      </c>
      <c r="C279" s="567" t="s">
        <v>1971</v>
      </c>
      <c r="D279" s="567" t="s">
        <v>1972</v>
      </c>
      <c r="E279" s="567" t="s">
        <v>1973</v>
      </c>
      <c r="F279" s="570"/>
      <c r="G279" s="570"/>
      <c r="H279" s="583">
        <v>0</v>
      </c>
      <c r="I279" s="570">
        <v>5</v>
      </c>
      <c r="J279" s="570">
        <v>21279.599999999999</v>
      </c>
      <c r="K279" s="583">
        <v>1</v>
      </c>
      <c r="L279" s="570">
        <v>5</v>
      </c>
      <c r="M279" s="571">
        <v>21279.599999999999</v>
      </c>
    </row>
    <row r="280" spans="1:13" ht="14.4" customHeight="1" x14ac:dyDescent="0.3">
      <c r="A280" s="566" t="s">
        <v>555</v>
      </c>
      <c r="B280" s="567" t="s">
        <v>1970</v>
      </c>
      <c r="C280" s="567" t="s">
        <v>2130</v>
      </c>
      <c r="D280" s="567" t="s">
        <v>2131</v>
      </c>
      <c r="E280" s="567" t="s">
        <v>2132</v>
      </c>
      <c r="F280" s="570"/>
      <c r="G280" s="570"/>
      <c r="H280" s="583">
        <v>0</v>
      </c>
      <c r="I280" s="570">
        <v>1</v>
      </c>
      <c r="J280" s="570">
        <v>2738.74</v>
      </c>
      <c r="K280" s="583">
        <v>1</v>
      </c>
      <c r="L280" s="570">
        <v>1</v>
      </c>
      <c r="M280" s="571">
        <v>2738.74</v>
      </c>
    </row>
    <row r="281" spans="1:13" ht="14.4" customHeight="1" x14ac:dyDescent="0.3">
      <c r="A281" s="566" t="s">
        <v>555</v>
      </c>
      <c r="B281" s="567" t="s">
        <v>1974</v>
      </c>
      <c r="C281" s="567" t="s">
        <v>1975</v>
      </c>
      <c r="D281" s="567" t="s">
        <v>931</v>
      </c>
      <c r="E281" s="567" t="s">
        <v>932</v>
      </c>
      <c r="F281" s="570"/>
      <c r="G281" s="570"/>
      <c r="H281" s="583">
        <v>0</v>
      </c>
      <c r="I281" s="570">
        <v>7.5</v>
      </c>
      <c r="J281" s="570">
        <v>16188.095134816062</v>
      </c>
      <c r="K281" s="583">
        <v>1</v>
      </c>
      <c r="L281" s="570">
        <v>7.5</v>
      </c>
      <c r="M281" s="571">
        <v>16188.095134816062</v>
      </c>
    </row>
    <row r="282" spans="1:13" ht="14.4" customHeight="1" x14ac:dyDescent="0.3">
      <c r="A282" s="566" t="s">
        <v>555</v>
      </c>
      <c r="B282" s="567" t="s">
        <v>2135</v>
      </c>
      <c r="C282" s="567" t="s">
        <v>2141</v>
      </c>
      <c r="D282" s="567" t="s">
        <v>1380</v>
      </c>
      <c r="E282" s="567" t="s">
        <v>1381</v>
      </c>
      <c r="F282" s="570"/>
      <c r="G282" s="570"/>
      <c r="H282" s="583">
        <v>0</v>
      </c>
      <c r="I282" s="570">
        <v>-6</v>
      </c>
      <c r="J282" s="570">
        <v>-1273.5</v>
      </c>
      <c r="K282" s="583">
        <v>1</v>
      </c>
      <c r="L282" s="570">
        <v>-6</v>
      </c>
      <c r="M282" s="571">
        <v>-1273.5</v>
      </c>
    </row>
    <row r="283" spans="1:13" ht="14.4" customHeight="1" x14ac:dyDescent="0.3">
      <c r="A283" s="566" t="s">
        <v>555</v>
      </c>
      <c r="B283" s="567" t="s">
        <v>1979</v>
      </c>
      <c r="C283" s="567" t="s">
        <v>1980</v>
      </c>
      <c r="D283" s="567" t="s">
        <v>1052</v>
      </c>
      <c r="E283" s="567" t="s">
        <v>1981</v>
      </c>
      <c r="F283" s="570"/>
      <c r="G283" s="570"/>
      <c r="H283" s="583">
        <v>0</v>
      </c>
      <c r="I283" s="570">
        <v>46</v>
      </c>
      <c r="J283" s="570">
        <v>2490.6207089071495</v>
      </c>
      <c r="K283" s="583">
        <v>1</v>
      </c>
      <c r="L283" s="570">
        <v>46</v>
      </c>
      <c r="M283" s="571">
        <v>2490.6207089071495</v>
      </c>
    </row>
    <row r="284" spans="1:13" ht="14.4" customHeight="1" x14ac:dyDescent="0.3">
      <c r="A284" s="566" t="s">
        <v>555</v>
      </c>
      <c r="B284" s="567" t="s">
        <v>2142</v>
      </c>
      <c r="C284" s="567" t="s">
        <v>2143</v>
      </c>
      <c r="D284" s="567" t="s">
        <v>1384</v>
      </c>
      <c r="E284" s="567" t="s">
        <v>2129</v>
      </c>
      <c r="F284" s="570"/>
      <c r="G284" s="570"/>
      <c r="H284" s="583">
        <v>0</v>
      </c>
      <c r="I284" s="570">
        <v>2</v>
      </c>
      <c r="J284" s="570">
        <v>114.74</v>
      </c>
      <c r="K284" s="583">
        <v>1</v>
      </c>
      <c r="L284" s="570">
        <v>2</v>
      </c>
      <c r="M284" s="571">
        <v>114.74</v>
      </c>
    </row>
    <row r="285" spans="1:13" ht="14.4" customHeight="1" x14ac:dyDescent="0.3">
      <c r="A285" s="566" t="s">
        <v>555</v>
      </c>
      <c r="B285" s="567" t="s">
        <v>1982</v>
      </c>
      <c r="C285" s="567" t="s">
        <v>2221</v>
      </c>
      <c r="D285" s="567" t="s">
        <v>2222</v>
      </c>
      <c r="E285" s="567" t="s">
        <v>2223</v>
      </c>
      <c r="F285" s="570"/>
      <c r="G285" s="570"/>
      <c r="H285" s="583">
        <v>0</v>
      </c>
      <c r="I285" s="570">
        <v>10</v>
      </c>
      <c r="J285" s="570">
        <v>1619.1936378845501</v>
      </c>
      <c r="K285" s="583">
        <v>1</v>
      </c>
      <c r="L285" s="570">
        <v>10</v>
      </c>
      <c r="M285" s="571">
        <v>1619.1936378845501</v>
      </c>
    </row>
    <row r="286" spans="1:13" ht="14.4" customHeight="1" x14ac:dyDescent="0.3">
      <c r="A286" s="566" t="s">
        <v>555</v>
      </c>
      <c r="B286" s="567" t="s">
        <v>1982</v>
      </c>
      <c r="C286" s="567" t="s">
        <v>1983</v>
      </c>
      <c r="D286" s="567" t="s">
        <v>1984</v>
      </c>
      <c r="E286" s="567" t="s">
        <v>1013</v>
      </c>
      <c r="F286" s="570"/>
      <c r="G286" s="570"/>
      <c r="H286" s="583">
        <v>0</v>
      </c>
      <c r="I286" s="570">
        <v>8</v>
      </c>
      <c r="J286" s="570">
        <v>2590.88</v>
      </c>
      <c r="K286" s="583">
        <v>1</v>
      </c>
      <c r="L286" s="570">
        <v>8</v>
      </c>
      <c r="M286" s="571">
        <v>2590.88</v>
      </c>
    </row>
    <row r="287" spans="1:13" ht="14.4" customHeight="1" x14ac:dyDescent="0.3">
      <c r="A287" s="566" t="s">
        <v>555</v>
      </c>
      <c r="B287" s="567" t="s">
        <v>1985</v>
      </c>
      <c r="C287" s="567" t="s">
        <v>1986</v>
      </c>
      <c r="D287" s="567" t="s">
        <v>1987</v>
      </c>
      <c r="E287" s="567" t="s">
        <v>1988</v>
      </c>
      <c r="F287" s="570"/>
      <c r="G287" s="570"/>
      <c r="H287" s="583">
        <v>0</v>
      </c>
      <c r="I287" s="570">
        <v>65</v>
      </c>
      <c r="J287" s="570">
        <v>5961.1507916524843</v>
      </c>
      <c r="K287" s="583">
        <v>1</v>
      </c>
      <c r="L287" s="570">
        <v>65</v>
      </c>
      <c r="M287" s="571">
        <v>5961.1507916524843</v>
      </c>
    </row>
    <row r="288" spans="1:13" ht="14.4" customHeight="1" x14ac:dyDescent="0.3">
      <c r="A288" s="566" t="s">
        <v>555</v>
      </c>
      <c r="B288" s="567" t="s">
        <v>1992</v>
      </c>
      <c r="C288" s="567" t="s">
        <v>1993</v>
      </c>
      <c r="D288" s="567" t="s">
        <v>911</v>
      </c>
      <c r="E288" s="567" t="s">
        <v>1994</v>
      </c>
      <c r="F288" s="570"/>
      <c r="G288" s="570"/>
      <c r="H288" s="583">
        <v>0</v>
      </c>
      <c r="I288" s="570">
        <v>2</v>
      </c>
      <c r="J288" s="570">
        <v>143.44999999999999</v>
      </c>
      <c r="K288" s="583">
        <v>1</v>
      </c>
      <c r="L288" s="570">
        <v>2</v>
      </c>
      <c r="M288" s="571">
        <v>143.44999999999999</v>
      </c>
    </row>
    <row r="289" spans="1:13" ht="14.4" customHeight="1" x14ac:dyDescent="0.3">
      <c r="A289" s="566" t="s">
        <v>555</v>
      </c>
      <c r="B289" s="567" t="s">
        <v>1995</v>
      </c>
      <c r="C289" s="567" t="s">
        <v>1996</v>
      </c>
      <c r="D289" s="567" t="s">
        <v>981</v>
      </c>
      <c r="E289" s="567" t="s">
        <v>982</v>
      </c>
      <c r="F289" s="570"/>
      <c r="G289" s="570"/>
      <c r="H289" s="583">
        <v>0</v>
      </c>
      <c r="I289" s="570">
        <v>1</v>
      </c>
      <c r="J289" s="570">
        <v>71.81</v>
      </c>
      <c r="K289" s="583">
        <v>1</v>
      </c>
      <c r="L289" s="570">
        <v>1</v>
      </c>
      <c r="M289" s="571">
        <v>71.81</v>
      </c>
    </row>
    <row r="290" spans="1:13" ht="14.4" customHeight="1" x14ac:dyDescent="0.3">
      <c r="A290" s="566" t="s">
        <v>555</v>
      </c>
      <c r="B290" s="567" t="s">
        <v>2000</v>
      </c>
      <c r="C290" s="567" t="s">
        <v>2001</v>
      </c>
      <c r="D290" s="567" t="s">
        <v>2002</v>
      </c>
      <c r="E290" s="567" t="s">
        <v>2003</v>
      </c>
      <c r="F290" s="570"/>
      <c r="G290" s="570"/>
      <c r="H290" s="583">
        <v>0</v>
      </c>
      <c r="I290" s="570">
        <v>9</v>
      </c>
      <c r="J290" s="570">
        <v>6323.0006225350644</v>
      </c>
      <c r="K290" s="583">
        <v>1</v>
      </c>
      <c r="L290" s="570">
        <v>9</v>
      </c>
      <c r="M290" s="571">
        <v>6323.0006225350644</v>
      </c>
    </row>
    <row r="291" spans="1:13" ht="14.4" customHeight="1" x14ac:dyDescent="0.3">
      <c r="A291" s="566" t="s">
        <v>555</v>
      </c>
      <c r="B291" s="567" t="s">
        <v>2224</v>
      </c>
      <c r="C291" s="567" t="s">
        <v>2225</v>
      </c>
      <c r="D291" s="567" t="s">
        <v>1536</v>
      </c>
      <c r="E291" s="567" t="s">
        <v>1537</v>
      </c>
      <c r="F291" s="570"/>
      <c r="G291" s="570"/>
      <c r="H291" s="583">
        <v>0</v>
      </c>
      <c r="I291" s="570">
        <v>3</v>
      </c>
      <c r="J291" s="570">
        <v>2143.3500000000004</v>
      </c>
      <c r="K291" s="583">
        <v>1</v>
      </c>
      <c r="L291" s="570">
        <v>3</v>
      </c>
      <c r="M291" s="571">
        <v>2143.3500000000004</v>
      </c>
    </row>
    <row r="292" spans="1:13" ht="14.4" customHeight="1" x14ac:dyDescent="0.3">
      <c r="A292" s="566" t="s">
        <v>555</v>
      </c>
      <c r="B292" s="567" t="s">
        <v>2226</v>
      </c>
      <c r="C292" s="567" t="s">
        <v>2227</v>
      </c>
      <c r="D292" s="567" t="s">
        <v>2228</v>
      </c>
      <c r="E292" s="567" t="s">
        <v>2229</v>
      </c>
      <c r="F292" s="570"/>
      <c r="G292" s="570"/>
      <c r="H292" s="583">
        <v>0</v>
      </c>
      <c r="I292" s="570">
        <v>1</v>
      </c>
      <c r="J292" s="570">
        <v>337.8</v>
      </c>
      <c r="K292" s="583">
        <v>1</v>
      </c>
      <c r="L292" s="570">
        <v>1</v>
      </c>
      <c r="M292" s="571">
        <v>337.8</v>
      </c>
    </row>
    <row r="293" spans="1:13" ht="14.4" customHeight="1" x14ac:dyDescent="0.3">
      <c r="A293" s="566" t="s">
        <v>555</v>
      </c>
      <c r="B293" s="567" t="s">
        <v>2230</v>
      </c>
      <c r="C293" s="567" t="s">
        <v>2231</v>
      </c>
      <c r="D293" s="567" t="s">
        <v>1396</v>
      </c>
      <c r="E293" s="567" t="s">
        <v>1397</v>
      </c>
      <c r="F293" s="570">
        <v>1</v>
      </c>
      <c r="G293" s="570">
        <v>81.47</v>
      </c>
      <c r="H293" s="583">
        <v>1</v>
      </c>
      <c r="I293" s="570"/>
      <c r="J293" s="570"/>
      <c r="K293" s="583">
        <v>0</v>
      </c>
      <c r="L293" s="570">
        <v>1</v>
      </c>
      <c r="M293" s="571">
        <v>81.47</v>
      </c>
    </row>
    <row r="294" spans="1:13" ht="14.4" customHeight="1" x14ac:dyDescent="0.3">
      <c r="A294" s="566" t="s">
        <v>555</v>
      </c>
      <c r="B294" s="567" t="s">
        <v>2230</v>
      </c>
      <c r="C294" s="567" t="s">
        <v>2232</v>
      </c>
      <c r="D294" s="567" t="s">
        <v>1406</v>
      </c>
      <c r="E294" s="567" t="s">
        <v>1397</v>
      </c>
      <c r="F294" s="570">
        <v>1</v>
      </c>
      <c r="G294" s="570">
        <v>81.47</v>
      </c>
      <c r="H294" s="583">
        <v>1</v>
      </c>
      <c r="I294" s="570"/>
      <c r="J294" s="570"/>
      <c r="K294" s="583">
        <v>0</v>
      </c>
      <c r="L294" s="570">
        <v>1</v>
      </c>
      <c r="M294" s="571">
        <v>81.47</v>
      </c>
    </row>
    <row r="295" spans="1:13" ht="14.4" customHeight="1" x14ac:dyDescent="0.3">
      <c r="A295" s="566" t="s">
        <v>555</v>
      </c>
      <c r="B295" s="567" t="s">
        <v>2013</v>
      </c>
      <c r="C295" s="567" t="s">
        <v>2014</v>
      </c>
      <c r="D295" s="567" t="s">
        <v>2015</v>
      </c>
      <c r="E295" s="567" t="s">
        <v>2016</v>
      </c>
      <c r="F295" s="570"/>
      <c r="G295" s="570"/>
      <c r="H295" s="583">
        <v>0</v>
      </c>
      <c r="I295" s="570">
        <v>1</v>
      </c>
      <c r="J295" s="570">
        <v>43.44</v>
      </c>
      <c r="K295" s="583">
        <v>1</v>
      </c>
      <c r="L295" s="570">
        <v>1</v>
      </c>
      <c r="M295" s="571">
        <v>43.44</v>
      </c>
    </row>
    <row r="296" spans="1:13" ht="14.4" customHeight="1" x14ac:dyDescent="0.3">
      <c r="A296" s="566" t="s">
        <v>555</v>
      </c>
      <c r="B296" s="567" t="s">
        <v>2013</v>
      </c>
      <c r="C296" s="567" t="s">
        <v>2017</v>
      </c>
      <c r="D296" s="567" t="s">
        <v>2018</v>
      </c>
      <c r="E296" s="567" t="s">
        <v>2019</v>
      </c>
      <c r="F296" s="570"/>
      <c r="G296" s="570"/>
      <c r="H296" s="583">
        <v>0</v>
      </c>
      <c r="I296" s="570">
        <v>2</v>
      </c>
      <c r="J296" s="570">
        <v>113.718917252205</v>
      </c>
      <c r="K296" s="583">
        <v>1</v>
      </c>
      <c r="L296" s="570">
        <v>2</v>
      </c>
      <c r="M296" s="571">
        <v>113.718917252205</v>
      </c>
    </row>
    <row r="297" spans="1:13" ht="14.4" customHeight="1" x14ac:dyDescent="0.3">
      <c r="A297" s="566" t="s">
        <v>555</v>
      </c>
      <c r="B297" s="567" t="s">
        <v>2022</v>
      </c>
      <c r="C297" s="567" t="s">
        <v>2233</v>
      </c>
      <c r="D297" s="567" t="s">
        <v>1404</v>
      </c>
      <c r="E297" s="567" t="s">
        <v>847</v>
      </c>
      <c r="F297" s="570">
        <v>4</v>
      </c>
      <c r="G297" s="570">
        <v>648.17041460842006</v>
      </c>
      <c r="H297" s="583">
        <v>1</v>
      </c>
      <c r="I297" s="570"/>
      <c r="J297" s="570"/>
      <c r="K297" s="583">
        <v>0</v>
      </c>
      <c r="L297" s="570">
        <v>4</v>
      </c>
      <c r="M297" s="571">
        <v>648.17041460842006</v>
      </c>
    </row>
    <row r="298" spans="1:13" ht="14.4" customHeight="1" x14ac:dyDescent="0.3">
      <c r="A298" s="566" t="s">
        <v>555</v>
      </c>
      <c r="B298" s="567" t="s">
        <v>2022</v>
      </c>
      <c r="C298" s="567" t="s">
        <v>2023</v>
      </c>
      <c r="D298" s="567" t="s">
        <v>2024</v>
      </c>
      <c r="E298" s="567" t="s">
        <v>948</v>
      </c>
      <c r="F298" s="570">
        <v>2</v>
      </c>
      <c r="G298" s="570">
        <v>302.5</v>
      </c>
      <c r="H298" s="583">
        <v>1</v>
      </c>
      <c r="I298" s="570"/>
      <c r="J298" s="570"/>
      <c r="K298" s="583">
        <v>0</v>
      </c>
      <c r="L298" s="570">
        <v>2</v>
      </c>
      <c r="M298" s="571">
        <v>302.5</v>
      </c>
    </row>
    <row r="299" spans="1:13" ht="14.4" customHeight="1" x14ac:dyDescent="0.3">
      <c r="A299" s="566" t="s">
        <v>555</v>
      </c>
      <c r="B299" s="567" t="s">
        <v>2170</v>
      </c>
      <c r="C299" s="567" t="s">
        <v>2234</v>
      </c>
      <c r="D299" s="567" t="s">
        <v>1550</v>
      </c>
      <c r="E299" s="567" t="s">
        <v>1551</v>
      </c>
      <c r="F299" s="570"/>
      <c r="G299" s="570"/>
      <c r="H299" s="583">
        <v>0</v>
      </c>
      <c r="I299" s="570">
        <v>1</v>
      </c>
      <c r="J299" s="570">
        <v>530.27</v>
      </c>
      <c r="K299" s="583">
        <v>1</v>
      </c>
      <c r="L299" s="570">
        <v>1</v>
      </c>
      <c r="M299" s="571">
        <v>530.27</v>
      </c>
    </row>
    <row r="300" spans="1:13" ht="14.4" customHeight="1" x14ac:dyDescent="0.3">
      <c r="A300" s="566" t="s">
        <v>555</v>
      </c>
      <c r="B300" s="567" t="s">
        <v>2025</v>
      </c>
      <c r="C300" s="567" t="s">
        <v>2026</v>
      </c>
      <c r="D300" s="567" t="s">
        <v>984</v>
      </c>
      <c r="E300" s="567" t="s">
        <v>944</v>
      </c>
      <c r="F300" s="570"/>
      <c r="G300" s="570"/>
      <c r="H300" s="583">
        <v>0</v>
      </c>
      <c r="I300" s="570">
        <v>1</v>
      </c>
      <c r="J300" s="570">
        <v>174.24</v>
      </c>
      <c r="K300" s="583">
        <v>1</v>
      </c>
      <c r="L300" s="570">
        <v>1</v>
      </c>
      <c r="M300" s="571">
        <v>174.24</v>
      </c>
    </row>
    <row r="301" spans="1:13" ht="14.4" customHeight="1" x14ac:dyDescent="0.3">
      <c r="A301" s="566" t="s">
        <v>555</v>
      </c>
      <c r="B301" s="567" t="s">
        <v>2029</v>
      </c>
      <c r="C301" s="567" t="s">
        <v>2172</v>
      </c>
      <c r="D301" s="567" t="s">
        <v>1294</v>
      </c>
      <c r="E301" s="567" t="s">
        <v>1295</v>
      </c>
      <c r="F301" s="570"/>
      <c r="G301" s="570"/>
      <c r="H301" s="583">
        <v>0</v>
      </c>
      <c r="I301" s="570">
        <v>1</v>
      </c>
      <c r="J301" s="570">
        <v>94.96</v>
      </c>
      <c r="K301" s="583">
        <v>1</v>
      </c>
      <c r="L301" s="570">
        <v>1</v>
      </c>
      <c r="M301" s="571">
        <v>94.96</v>
      </c>
    </row>
    <row r="302" spans="1:13" ht="14.4" customHeight="1" x14ac:dyDescent="0.3">
      <c r="A302" s="566" t="s">
        <v>555</v>
      </c>
      <c r="B302" s="567" t="s">
        <v>2036</v>
      </c>
      <c r="C302" s="567" t="s">
        <v>2037</v>
      </c>
      <c r="D302" s="567" t="s">
        <v>980</v>
      </c>
      <c r="E302" s="567" t="s">
        <v>686</v>
      </c>
      <c r="F302" s="570"/>
      <c r="G302" s="570"/>
      <c r="H302" s="583">
        <v>0</v>
      </c>
      <c r="I302" s="570">
        <v>1</v>
      </c>
      <c r="J302" s="570">
        <v>101.55</v>
      </c>
      <c r="K302" s="583">
        <v>1</v>
      </c>
      <c r="L302" s="570">
        <v>1</v>
      </c>
      <c r="M302" s="571">
        <v>101.55</v>
      </c>
    </row>
    <row r="303" spans="1:13" ht="14.4" customHeight="1" x14ac:dyDescent="0.3">
      <c r="A303" s="566" t="s">
        <v>555</v>
      </c>
      <c r="B303" s="567" t="s">
        <v>2038</v>
      </c>
      <c r="C303" s="567" t="s">
        <v>2046</v>
      </c>
      <c r="D303" s="567" t="s">
        <v>1000</v>
      </c>
      <c r="E303" s="567" t="s">
        <v>1001</v>
      </c>
      <c r="F303" s="570"/>
      <c r="G303" s="570"/>
      <c r="H303" s="583">
        <v>0</v>
      </c>
      <c r="I303" s="570">
        <v>8</v>
      </c>
      <c r="J303" s="570">
        <v>1466.9599799163761</v>
      </c>
      <c r="K303" s="583">
        <v>1</v>
      </c>
      <c r="L303" s="570">
        <v>8</v>
      </c>
      <c r="M303" s="571">
        <v>1466.9599799163761</v>
      </c>
    </row>
    <row r="304" spans="1:13" ht="14.4" customHeight="1" x14ac:dyDescent="0.3">
      <c r="A304" s="566" t="s">
        <v>557</v>
      </c>
      <c r="B304" s="567" t="s">
        <v>1834</v>
      </c>
      <c r="C304" s="567" t="s">
        <v>2235</v>
      </c>
      <c r="D304" s="567" t="s">
        <v>1566</v>
      </c>
      <c r="E304" s="567" t="s">
        <v>1567</v>
      </c>
      <c r="F304" s="570"/>
      <c r="G304" s="570"/>
      <c r="H304" s="583">
        <v>0</v>
      </c>
      <c r="I304" s="570">
        <v>1</v>
      </c>
      <c r="J304" s="570">
        <v>104.86</v>
      </c>
      <c r="K304" s="583">
        <v>1</v>
      </c>
      <c r="L304" s="570">
        <v>1</v>
      </c>
      <c r="M304" s="571">
        <v>104.86</v>
      </c>
    </row>
    <row r="305" spans="1:13" ht="14.4" customHeight="1" x14ac:dyDescent="0.3">
      <c r="A305" s="566" t="s">
        <v>557</v>
      </c>
      <c r="B305" s="567" t="s">
        <v>1924</v>
      </c>
      <c r="C305" s="567" t="s">
        <v>2236</v>
      </c>
      <c r="D305" s="567" t="s">
        <v>2237</v>
      </c>
      <c r="E305" s="567" t="s">
        <v>2238</v>
      </c>
      <c r="F305" s="570"/>
      <c r="G305" s="570"/>
      <c r="H305" s="583">
        <v>0</v>
      </c>
      <c r="I305" s="570">
        <v>5</v>
      </c>
      <c r="J305" s="570">
        <v>202.8269195436572</v>
      </c>
      <c r="K305" s="583">
        <v>1</v>
      </c>
      <c r="L305" s="570">
        <v>5</v>
      </c>
      <c r="M305" s="571">
        <v>202.8269195436572</v>
      </c>
    </row>
    <row r="306" spans="1:13" ht="14.4" customHeight="1" x14ac:dyDescent="0.3">
      <c r="A306" s="566" t="s">
        <v>559</v>
      </c>
      <c r="B306" s="567" t="s">
        <v>1828</v>
      </c>
      <c r="C306" s="567" t="s">
        <v>1829</v>
      </c>
      <c r="D306" s="567" t="s">
        <v>1830</v>
      </c>
      <c r="E306" s="567" t="s">
        <v>1831</v>
      </c>
      <c r="F306" s="570"/>
      <c r="G306" s="570"/>
      <c r="H306" s="583">
        <v>0</v>
      </c>
      <c r="I306" s="570">
        <v>590</v>
      </c>
      <c r="J306" s="570">
        <v>43482.252665301807</v>
      </c>
      <c r="K306" s="583">
        <v>1</v>
      </c>
      <c r="L306" s="570">
        <v>590</v>
      </c>
      <c r="M306" s="571">
        <v>43482.252665301807</v>
      </c>
    </row>
    <row r="307" spans="1:13" ht="14.4" customHeight="1" x14ac:dyDescent="0.3">
      <c r="A307" s="566" t="s">
        <v>559</v>
      </c>
      <c r="B307" s="567" t="s">
        <v>1832</v>
      </c>
      <c r="C307" s="567" t="s">
        <v>1833</v>
      </c>
      <c r="D307" s="567" t="s">
        <v>987</v>
      </c>
      <c r="E307" s="567" t="s">
        <v>988</v>
      </c>
      <c r="F307" s="570"/>
      <c r="G307" s="570"/>
      <c r="H307" s="583">
        <v>0</v>
      </c>
      <c r="I307" s="570">
        <v>1</v>
      </c>
      <c r="J307" s="570">
        <v>131.51</v>
      </c>
      <c r="K307" s="583">
        <v>1</v>
      </c>
      <c r="L307" s="570">
        <v>1</v>
      </c>
      <c r="M307" s="571">
        <v>131.51</v>
      </c>
    </row>
    <row r="308" spans="1:13" ht="14.4" customHeight="1" x14ac:dyDescent="0.3">
      <c r="A308" s="566" t="s">
        <v>559</v>
      </c>
      <c r="B308" s="567" t="s">
        <v>1832</v>
      </c>
      <c r="C308" s="567" t="s">
        <v>2053</v>
      </c>
      <c r="D308" s="567" t="s">
        <v>1323</v>
      </c>
      <c r="E308" s="567" t="s">
        <v>1324</v>
      </c>
      <c r="F308" s="570"/>
      <c r="G308" s="570"/>
      <c r="H308" s="583">
        <v>0</v>
      </c>
      <c r="I308" s="570">
        <v>-5</v>
      </c>
      <c r="J308" s="570">
        <v>-809.05</v>
      </c>
      <c r="K308" s="583">
        <v>1</v>
      </c>
      <c r="L308" s="570">
        <v>-5</v>
      </c>
      <c r="M308" s="571">
        <v>-809.05</v>
      </c>
    </row>
    <row r="309" spans="1:13" ht="14.4" customHeight="1" x14ac:dyDescent="0.3">
      <c r="A309" s="566" t="s">
        <v>559</v>
      </c>
      <c r="B309" s="567" t="s">
        <v>1832</v>
      </c>
      <c r="C309" s="567" t="s">
        <v>2054</v>
      </c>
      <c r="D309" s="567" t="s">
        <v>2055</v>
      </c>
      <c r="E309" s="567" t="s">
        <v>2056</v>
      </c>
      <c r="F309" s="570">
        <v>32</v>
      </c>
      <c r="G309" s="570">
        <v>1255.4379286440071</v>
      </c>
      <c r="H309" s="583">
        <v>1</v>
      </c>
      <c r="I309" s="570"/>
      <c r="J309" s="570"/>
      <c r="K309" s="583">
        <v>0</v>
      </c>
      <c r="L309" s="570">
        <v>32</v>
      </c>
      <c r="M309" s="571">
        <v>1255.4379286440071</v>
      </c>
    </row>
    <row r="310" spans="1:13" ht="14.4" customHeight="1" x14ac:dyDescent="0.3">
      <c r="A310" s="566" t="s">
        <v>559</v>
      </c>
      <c r="B310" s="567" t="s">
        <v>1834</v>
      </c>
      <c r="C310" s="567" t="s">
        <v>1836</v>
      </c>
      <c r="D310" s="567" t="s">
        <v>681</v>
      </c>
      <c r="E310" s="567" t="s">
        <v>683</v>
      </c>
      <c r="F310" s="570"/>
      <c r="G310" s="570"/>
      <c r="H310" s="583">
        <v>0</v>
      </c>
      <c r="I310" s="570">
        <v>19</v>
      </c>
      <c r="J310" s="570">
        <v>2242.9289705613965</v>
      </c>
      <c r="K310" s="583">
        <v>1</v>
      </c>
      <c r="L310" s="570">
        <v>19</v>
      </c>
      <c r="M310" s="571">
        <v>2242.9289705613965</v>
      </c>
    </row>
    <row r="311" spans="1:13" ht="14.4" customHeight="1" x14ac:dyDescent="0.3">
      <c r="A311" s="566" t="s">
        <v>559</v>
      </c>
      <c r="B311" s="567" t="s">
        <v>1834</v>
      </c>
      <c r="C311" s="567" t="s">
        <v>1838</v>
      </c>
      <c r="D311" s="567" t="s">
        <v>1839</v>
      </c>
      <c r="E311" s="567" t="s">
        <v>1840</v>
      </c>
      <c r="F311" s="570"/>
      <c r="G311" s="570"/>
      <c r="H311" s="583">
        <v>0</v>
      </c>
      <c r="I311" s="570">
        <v>170</v>
      </c>
      <c r="J311" s="570">
        <v>13268.307839200093</v>
      </c>
      <c r="K311" s="583">
        <v>1</v>
      </c>
      <c r="L311" s="570">
        <v>170</v>
      </c>
      <c r="M311" s="571">
        <v>13268.307839200093</v>
      </c>
    </row>
    <row r="312" spans="1:13" ht="14.4" customHeight="1" x14ac:dyDescent="0.3">
      <c r="A312" s="566" t="s">
        <v>559</v>
      </c>
      <c r="B312" s="567" t="s">
        <v>1841</v>
      </c>
      <c r="C312" s="567" t="s">
        <v>1842</v>
      </c>
      <c r="D312" s="567" t="s">
        <v>945</v>
      </c>
      <c r="E312" s="567" t="s">
        <v>946</v>
      </c>
      <c r="F312" s="570"/>
      <c r="G312" s="570"/>
      <c r="H312" s="583">
        <v>0</v>
      </c>
      <c r="I312" s="570">
        <v>50</v>
      </c>
      <c r="J312" s="570">
        <v>3552.5</v>
      </c>
      <c r="K312" s="583">
        <v>1</v>
      </c>
      <c r="L312" s="570">
        <v>50</v>
      </c>
      <c r="M312" s="571">
        <v>3552.5</v>
      </c>
    </row>
    <row r="313" spans="1:13" ht="14.4" customHeight="1" x14ac:dyDescent="0.3">
      <c r="A313" s="566" t="s">
        <v>559</v>
      </c>
      <c r="B313" s="567" t="s">
        <v>1849</v>
      </c>
      <c r="C313" s="567" t="s">
        <v>2063</v>
      </c>
      <c r="D313" s="567" t="s">
        <v>567</v>
      </c>
      <c r="E313" s="567" t="s">
        <v>2064</v>
      </c>
      <c r="F313" s="570">
        <v>3</v>
      </c>
      <c r="G313" s="570">
        <v>271.16971804073842</v>
      </c>
      <c r="H313" s="583">
        <v>1</v>
      </c>
      <c r="I313" s="570"/>
      <c r="J313" s="570"/>
      <c r="K313" s="583">
        <v>0</v>
      </c>
      <c r="L313" s="570">
        <v>3</v>
      </c>
      <c r="M313" s="571">
        <v>271.16971804073842</v>
      </c>
    </row>
    <row r="314" spans="1:13" ht="14.4" customHeight="1" x14ac:dyDescent="0.3">
      <c r="A314" s="566" t="s">
        <v>559</v>
      </c>
      <c r="B314" s="567" t="s">
        <v>1849</v>
      </c>
      <c r="C314" s="567" t="s">
        <v>1852</v>
      </c>
      <c r="D314" s="567" t="s">
        <v>937</v>
      </c>
      <c r="E314" s="567" t="s">
        <v>938</v>
      </c>
      <c r="F314" s="570"/>
      <c r="G314" s="570"/>
      <c r="H314" s="583">
        <v>0</v>
      </c>
      <c r="I314" s="570">
        <v>1</v>
      </c>
      <c r="J314" s="570">
        <v>82.34</v>
      </c>
      <c r="K314" s="583">
        <v>1</v>
      </c>
      <c r="L314" s="570">
        <v>1</v>
      </c>
      <c r="M314" s="571">
        <v>82.34</v>
      </c>
    </row>
    <row r="315" spans="1:13" ht="14.4" customHeight="1" x14ac:dyDescent="0.3">
      <c r="A315" s="566" t="s">
        <v>559</v>
      </c>
      <c r="B315" s="567" t="s">
        <v>2065</v>
      </c>
      <c r="C315" s="567" t="s">
        <v>2066</v>
      </c>
      <c r="D315" s="567" t="s">
        <v>717</v>
      </c>
      <c r="E315" s="567" t="s">
        <v>2067</v>
      </c>
      <c r="F315" s="570">
        <v>2</v>
      </c>
      <c r="G315" s="570">
        <v>674.66</v>
      </c>
      <c r="H315" s="583">
        <v>1</v>
      </c>
      <c r="I315" s="570"/>
      <c r="J315" s="570"/>
      <c r="K315" s="583">
        <v>0</v>
      </c>
      <c r="L315" s="570">
        <v>2</v>
      </c>
      <c r="M315" s="571">
        <v>674.66</v>
      </c>
    </row>
    <row r="316" spans="1:13" ht="14.4" customHeight="1" x14ac:dyDescent="0.3">
      <c r="A316" s="566" t="s">
        <v>559</v>
      </c>
      <c r="B316" s="567" t="s">
        <v>1854</v>
      </c>
      <c r="C316" s="567" t="s">
        <v>1855</v>
      </c>
      <c r="D316" s="567" t="s">
        <v>929</v>
      </c>
      <c r="E316" s="567" t="s">
        <v>930</v>
      </c>
      <c r="F316" s="570"/>
      <c r="G316" s="570"/>
      <c r="H316" s="583">
        <v>0</v>
      </c>
      <c r="I316" s="570">
        <v>17</v>
      </c>
      <c r="J316" s="570">
        <v>8026.7086596716999</v>
      </c>
      <c r="K316" s="583">
        <v>1</v>
      </c>
      <c r="L316" s="570">
        <v>17</v>
      </c>
      <c r="M316" s="571">
        <v>8026.7086596716999</v>
      </c>
    </row>
    <row r="317" spans="1:13" ht="14.4" customHeight="1" x14ac:dyDescent="0.3">
      <c r="A317" s="566" t="s">
        <v>559</v>
      </c>
      <c r="B317" s="567" t="s">
        <v>2073</v>
      </c>
      <c r="C317" s="567" t="s">
        <v>2077</v>
      </c>
      <c r="D317" s="567" t="s">
        <v>2078</v>
      </c>
      <c r="E317" s="567" t="s">
        <v>2079</v>
      </c>
      <c r="F317" s="570"/>
      <c r="G317" s="570"/>
      <c r="H317" s="583">
        <v>0</v>
      </c>
      <c r="I317" s="570">
        <v>15</v>
      </c>
      <c r="J317" s="570">
        <v>5850.7242242153852</v>
      </c>
      <c r="K317" s="583">
        <v>1</v>
      </c>
      <c r="L317" s="570">
        <v>15</v>
      </c>
      <c r="M317" s="571">
        <v>5850.7242242153852</v>
      </c>
    </row>
    <row r="318" spans="1:13" ht="14.4" customHeight="1" x14ac:dyDescent="0.3">
      <c r="A318" s="566" t="s">
        <v>559</v>
      </c>
      <c r="B318" s="567" t="s">
        <v>1864</v>
      </c>
      <c r="C318" s="567" t="s">
        <v>1867</v>
      </c>
      <c r="D318" s="567" t="s">
        <v>949</v>
      </c>
      <c r="E318" s="567" t="s">
        <v>1868</v>
      </c>
      <c r="F318" s="570"/>
      <c r="G318" s="570"/>
      <c r="H318" s="583">
        <v>0</v>
      </c>
      <c r="I318" s="570">
        <v>14</v>
      </c>
      <c r="J318" s="570">
        <v>48299.996404877755</v>
      </c>
      <c r="K318" s="583">
        <v>1</v>
      </c>
      <c r="L318" s="570">
        <v>14</v>
      </c>
      <c r="M318" s="571">
        <v>48299.996404877755</v>
      </c>
    </row>
    <row r="319" spans="1:13" ht="14.4" customHeight="1" x14ac:dyDescent="0.3">
      <c r="A319" s="566" t="s">
        <v>559</v>
      </c>
      <c r="B319" s="567" t="s">
        <v>1870</v>
      </c>
      <c r="C319" s="567" t="s">
        <v>2239</v>
      </c>
      <c r="D319" s="567" t="s">
        <v>913</v>
      </c>
      <c r="E319" s="567" t="s">
        <v>1683</v>
      </c>
      <c r="F319" s="570"/>
      <c r="G319" s="570"/>
      <c r="H319" s="583">
        <v>0</v>
      </c>
      <c r="I319" s="570">
        <v>32</v>
      </c>
      <c r="J319" s="570">
        <v>4334.5172488381804</v>
      </c>
      <c r="K319" s="583">
        <v>1</v>
      </c>
      <c r="L319" s="570">
        <v>32</v>
      </c>
      <c r="M319" s="571">
        <v>4334.5172488381804</v>
      </c>
    </row>
    <row r="320" spans="1:13" ht="14.4" customHeight="1" x14ac:dyDescent="0.3">
      <c r="A320" s="566" t="s">
        <v>559</v>
      </c>
      <c r="B320" s="567" t="s">
        <v>1870</v>
      </c>
      <c r="C320" s="567" t="s">
        <v>1871</v>
      </c>
      <c r="D320" s="567" t="s">
        <v>913</v>
      </c>
      <c r="E320" s="567" t="s">
        <v>1872</v>
      </c>
      <c r="F320" s="570"/>
      <c r="G320" s="570"/>
      <c r="H320" s="583">
        <v>0</v>
      </c>
      <c r="I320" s="570">
        <v>2</v>
      </c>
      <c r="J320" s="570">
        <v>94.99</v>
      </c>
      <c r="K320" s="583">
        <v>1</v>
      </c>
      <c r="L320" s="570">
        <v>2</v>
      </c>
      <c r="M320" s="571">
        <v>94.99</v>
      </c>
    </row>
    <row r="321" spans="1:13" ht="14.4" customHeight="1" x14ac:dyDescent="0.3">
      <c r="A321" s="566" t="s">
        <v>559</v>
      </c>
      <c r="B321" s="567" t="s">
        <v>1870</v>
      </c>
      <c r="C321" s="567" t="s">
        <v>2240</v>
      </c>
      <c r="D321" s="567" t="s">
        <v>1604</v>
      </c>
      <c r="E321" s="567" t="s">
        <v>2241</v>
      </c>
      <c r="F321" s="570">
        <v>4</v>
      </c>
      <c r="G321" s="570">
        <v>210.6791889498468</v>
      </c>
      <c r="H321" s="583">
        <v>1</v>
      </c>
      <c r="I321" s="570"/>
      <c r="J321" s="570"/>
      <c r="K321" s="583">
        <v>0</v>
      </c>
      <c r="L321" s="570">
        <v>4</v>
      </c>
      <c r="M321" s="571">
        <v>210.6791889498468</v>
      </c>
    </row>
    <row r="322" spans="1:13" ht="14.4" customHeight="1" x14ac:dyDescent="0.3">
      <c r="A322" s="566" t="s">
        <v>559</v>
      </c>
      <c r="B322" s="567" t="s">
        <v>1885</v>
      </c>
      <c r="C322" s="567" t="s">
        <v>1886</v>
      </c>
      <c r="D322" s="567" t="s">
        <v>942</v>
      </c>
      <c r="E322" s="567" t="s">
        <v>686</v>
      </c>
      <c r="F322" s="570"/>
      <c r="G322" s="570"/>
      <c r="H322" s="583">
        <v>0</v>
      </c>
      <c r="I322" s="570">
        <v>1</v>
      </c>
      <c r="J322" s="570">
        <v>43.380080484263097</v>
      </c>
      <c r="K322" s="583">
        <v>1</v>
      </c>
      <c r="L322" s="570">
        <v>1</v>
      </c>
      <c r="M322" s="571">
        <v>43.380080484263097</v>
      </c>
    </row>
    <row r="323" spans="1:13" ht="14.4" customHeight="1" x14ac:dyDescent="0.3">
      <c r="A323" s="566" t="s">
        <v>559</v>
      </c>
      <c r="B323" s="567" t="s">
        <v>1885</v>
      </c>
      <c r="C323" s="567" t="s">
        <v>2192</v>
      </c>
      <c r="D323" s="567" t="s">
        <v>2193</v>
      </c>
      <c r="E323" s="567" t="s">
        <v>686</v>
      </c>
      <c r="F323" s="570">
        <v>1</v>
      </c>
      <c r="G323" s="570">
        <v>108.63</v>
      </c>
      <c r="H323" s="583">
        <v>1</v>
      </c>
      <c r="I323" s="570"/>
      <c r="J323" s="570"/>
      <c r="K323" s="583">
        <v>0</v>
      </c>
      <c r="L323" s="570">
        <v>1</v>
      </c>
      <c r="M323" s="571">
        <v>108.63</v>
      </c>
    </row>
    <row r="324" spans="1:13" ht="14.4" customHeight="1" x14ac:dyDescent="0.3">
      <c r="A324" s="566" t="s">
        <v>559</v>
      </c>
      <c r="B324" s="567" t="s">
        <v>1888</v>
      </c>
      <c r="C324" s="567" t="s">
        <v>1890</v>
      </c>
      <c r="D324" s="567" t="s">
        <v>989</v>
      </c>
      <c r="E324" s="567" t="s">
        <v>990</v>
      </c>
      <c r="F324" s="570"/>
      <c r="G324" s="570"/>
      <c r="H324" s="583">
        <v>0</v>
      </c>
      <c r="I324" s="570">
        <v>1</v>
      </c>
      <c r="J324" s="570">
        <v>46.13</v>
      </c>
      <c r="K324" s="583">
        <v>1</v>
      </c>
      <c r="L324" s="570">
        <v>1</v>
      </c>
      <c r="M324" s="571">
        <v>46.13</v>
      </c>
    </row>
    <row r="325" spans="1:13" ht="14.4" customHeight="1" x14ac:dyDescent="0.3">
      <c r="A325" s="566" t="s">
        <v>559</v>
      </c>
      <c r="B325" s="567" t="s">
        <v>1891</v>
      </c>
      <c r="C325" s="567" t="s">
        <v>2197</v>
      </c>
      <c r="D325" s="567" t="s">
        <v>2198</v>
      </c>
      <c r="E325" s="567" t="s">
        <v>1071</v>
      </c>
      <c r="F325" s="570"/>
      <c r="G325" s="570"/>
      <c r="H325" s="583">
        <v>0</v>
      </c>
      <c r="I325" s="570">
        <v>3</v>
      </c>
      <c r="J325" s="570">
        <v>330.97026990181502</v>
      </c>
      <c r="K325" s="583">
        <v>1</v>
      </c>
      <c r="L325" s="570">
        <v>3</v>
      </c>
      <c r="M325" s="571">
        <v>330.97026990181502</v>
      </c>
    </row>
    <row r="326" spans="1:13" ht="14.4" customHeight="1" x14ac:dyDescent="0.3">
      <c r="A326" s="566" t="s">
        <v>559</v>
      </c>
      <c r="B326" s="567" t="s">
        <v>2242</v>
      </c>
      <c r="C326" s="567" t="s">
        <v>2243</v>
      </c>
      <c r="D326" s="567" t="s">
        <v>2244</v>
      </c>
      <c r="E326" s="567" t="s">
        <v>585</v>
      </c>
      <c r="F326" s="570"/>
      <c r="G326" s="570"/>
      <c r="H326" s="583">
        <v>0</v>
      </c>
      <c r="I326" s="570">
        <v>3</v>
      </c>
      <c r="J326" s="570">
        <v>294.80808619514437</v>
      </c>
      <c r="K326" s="583">
        <v>1</v>
      </c>
      <c r="L326" s="570">
        <v>3</v>
      </c>
      <c r="M326" s="571">
        <v>294.80808619514437</v>
      </c>
    </row>
    <row r="327" spans="1:13" ht="14.4" customHeight="1" x14ac:dyDescent="0.3">
      <c r="A327" s="566" t="s">
        <v>559</v>
      </c>
      <c r="B327" s="567" t="s">
        <v>1899</v>
      </c>
      <c r="C327" s="567" t="s">
        <v>2245</v>
      </c>
      <c r="D327" s="567" t="s">
        <v>1608</v>
      </c>
      <c r="E327" s="567" t="s">
        <v>583</v>
      </c>
      <c r="F327" s="570">
        <v>1</v>
      </c>
      <c r="G327" s="570">
        <v>221.69</v>
      </c>
      <c r="H327" s="583">
        <v>1</v>
      </c>
      <c r="I327" s="570"/>
      <c r="J327" s="570"/>
      <c r="K327" s="583">
        <v>0</v>
      </c>
      <c r="L327" s="570">
        <v>1</v>
      </c>
      <c r="M327" s="571">
        <v>221.69</v>
      </c>
    </row>
    <row r="328" spans="1:13" ht="14.4" customHeight="1" x14ac:dyDescent="0.3">
      <c r="A328" s="566" t="s">
        <v>559</v>
      </c>
      <c r="B328" s="567" t="s">
        <v>1910</v>
      </c>
      <c r="C328" s="567" t="s">
        <v>1911</v>
      </c>
      <c r="D328" s="567" t="s">
        <v>971</v>
      </c>
      <c r="E328" s="567" t="s">
        <v>847</v>
      </c>
      <c r="F328" s="570"/>
      <c r="G328" s="570"/>
      <c r="H328" s="583">
        <v>0</v>
      </c>
      <c r="I328" s="570">
        <v>2</v>
      </c>
      <c r="J328" s="570">
        <v>375.26882520795004</v>
      </c>
      <c r="K328" s="583">
        <v>1</v>
      </c>
      <c r="L328" s="570">
        <v>2</v>
      </c>
      <c r="M328" s="571">
        <v>375.26882520795004</v>
      </c>
    </row>
    <row r="329" spans="1:13" ht="14.4" customHeight="1" x14ac:dyDescent="0.3">
      <c r="A329" s="566" t="s">
        <v>559</v>
      </c>
      <c r="B329" s="567" t="s">
        <v>1921</v>
      </c>
      <c r="C329" s="567" t="s">
        <v>1922</v>
      </c>
      <c r="D329" s="567" t="s">
        <v>1923</v>
      </c>
      <c r="E329" s="567" t="s">
        <v>919</v>
      </c>
      <c r="F329" s="570"/>
      <c r="G329" s="570"/>
      <c r="H329" s="583">
        <v>0</v>
      </c>
      <c r="I329" s="570">
        <v>5</v>
      </c>
      <c r="J329" s="570">
        <v>4568.8500000000004</v>
      </c>
      <c r="K329" s="583">
        <v>1</v>
      </c>
      <c r="L329" s="570">
        <v>5</v>
      </c>
      <c r="M329" s="571">
        <v>4568.8500000000004</v>
      </c>
    </row>
    <row r="330" spans="1:13" ht="14.4" customHeight="1" x14ac:dyDescent="0.3">
      <c r="A330" s="566" t="s">
        <v>559</v>
      </c>
      <c r="B330" s="567" t="s">
        <v>1924</v>
      </c>
      <c r="C330" s="567" t="s">
        <v>1925</v>
      </c>
      <c r="D330" s="567" t="s">
        <v>1926</v>
      </c>
      <c r="E330" s="567" t="s">
        <v>1927</v>
      </c>
      <c r="F330" s="570"/>
      <c r="G330" s="570"/>
      <c r="H330" s="583">
        <v>0</v>
      </c>
      <c r="I330" s="570">
        <v>2</v>
      </c>
      <c r="J330" s="570">
        <v>260.077196770466</v>
      </c>
      <c r="K330" s="583">
        <v>1</v>
      </c>
      <c r="L330" s="570">
        <v>2</v>
      </c>
      <c r="M330" s="571">
        <v>260.077196770466</v>
      </c>
    </row>
    <row r="331" spans="1:13" ht="14.4" customHeight="1" x14ac:dyDescent="0.3">
      <c r="A331" s="566" t="s">
        <v>559</v>
      </c>
      <c r="B331" s="567" t="s">
        <v>1931</v>
      </c>
      <c r="C331" s="567" t="s">
        <v>2246</v>
      </c>
      <c r="D331" s="567" t="s">
        <v>2247</v>
      </c>
      <c r="E331" s="567" t="s">
        <v>2248</v>
      </c>
      <c r="F331" s="570">
        <v>1</v>
      </c>
      <c r="G331" s="570">
        <v>94.69</v>
      </c>
      <c r="H331" s="583">
        <v>1</v>
      </c>
      <c r="I331" s="570"/>
      <c r="J331" s="570"/>
      <c r="K331" s="583">
        <v>0</v>
      </c>
      <c r="L331" s="570">
        <v>1</v>
      </c>
      <c r="M331" s="571">
        <v>94.69</v>
      </c>
    </row>
    <row r="332" spans="1:13" ht="14.4" customHeight="1" x14ac:dyDescent="0.3">
      <c r="A332" s="566" t="s">
        <v>559</v>
      </c>
      <c r="B332" s="567" t="s">
        <v>1940</v>
      </c>
      <c r="C332" s="567" t="s">
        <v>1941</v>
      </c>
      <c r="D332" s="567" t="s">
        <v>1041</v>
      </c>
      <c r="E332" s="567" t="s">
        <v>1042</v>
      </c>
      <c r="F332" s="570"/>
      <c r="G332" s="570"/>
      <c r="H332" s="583">
        <v>0</v>
      </c>
      <c r="I332" s="570">
        <v>258</v>
      </c>
      <c r="J332" s="570">
        <v>14101.29020548374</v>
      </c>
      <c r="K332" s="583">
        <v>1</v>
      </c>
      <c r="L332" s="570">
        <v>258</v>
      </c>
      <c r="M332" s="571">
        <v>14101.29020548374</v>
      </c>
    </row>
    <row r="333" spans="1:13" ht="14.4" customHeight="1" x14ac:dyDescent="0.3">
      <c r="A333" s="566" t="s">
        <v>559</v>
      </c>
      <c r="B333" s="567" t="s">
        <v>1942</v>
      </c>
      <c r="C333" s="567" t="s">
        <v>1943</v>
      </c>
      <c r="D333" s="567" t="s">
        <v>1944</v>
      </c>
      <c r="E333" s="567" t="s">
        <v>1945</v>
      </c>
      <c r="F333" s="570"/>
      <c r="G333" s="570"/>
      <c r="H333" s="583">
        <v>0</v>
      </c>
      <c r="I333" s="570">
        <v>2</v>
      </c>
      <c r="J333" s="570">
        <v>490.83963394479201</v>
      </c>
      <c r="K333" s="583">
        <v>1</v>
      </c>
      <c r="L333" s="570">
        <v>2</v>
      </c>
      <c r="M333" s="571">
        <v>490.83963394479201</v>
      </c>
    </row>
    <row r="334" spans="1:13" ht="14.4" customHeight="1" x14ac:dyDescent="0.3">
      <c r="A334" s="566" t="s">
        <v>559</v>
      </c>
      <c r="B334" s="567" t="s">
        <v>1942</v>
      </c>
      <c r="C334" s="567" t="s">
        <v>1946</v>
      </c>
      <c r="D334" s="567" t="s">
        <v>1947</v>
      </c>
      <c r="E334" s="567" t="s">
        <v>1948</v>
      </c>
      <c r="F334" s="570"/>
      <c r="G334" s="570"/>
      <c r="H334" s="583">
        <v>0</v>
      </c>
      <c r="I334" s="570">
        <v>130.79999999999998</v>
      </c>
      <c r="J334" s="570">
        <v>29532.805749202678</v>
      </c>
      <c r="K334" s="583">
        <v>1</v>
      </c>
      <c r="L334" s="570">
        <v>130.79999999999998</v>
      </c>
      <c r="M334" s="571">
        <v>29532.805749202678</v>
      </c>
    </row>
    <row r="335" spans="1:13" ht="14.4" customHeight="1" x14ac:dyDescent="0.3">
      <c r="A335" s="566" t="s">
        <v>559</v>
      </c>
      <c r="B335" s="567" t="s">
        <v>1952</v>
      </c>
      <c r="C335" s="567" t="s">
        <v>2249</v>
      </c>
      <c r="D335" s="567" t="s">
        <v>1697</v>
      </c>
      <c r="E335" s="567" t="s">
        <v>1698</v>
      </c>
      <c r="F335" s="570">
        <v>1.2</v>
      </c>
      <c r="G335" s="570">
        <v>3006.96</v>
      </c>
      <c r="H335" s="583">
        <v>1</v>
      </c>
      <c r="I335" s="570"/>
      <c r="J335" s="570"/>
      <c r="K335" s="583">
        <v>0</v>
      </c>
      <c r="L335" s="570">
        <v>1.2</v>
      </c>
      <c r="M335" s="571">
        <v>3006.96</v>
      </c>
    </row>
    <row r="336" spans="1:13" ht="14.4" customHeight="1" x14ac:dyDescent="0.3">
      <c r="A336" s="566" t="s">
        <v>559</v>
      </c>
      <c r="B336" s="567" t="s">
        <v>1952</v>
      </c>
      <c r="C336" s="567" t="s">
        <v>1953</v>
      </c>
      <c r="D336" s="567" t="s">
        <v>1954</v>
      </c>
      <c r="E336" s="567" t="s">
        <v>1955</v>
      </c>
      <c r="F336" s="570"/>
      <c r="G336" s="570"/>
      <c r="H336" s="583">
        <v>0</v>
      </c>
      <c r="I336" s="570">
        <v>23.63</v>
      </c>
      <c r="J336" s="570">
        <v>89425.168506253773</v>
      </c>
      <c r="K336" s="583">
        <v>1</v>
      </c>
      <c r="L336" s="570">
        <v>23.63</v>
      </c>
      <c r="M336" s="571">
        <v>89425.168506253773</v>
      </c>
    </row>
    <row r="337" spans="1:13" ht="14.4" customHeight="1" x14ac:dyDescent="0.3">
      <c r="A337" s="566" t="s">
        <v>559</v>
      </c>
      <c r="B337" s="567" t="s">
        <v>1956</v>
      </c>
      <c r="C337" s="567" t="s">
        <v>1957</v>
      </c>
      <c r="D337" s="567" t="s">
        <v>1014</v>
      </c>
      <c r="E337" s="567" t="s">
        <v>1958</v>
      </c>
      <c r="F337" s="570">
        <v>0.36</v>
      </c>
      <c r="G337" s="570">
        <v>262.30240000000015</v>
      </c>
      <c r="H337" s="583">
        <v>1</v>
      </c>
      <c r="I337" s="570"/>
      <c r="J337" s="570"/>
      <c r="K337" s="583">
        <v>0</v>
      </c>
      <c r="L337" s="570">
        <v>0.36</v>
      </c>
      <c r="M337" s="571">
        <v>262.30240000000015</v>
      </c>
    </row>
    <row r="338" spans="1:13" ht="14.4" customHeight="1" x14ac:dyDescent="0.3">
      <c r="A338" s="566" t="s">
        <v>559</v>
      </c>
      <c r="B338" s="567" t="s">
        <v>1956</v>
      </c>
      <c r="C338" s="567" t="s">
        <v>1959</v>
      </c>
      <c r="D338" s="567" t="s">
        <v>1051</v>
      </c>
      <c r="E338" s="567" t="s">
        <v>694</v>
      </c>
      <c r="F338" s="570"/>
      <c r="G338" s="570"/>
      <c r="H338" s="583">
        <v>0</v>
      </c>
      <c r="I338" s="570">
        <v>4.1999999999999993</v>
      </c>
      <c r="J338" s="570">
        <v>1291.0789237267777</v>
      </c>
      <c r="K338" s="583">
        <v>1</v>
      </c>
      <c r="L338" s="570">
        <v>4.1999999999999993</v>
      </c>
      <c r="M338" s="571">
        <v>1291.0789237267777</v>
      </c>
    </row>
    <row r="339" spans="1:13" ht="14.4" customHeight="1" x14ac:dyDescent="0.3">
      <c r="A339" s="566" t="s">
        <v>559</v>
      </c>
      <c r="B339" s="567" t="s">
        <v>1960</v>
      </c>
      <c r="C339" s="567" t="s">
        <v>1961</v>
      </c>
      <c r="D339" s="567" t="s">
        <v>1962</v>
      </c>
      <c r="E339" s="567" t="s">
        <v>1042</v>
      </c>
      <c r="F339" s="570"/>
      <c r="G339" s="570"/>
      <c r="H339" s="583">
        <v>0</v>
      </c>
      <c r="I339" s="570">
        <v>6</v>
      </c>
      <c r="J339" s="570">
        <v>447.89765469518159</v>
      </c>
      <c r="K339" s="583">
        <v>1</v>
      </c>
      <c r="L339" s="570">
        <v>6</v>
      </c>
      <c r="M339" s="571">
        <v>447.89765469518159</v>
      </c>
    </row>
    <row r="340" spans="1:13" ht="14.4" customHeight="1" x14ac:dyDescent="0.3">
      <c r="A340" s="566" t="s">
        <v>559</v>
      </c>
      <c r="B340" s="567" t="s">
        <v>1965</v>
      </c>
      <c r="C340" s="567" t="s">
        <v>1966</v>
      </c>
      <c r="D340" s="567" t="s">
        <v>693</v>
      </c>
      <c r="E340" s="567" t="s">
        <v>694</v>
      </c>
      <c r="F340" s="570"/>
      <c r="G340" s="570"/>
      <c r="H340" s="583">
        <v>0</v>
      </c>
      <c r="I340" s="570">
        <v>2</v>
      </c>
      <c r="J340" s="570">
        <v>1209.240921437337</v>
      </c>
      <c r="K340" s="583">
        <v>1</v>
      </c>
      <c r="L340" s="570">
        <v>2</v>
      </c>
      <c r="M340" s="571">
        <v>1209.240921437337</v>
      </c>
    </row>
    <row r="341" spans="1:13" ht="14.4" customHeight="1" x14ac:dyDescent="0.3">
      <c r="A341" s="566" t="s">
        <v>559</v>
      </c>
      <c r="B341" s="567" t="s">
        <v>1965</v>
      </c>
      <c r="C341" s="567" t="s">
        <v>1967</v>
      </c>
      <c r="D341" s="567" t="s">
        <v>695</v>
      </c>
      <c r="E341" s="567" t="s">
        <v>696</v>
      </c>
      <c r="F341" s="570"/>
      <c r="G341" s="570"/>
      <c r="H341" s="583">
        <v>0</v>
      </c>
      <c r="I341" s="570">
        <v>2</v>
      </c>
      <c r="J341" s="570">
        <v>1613.420928607334</v>
      </c>
      <c r="K341" s="583">
        <v>1</v>
      </c>
      <c r="L341" s="570">
        <v>2</v>
      </c>
      <c r="M341" s="571">
        <v>1613.420928607334</v>
      </c>
    </row>
    <row r="342" spans="1:13" ht="14.4" customHeight="1" x14ac:dyDescent="0.3">
      <c r="A342" s="566" t="s">
        <v>559</v>
      </c>
      <c r="B342" s="567" t="s">
        <v>1968</v>
      </c>
      <c r="C342" s="567" t="s">
        <v>1969</v>
      </c>
      <c r="D342" s="567" t="s">
        <v>1043</v>
      </c>
      <c r="E342" s="567" t="s">
        <v>1013</v>
      </c>
      <c r="F342" s="570"/>
      <c r="G342" s="570"/>
      <c r="H342" s="583">
        <v>0</v>
      </c>
      <c r="I342" s="570">
        <v>20</v>
      </c>
      <c r="J342" s="570">
        <v>3080.99539230752</v>
      </c>
      <c r="K342" s="583">
        <v>1</v>
      </c>
      <c r="L342" s="570">
        <v>20</v>
      </c>
      <c r="M342" s="571">
        <v>3080.99539230752</v>
      </c>
    </row>
    <row r="343" spans="1:13" ht="14.4" customHeight="1" x14ac:dyDescent="0.3">
      <c r="A343" s="566" t="s">
        <v>559</v>
      </c>
      <c r="B343" s="567" t="s">
        <v>1970</v>
      </c>
      <c r="C343" s="567" t="s">
        <v>1971</v>
      </c>
      <c r="D343" s="567" t="s">
        <v>1972</v>
      </c>
      <c r="E343" s="567" t="s">
        <v>1973</v>
      </c>
      <c r="F343" s="570"/>
      <c r="G343" s="570"/>
      <c r="H343" s="583">
        <v>0</v>
      </c>
      <c r="I343" s="570">
        <v>3</v>
      </c>
      <c r="J343" s="570">
        <v>12693.695817682719</v>
      </c>
      <c r="K343" s="583">
        <v>1</v>
      </c>
      <c r="L343" s="570">
        <v>3</v>
      </c>
      <c r="M343" s="571">
        <v>12693.695817682719</v>
      </c>
    </row>
    <row r="344" spans="1:13" ht="14.4" customHeight="1" x14ac:dyDescent="0.3">
      <c r="A344" s="566" t="s">
        <v>559</v>
      </c>
      <c r="B344" s="567" t="s">
        <v>1974</v>
      </c>
      <c r="C344" s="567" t="s">
        <v>1975</v>
      </c>
      <c r="D344" s="567" t="s">
        <v>931</v>
      </c>
      <c r="E344" s="567" t="s">
        <v>932</v>
      </c>
      <c r="F344" s="570"/>
      <c r="G344" s="570"/>
      <c r="H344" s="583">
        <v>0</v>
      </c>
      <c r="I344" s="570">
        <v>12</v>
      </c>
      <c r="J344" s="570">
        <v>25900.93999671394</v>
      </c>
      <c r="K344" s="583">
        <v>1</v>
      </c>
      <c r="L344" s="570">
        <v>12</v>
      </c>
      <c r="M344" s="571">
        <v>25900.93999671394</v>
      </c>
    </row>
    <row r="345" spans="1:13" ht="14.4" customHeight="1" x14ac:dyDescent="0.3">
      <c r="A345" s="566" t="s">
        <v>559</v>
      </c>
      <c r="B345" s="567" t="s">
        <v>1976</v>
      </c>
      <c r="C345" s="567" t="s">
        <v>2133</v>
      </c>
      <c r="D345" s="567" t="s">
        <v>1386</v>
      </c>
      <c r="E345" s="567" t="s">
        <v>2134</v>
      </c>
      <c r="F345" s="570"/>
      <c r="G345" s="570"/>
      <c r="H345" s="583">
        <v>0</v>
      </c>
      <c r="I345" s="570">
        <v>30</v>
      </c>
      <c r="J345" s="570">
        <v>7872.5</v>
      </c>
      <c r="K345" s="583">
        <v>1</v>
      </c>
      <c r="L345" s="570">
        <v>30</v>
      </c>
      <c r="M345" s="571">
        <v>7872.5</v>
      </c>
    </row>
    <row r="346" spans="1:13" ht="14.4" customHeight="1" x14ac:dyDescent="0.3">
      <c r="A346" s="566" t="s">
        <v>559</v>
      </c>
      <c r="B346" s="567" t="s">
        <v>1979</v>
      </c>
      <c r="C346" s="567" t="s">
        <v>1980</v>
      </c>
      <c r="D346" s="567" t="s">
        <v>1052</v>
      </c>
      <c r="E346" s="567" t="s">
        <v>1981</v>
      </c>
      <c r="F346" s="570"/>
      <c r="G346" s="570"/>
      <c r="H346" s="583">
        <v>0</v>
      </c>
      <c r="I346" s="570">
        <v>38</v>
      </c>
      <c r="J346" s="570">
        <v>2068.3453424636691</v>
      </c>
      <c r="K346" s="583">
        <v>1</v>
      </c>
      <c r="L346" s="570">
        <v>38</v>
      </c>
      <c r="M346" s="571">
        <v>2068.3453424636691</v>
      </c>
    </row>
    <row r="347" spans="1:13" ht="14.4" customHeight="1" x14ac:dyDescent="0.3">
      <c r="A347" s="566" t="s">
        <v>559</v>
      </c>
      <c r="B347" s="567" t="s">
        <v>1982</v>
      </c>
      <c r="C347" s="567" t="s">
        <v>1983</v>
      </c>
      <c r="D347" s="567" t="s">
        <v>1984</v>
      </c>
      <c r="E347" s="567" t="s">
        <v>1013</v>
      </c>
      <c r="F347" s="570"/>
      <c r="G347" s="570"/>
      <c r="H347" s="583">
        <v>0</v>
      </c>
      <c r="I347" s="570">
        <v>40</v>
      </c>
      <c r="J347" s="570">
        <v>12886.968352229107</v>
      </c>
      <c r="K347" s="583">
        <v>1</v>
      </c>
      <c r="L347" s="570">
        <v>40</v>
      </c>
      <c r="M347" s="571">
        <v>12886.968352229107</v>
      </c>
    </row>
    <row r="348" spans="1:13" ht="14.4" customHeight="1" x14ac:dyDescent="0.3">
      <c r="A348" s="566" t="s">
        <v>559</v>
      </c>
      <c r="B348" s="567" t="s">
        <v>1985</v>
      </c>
      <c r="C348" s="567" t="s">
        <v>1986</v>
      </c>
      <c r="D348" s="567" t="s">
        <v>1987</v>
      </c>
      <c r="E348" s="567" t="s">
        <v>1988</v>
      </c>
      <c r="F348" s="570"/>
      <c r="G348" s="570"/>
      <c r="H348" s="583">
        <v>0</v>
      </c>
      <c r="I348" s="570">
        <v>103</v>
      </c>
      <c r="J348" s="570">
        <v>9446.1288414336486</v>
      </c>
      <c r="K348" s="583">
        <v>1</v>
      </c>
      <c r="L348" s="570">
        <v>103</v>
      </c>
      <c r="M348" s="571">
        <v>9446.1288414336486</v>
      </c>
    </row>
    <row r="349" spans="1:13" ht="14.4" customHeight="1" x14ac:dyDescent="0.3">
      <c r="A349" s="566" t="s">
        <v>559</v>
      </c>
      <c r="B349" s="567" t="s">
        <v>2250</v>
      </c>
      <c r="C349" s="567" t="s">
        <v>2251</v>
      </c>
      <c r="D349" s="567" t="s">
        <v>1703</v>
      </c>
      <c r="E349" s="567" t="s">
        <v>1704</v>
      </c>
      <c r="F349" s="570"/>
      <c r="G349" s="570"/>
      <c r="H349" s="583">
        <v>0</v>
      </c>
      <c r="I349" s="570">
        <v>-2</v>
      </c>
      <c r="J349" s="570">
        <v>-7285.01</v>
      </c>
      <c r="K349" s="583">
        <v>1</v>
      </c>
      <c r="L349" s="570">
        <v>-2</v>
      </c>
      <c r="M349" s="571">
        <v>-7285.01</v>
      </c>
    </row>
    <row r="350" spans="1:13" ht="14.4" customHeight="1" x14ac:dyDescent="0.3">
      <c r="A350" s="566" t="s">
        <v>559</v>
      </c>
      <c r="B350" s="567" t="s">
        <v>1995</v>
      </c>
      <c r="C350" s="567" t="s">
        <v>1997</v>
      </c>
      <c r="D350" s="567" t="s">
        <v>1998</v>
      </c>
      <c r="E350" s="567" t="s">
        <v>1999</v>
      </c>
      <c r="F350" s="570">
        <v>3</v>
      </c>
      <c r="G350" s="570">
        <v>186.22919816602672</v>
      </c>
      <c r="H350" s="583">
        <v>1</v>
      </c>
      <c r="I350" s="570"/>
      <c r="J350" s="570"/>
      <c r="K350" s="583">
        <v>0</v>
      </c>
      <c r="L350" s="570">
        <v>3</v>
      </c>
      <c r="M350" s="571">
        <v>186.22919816602672</v>
      </c>
    </row>
    <row r="351" spans="1:13" ht="14.4" customHeight="1" x14ac:dyDescent="0.3">
      <c r="A351" s="566" t="s">
        <v>559</v>
      </c>
      <c r="B351" s="567" t="s">
        <v>2252</v>
      </c>
      <c r="C351" s="567" t="s">
        <v>2253</v>
      </c>
      <c r="D351" s="567" t="s">
        <v>2254</v>
      </c>
      <c r="E351" s="567" t="s">
        <v>2255</v>
      </c>
      <c r="F351" s="570">
        <v>4</v>
      </c>
      <c r="G351" s="570">
        <v>1042.9122991572481</v>
      </c>
      <c r="H351" s="583">
        <v>1</v>
      </c>
      <c r="I351" s="570"/>
      <c r="J351" s="570"/>
      <c r="K351" s="583">
        <v>0</v>
      </c>
      <c r="L351" s="570">
        <v>4</v>
      </c>
      <c r="M351" s="571">
        <v>1042.9122991572481</v>
      </c>
    </row>
    <row r="352" spans="1:13" ht="14.4" customHeight="1" x14ac:dyDescent="0.3">
      <c r="A352" s="566" t="s">
        <v>559</v>
      </c>
      <c r="B352" s="567" t="s">
        <v>2004</v>
      </c>
      <c r="C352" s="567" t="s">
        <v>2256</v>
      </c>
      <c r="D352" s="567" t="s">
        <v>1673</v>
      </c>
      <c r="E352" s="567" t="s">
        <v>1674</v>
      </c>
      <c r="F352" s="570"/>
      <c r="G352" s="570"/>
      <c r="H352" s="583">
        <v>0</v>
      </c>
      <c r="I352" s="570">
        <v>4</v>
      </c>
      <c r="J352" s="570">
        <v>235.52</v>
      </c>
      <c r="K352" s="583">
        <v>1</v>
      </c>
      <c r="L352" s="570">
        <v>4</v>
      </c>
      <c r="M352" s="571">
        <v>235.52</v>
      </c>
    </row>
    <row r="353" spans="1:13" ht="14.4" customHeight="1" x14ac:dyDescent="0.3">
      <c r="A353" s="566" t="s">
        <v>559</v>
      </c>
      <c r="B353" s="567" t="s">
        <v>2007</v>
      </c>
      <c r="C353" s="567" t="s">
        <v>2011</v>
      </c>
      <c r="D353" s="567" t="s">
        <v>2009</v>
      </c>
      <c r="E353" s="567" t="s">
        <v>2012</v>
      </c>
      <c r="F353" s="570"/>
      <c r="G353" s="570"/>
      <c r="H353" s="583">
        <v>0</v>
      </c>
      <c r="I353" s="570">
        <v>1</v>
      </c>
      <c r="J353" s="570">
        <v>102.891345734521</v>
      </c>
      <c r="K353" s="583">
        <v>1</v>
      </c>
      <c r="L353" s="570">
        <v>1</v>
      </c>
      <c r="M353" s="571">
        <v>102.891345734521</v>
      </c>
    </row>
    <row r="354" spans="1:13" ht="14.4" customHeight="1" x14ac:dyDescent="0.3">
      <c r="A354" s="566" t="s">
        <v>559</v>
      </c>
      <c r="B354" s="567" t="s">
        <v>2168</v>
      </c>
      <c r="C354" s="567" t="s">
        <v>2257</v>
      </c>
      <c r="D354" s="567" t="s">
        <v>1598</v>
      </c>
      <c r="E354" s="567" t="s">
        <v>2258</v>
      </c>
      <c r="F354" s="570">
        <v>3</v>
      </c>
      <c r="G354" s="570">
        <v>390.84000000000003</v>
      </c>
      <c r="H354" s="583">
        <v>1</v>
      </c>
      <c r="I354" s="570"/>
      <c r="J354" s="570"/>
      <c r="K354" s="583">
        <v>0</v>
      </c>
      <c r="L354" s="570">
        <v>3</v>
      </c>
      <c r="M354" s="571">
        <v>390.84000000000003</v>
      </c>
    </row>
    <row r="355" spans="1:13" ht="14.4" customHeight="1" x14ac:dyDescent="0.3">
      <c r="A355" s="566" t="s">
        <v>559</v>
      </c>
      <c r="B355" s="567" t="s">
        <v>2025</v>
      </c>
      <c r="C355" s="567" t="s">
        <v>2259</v>
      </c>
      <c r="D355" s="567" t="s">
        <v>1600</v>
      </c>
      <c r="E355" s="567" t="s">
        <v>2260</v>
      </c>
      <c r="F355" s="570">
        <v>1</v>
      </c>
      <c r="G355" s="570">
        <v>152.55999723827699</v>
      </c>
      <c r="H355" s="583">
        <v>1</v>
      </c>
      <c r="I355" s="570"/>
      <c r="J355" s="570"/>
      <c r="K355" s="583">
        <v>0</v>
      </c>
      <c r="L355" s="570">
        <v>1</v>
      </c>
      <c r="M355" s="571">
        <v>152.55999723827699</v>
      </c>
    </row>
    <row r="356" spans="1:13" ht="14.4" customHeight="1" x14ac:dyDescent="0.3">
      <c r="A356" s="566" t="s">
        <v>559</v>
      </c>
      <c r="B356" s="567" t="s">
        <v>2027</v>
      </c>
      <c r="C356" s="567" t="s">
        <v>2261</v>
      </c>
      <c r="D356" s="567" t="s">
        <v>1606</v>
      </c>
      <c r="E356" s="567" t="s">
        <v>1607</v>
      </c>
      <c r="F356" s="570">
        <v>1</v>
      </c>
      <c r="G356" s="570">
        <v>105.44</v>
      </c>
      <c r="H356" s="583">
        <v>1</v>
      </c>
      <c r="I356" s="570"/>
      <c r="J356" s="570"/>
      <c r="K356" s="583">
        <v>0</v>
      </c>
      <c r="L356" s="570">
        <v>1</v>
      </c>
      <c r="M356" s="571">
        <v>105.44</v>
      </c>
    </row>
    <row r="357" spans="1:13" ht="14.4" customHeight="1" x14ac:dyDescent="0.3">
      <c r="A357" s="566" t="s">
        <v>559</v>
      </c>
      <c r="B357" s="567" t="s">
        <v>2262</v>
      </c>
      <c r="C357" s="567" t="s">
        <v>2263</v>
      </c>
      <c r="D357" s="567" t="s">
        <v>1684</v>
      </c>
      <c r="E357" s="567" t="s">
        <v>944</v>
      </c>
      <c r="F357" s="570"/>
      <c r="G357" s="570"/>
      <c r="H357" s="583">
        <v>0</v>
      </c>
      <c r="I357" s="570">
        <v>1</v>
      </c>
      <c r="J357" s="570">
        <v>624.86</v>
      </c>
      <c r="K357" s="583">
        <v>1</v>
      </c>
      <c r="L357" s="570">
        <v>1</v>
      </c>
      <c r="M357" s="571">
        <v>624.86</v>
      </c>
    </row>
    <row r="358" spans="1:13" ht="14.4" customHeight="1" x14ac:dyDescent="0.3">
      <c r="A358" s="566" t="s">
        <v>559</v>
      </c>
      <c r="B358" s="567" t="s">
        <v>2264</v>
      </c>
      <c r="C358" s="567" t="s">
        <v>2265</v>
      </c>
      <c r="D358" s="567" t="s">
        <v>1680</v>
      </c>
      <c r="E358" s="567" t="s">
        <v>1681</v>
      </c>
      <c r="F358" s="570"/>
      <c r="G358" s="570"/>
      <c r="H358" s="583">
        <v>0</v>
      </c>
      <c r="I358" s="570">
        <v>1</v>
      </c>
      <c r="J358" s="570">
        <v>85.65</v>
      </c>
      <c r="K358" s="583">
        <v>1</v>
      </c>
      <c r="L358" s="570">
        <v>1</v>
      </c>
      <c r="M358" s="571">
        <v>85.65</v>
      </c>
    </row>
    <row r="359" spans="1:13" ht="14.4" customHeight="1" x14ac:dyDescent="0.3">
      <c r="A359" s="566" t="s">
        <v>559</v>
      </c>
      <c r="B359" s="567" t="s">
        <v>2266</v>
      </c>
      <c r="C359" s="567" t="s">
        <v>2267</v>
      </c>
      <c r="D359" s="567" t="s">
        <v>1676</v>
      </c>
      <c r="E359" s="567" t="s">
        <v>2268</v>
      </c>
      <c r="F359" s="570"/>
      <c r="G359" s="570"/>
      <c r="H359" s="583">
        <v>0</v>
      </c>
      <c r="I359" s="570">
        <v>2</v>
      </c>
      <c r="J359" s="570">
        <v>2343.17</v>
      </c>
      <c r="K359" s="583">
        <v>1</v>
      </c>
      <c r="L359" s="570">
        <v>2</v>
      </c>
      <c r="M359" s="571">
        <v>2343.17</v>
      </c>
    </row>
    <row r="360" spans="1:13" ht="14.4" customHeight="1" x14ac:dyDescent="0.3">
      <c r="A360" s="566" t="s">
        <v>559</v>
      </c>
      <c r="B360" s="567" t="s">
        <v>2266</v>
      </c>
      <c r="C360" s="567" t="s">
        <v>2269</v>
      </c>
      <c r="D360" s="567" t="s">
        <v>1678</v>
      </c>
      <c r="E360" s="567" t="s">
        <v>2270</v>
      </c>
      <c r="F360" s="570"/>
      <c r="G360" s="570"/>
      <c r="H360" s="583">
        <v>0</v>
      </c>
      <c r="I360" s="570">
        <v>1</v>
      </c>
      <c r="J360" s="570">
        <v>869.26153549838796</v>
      </c>
      <c r="K360" s="583">
        <v>1</v>
      </c>
      <c r="L360" s="570">
        <v>1</v>
      </c>
      <c r="M360" s="571">
        <v>869.26153549838796</v>
      </c>
    </row>
    <row r="361" spans="1:13" ht="14.4" customHeight="1" x14ac:dyDescent="0.3">
      <c r="A361" s="566" t="s">
        <v>559</v>
      </c>
      <c r="B361" s="567" t="s">
        <v>2036</v>
      </c>
      <c r="C361" s="567" t="s">
        <v>2271</v>
      </c>
      <c r="D361" s="567" t="s">
        <v>1609</v>
      </c>
      <c r="E361" s="567" t="s">
        <v>1610</v>
      </c>
      <c r="F361" s="570">
        <v>1</v>
      </c>
      <c r="G361" s="570">
        <v>101.33000183007699</v>
      </c>
      <c r="H361" s="583">
        <v>1</v>
      </c>
      <c r="I361" s="570"/>
      <c r="J361" s="570"/>
      <c r="K361" s="583">
        <v>0</v>
      </c>
      <c r="L361" s="570">
        <v>1</v>
      </c>
      <c r="M361" s="571">
        <v>101.33000183007699</v>
      </c>
    </row>
    <row r="362" spans="1:13" ht="14.4" customHeight="1" x14ac:dyDescent="0.3">
      <c r="A362" s="566" t="s">
        <v>559</v>
      </c>
      <c r="B362" s="567" t="s">
        <v>2038</v>
      </c>
      <c r="C362" s="567" t="s">
        <v>2039</v>
      </c>
      <c r="D362" s="567" t="s">
        <v>1003</v>
      </c>
      <c r="E362" s="567" t="s">
        <v>1001</v>
      </c>
      <c r="F362" s="570"/>
      <c r="G362" s="570"/>
      <c r="H362" s="583">
        <v>0</v>
      </c>
      <c r="I362" s="570">
        <v>11</v>
      </c>
      <c r="J362" s="570">
        <v>2276.9935235461512</v>
      </c>
      <c r="K362" s="583">
        <v>1</v>
      </c>
      <c r="L362" s="570">
        <v>11</v>
      </c>
      <c r="M362" s="571">
        <v>2276.9935235461512</v>
      </c>
    </row>
    <row r="363" spans="1:13" ht="14.4" customHeight="1" x14ac:dyDescent="0.3">
      <c r="A363" s="566" t="s">
        <v>559</v>
      </c>
      <c r="B363" s="567" t="s">
        <v>2038</v>
      </c>
      <c r="C363" s="567" t="s">
        <v>2272</v>
      </c>
      <c r="D363" s="567" t="s">
        <v>1693</v>
      </c>
      <c r="E363" s="567" t="s">
        <v>1694</v>
      </c>
      <c r="F363" s="570"/>
      <c r="G363" s="570"/>
      <c r="H363" s="583">
        <v>0</v>
      </c>
      <c r="I363" s="570">
        <v>6</v>
      </c>
      <c r="J363" s="570">
        <v>1217.15959827095</v>
      </c>
      <c r="K363" s="583">
        <v>1</v>
      </c>
      <c r="L363" s="570">
        <v>6</v>
      </c>
      <c r="M363" s="571">
        <v>1217.15959827095</v>
      </c>
    </row>
    <row r="364" spans="1:13" ht="14.4" customHeight="1" x14ac:dyDescent="0.3">
      <c r="A364" s="566" t="s">
        <v>559</v>
      </c>
      <c r="B364" s="567" t="s">
        <v>2038</v>
      </c>
      <c r="C364" s="567" t="s">
        <v>2179</v>
      </c>
      <c r="D364" s="567" t="s">
        <v>2180</v>
      </c>
      <c r="E364" s="567" t="s">
        <v>1006</v>
      </c>
      <c r="F364" s="570"/>
      <c r="G364" s="570"/>
      <c r="H364" s="583">
        <v>0</v>
      </c>
      <c r="I364" s="570">
        <v>2</v>
      </c>
      <c r="J364" s="570">
        <v>108.2400756964154</v>
      </c>
      <c r="K364" s="583">
        <v>1</v>
      </c>
      <c r="L364" s="570">
        <v>2</v>
      </c>
      <c r="M364" s="571">
        <v>108.2400756964154</v>
      </c>
    </row>
    <row r="365" spans="1:13" ht="14.4" customHeight="1" x14ac:dyDescent="0.3">
      <c r="A365" s="566" t="s">
        <v>559</v>
      </c>
      <c r="B365" s="567" t="s">
        <v>2038</v>
      </c>
      <c r="C365" s="567" t="s">
        <v>2181</v>
      </c>
      <c r="D365" s="567" t="s">
        <v>2182</v>
      </c>
      <c r="E365" s="567" t="s">
        <v>1006</v>
      </c>
      <c r="F365" s="570"/>
      <c r="G365" s="570"/>
      <c r="H365" s="583">
        <v>0</v>
      </c>
      <c r="I365" s="570">
        <v>2</v>
      </c>
      <c r="J365" s="570">
        <v>108.24</v>
      </c>
      <c r="K365" s="583">
        <v>1</v>
      </c>
      <c r="L365" s="570">
        <v>2</v>
      </c>
      <c r="M365" s="571">
        <v>108.24</v>
      </c>
    </row>
    <row r="366" spans="1:13" ht="14.4" customHeight="1" x14ac:dyDescent="0.3">
      <c r="A366" s="566" t="s">
        <v>559</v>
      </c>
      <c r="B366" s="567" t="s">
        <v>2038</v>
      </c>
      <c r="C366" s="567" t="s">
        <v>2273</v>
      </c>
      <c r="D366" s="567" t="s">
        <v>2274</v>
      </c>
      <c r="E366" s="567" t="s">
        <v>1006</v>
      </c>
      <c r="F366" s="570"/>
      <c r="G366" s="570"/>
      <c r="H366" s="583">
        <v>0</v>
      </c>
      <c r="I366" s="570">
        <v>2</v>
      </c>
      <c r="J366" s="570">
        <v>108.92</v>
      </c>
      <c r="K366" s="583">
        <v>1</v>
      </c>
      <c r="L366" s="570">
        <v>2</v>
      </c>
      <c r="M366" s="571">
        <v>108.92</v>
      </c>
    </row>
    <row r="367" spans="1:13" ht="14.4" customHeight="1" x14ac:dyDescent="0.3">
      <c r="A367" s="566" t="s">
        <v>559</v>
      </c>
      <c r="B367" s="567" t="s">
        <v>2038</v>
      </c>
      <c r="C367" s="567" t="s">
        <v>2275</v>
      </c>
      <c r="D367" s="567" t="s">
        <v>2276</v>
      </c>
      <c r="E367" s="567" t="s">
        <v>1006</v>
      </c>
      <c r="F367" s="570"/>
      <c r="G367" s="570"/>
      <c r="H367" s="583">
        <v>0</v>
      </c>
      <c r="I367" s="570">
        <v>2</v>
      </c>
      <c r="J367" s="570">
        <v>108.92</v>
      </c>
      <c r="K367" s="583">
        <v>1</v>
      </c>
      <c r="L367" s="570">
        <v>2</v>
      </c>
      <c r="M367" s="571">
        <v>108.92</v>
      </c>
    </row>
    <row r="368" spans="1:13" ht="14.4" customHeight="1" x14ac:dyDescent="0.3">
      <c r="A368" s="566" t="s">
        <v>559</v>
      </c>
      <c r="B368" s="567" t="s">
        <v>2038</v>
      </c>
      <c r="C368" s="567" t="s">
        <v>2277</v>
      </c>
      <c r="D368" s="567" t="s">
        <v>2278</v>
      </c>
      <c r="E368" s="567" t="s">
        <v>1006</v>
      </c>
      <c r="F368" s="570"/>
      <c r="G368" s="570"/>
      <c r="H368" s="583">
        <v>0</v>
      </c>
      <c r="I368" s="570">
        <v>2</v>
      </c>
      <c r="J368" s="570">
        <v>108.92</v>
      </c>
      <c r="K368" s="583">
        <v>1</v>
      </c>
      <c r="L368" s="570">
        <v>2</v>
      </c>
      <c r="M368" s="571">
        <v>108.92</v>
      </c>
    </row>
    <row r="369" spans="1:13" ht="14.4" customHeight="1" x14ac:dyDescent="0.3">
      <c r="A369" s="566" t="s">
        <v>559</v>
      </c>
      <c r="B369" s="567" t="s">
        <v>2038</v>
      </c>
      <c r="C369" s="567" t="s">
        <v>2046</v>
      </c>
      <c r="D369" s="567" t="s">
        <v>1000</v>
      </c>
      <c r="E369" s="567" t="s">
        <v>1001</v>
      </c>
      <c r="F369" s="570"/>
      <c r="G369" s="570"/>
      <c r="H369" s="583">
        <v>0</v>
      </c>
      <c r="I369" s="570">
        <v>85</v>
      </c>
      <c r="J369" s="570">
        <v>15581.650320243767</v>
      </c>
      <c r="K369" s="583">
        <v>1</v>
      </c>
      <c r="L369" s="570">
        <v>85</v>
      </c>
      <c r="M369" s="571">
        <v>15581.650320243767</v>
      </c>
    </row>
    <row r="370" spans="1:13" ht="14.4" customHeight="1" x14ac:dyDescent="0.3">
      <c r="A370" s="566" t="s">
        <v>563</v>
      </c>
      <c r="B370" s="567" t="s">
        <v>2207</v>
      </c>
      <c r="C370" s="567" t="s">
        <v>2279</v>
      </c>
      <c r="D370" s="567" t="s">
        <v>1709</v>
      </c>
      <c r="E370" s="567" t="s">
        <v>1710</v>
      </c>
      <c r="F370" s="570">
        <v>1</v>
      </c>
      <c r="G370" s="570">
        <v>151.93</v>
      </c>
      <c r="H370" s="583">
        <v>1</v>
      </c>
      <c r="I370" s="570"/>
      <c r="J370" s="570"/>
      <c r="K370" s="583">
        <v>0</v>
      </c>
      <c r="L370" s="570">
        <v>1</v>
      </c>
      <c r="M370" s="571">
        <v>151.93</v>
      </c>
    </row>
    <row r="371" spans="1:13" ht="14.4" customHeight="1" x14ac:dyDescent="0.3">
      <c r="A371" s="566" t="s">
        <v>563</v>
      </c>
      <c r="B371" s="567" t="s">
        <v>2004</v>
      </c>
      <c r="C371" s="567" t="s">
        <v>2157</v>
      </c>
      <c r="D371" s="567" t="s">
        <v>1313</v>
      </c>
      <c r="E371" s="567" t="s">
        <v>1314</v>
      </c>
      <c r="F371" s="570"/>
      <c r="G371" s="570"/>
      <c r="H371" s="583">
        <v>0</v>
      </c>
      <c r="I371" s="570">
        <v>26</v>
      </c>
      <c r="J371" s="570">
        <v>1593.6198353557445</v>
      </c>
      <c r="K371" s="583">
        <v>1</v>
      </c>
      <c r="L371" s="570">
        <v>26</v>
      </c>
      <c r="M371" s="571">
        <v>1593.6198353557445</v>
      </c>
    </row>
    <row r="372" spans="1:13" ht="14.4" customHeight="1" thickBot="1" x14ac:dyDescent="0.35">
      <c r="A372" s="572" t="s">
        <v>563</v>
      </c>
      <c r="B372" s="573" t="s">
        <v>2004</v>
      </c>
      <c r="C372" s="573" t="s">
        <v>2256</v>
      </c>
      <c r="D372" s="573" t="s">
        <v>1673</v>
      </c>
      <c r="E372" s="573" t="s">
        <v>1674</v>
      </c>
      <c r="F372" s="576"/>
      <c r="G372" s="576"/>
      <c r="H372" s="584">
        <v>0</v>
      </c>
      <c r="I372" s="576">
        <v>9</v>
      </c>
      <c r="J372" s="576">
        <v>528.54</v>
      </c>
      <c r="K372" s="584">
        <v>1</v>
      </c>
      <c r="L372" s="576">
        <v>9</v>
      </c>
      <c r="M372" s="577">
        <v>528.54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4</v>
      </c>
      <c r="B5" s="552" t="s">
        <v>539</v>
      </c>
      <c r="C5" s="553">
        <v>7074278.4999999981</v>
      </c>
      <c r="D5" s="553">
        <v>4947</v>
      </c>
      <c r="E5" s="553">
        <v>6029393.209999999</v>
      </c>
      <c r="F5" s="554">
        <v>0.85229797074005509</v>
      </c>
      <c r="G5" s="553">
        <v>3436</v>
      </c>
      <c r="H5" s="554">
        <v>0.69456236102688496</v>
      </c>
      <c r="I5" s="553">
        <v>1044885.2899999996</v>
      </c>
      <c r="J5" s="554">
        <v>0.14770202925994499</v>
      </c>
      <c r="K5" s="553">
        <v>1511</v>
      </c>
      <c r="L5" s="554">
        <v>0.30543763897311504</v>
      </c>
      <c r="M5" s="553" t="s">
        <v>158</v>
      </c>
    </row>
    <row r="6" spans="1:13" ht="14.4" customHeight="1" x14ac:dyDescent="0.3">
      <c r="A6" s="551">
        <v>4</v>
      </c>
      <c r="B6" s="552" t="s">
        <v>2280</v>
      </c>
      <c r="C6" s="553">
        <v>1108490.94</v>
      </c>
      <c r="D6" s="553">
        <v>2258.5</v>
      </c>
      <c r="E6" s="553">
        <v>484659.46000000008</v>
      </c>
      <c r="F6" s="554">
        <v>0.43722455683760492</v>
      </c>
      <c r="G6" s="553">
        <v>1070.5</v>
      </c>
      <c r="H6" s="554">
        <v>0.47398715961921628</v>
      </c>
      <c r="I6" s="553">
        <v>623831.47999999975</v>
      </c>
      <c r="J6" s="554">
        <v>0.56277544316239503</v>
      </c>
      <c r="K6" s="553">
        <v>1188</v>
      </c>
      <c r="L6" s="554">
        <v>0.52601284038078366</v>
      </c>
      <c r="M6" s="553" t="s">
        <v>2</v>
      </c>
    </row>
    <row r="7" spans="1:13" ht="14.4" customHeight="1" x14ac:dyDescent="0.3">
      <c r="A7" s="551">
        <v>4</v>
      </c>
      <c r="B7" s="552" t="s">
        <v>2281</v>
      </c>
      <c r="C7" s="553">
        <v>0</v>
      </c>
      <c r="D7" s="553">
        <v>179.5</v>
      </c>
      <c r="E7" s="553">
        <v>0</v>
      </c>
      <c r="F7" s="554" t="s">
        <v>538</v>
      </c>
      <c r="G7" s="553">
        <v>133.5</v>
      </c>
      <c r="H7" s="554">
        <v>0.74373259052924789</v>
      </c>
      <c r="I7" s="553">
        <v>0</v>
      </c>
      <c r="J7" s="554" t="s">
        <v>538</v>
      </c>
      <c r="K7" s="553">
        <v>46</v>
      </c>
      <c r="L7" s="554">
        <v>0.25626740947075211</v>
      </c>
      <c r="M7" s="553" t="s">
        <v>2</v>
      </c>
    </row>
    <row r="8" spans="1:13" ht="14.4" customHeight="1" x14ac:dyDescent="0.3">
      <c r="A8" s="551">
        <v>4</v>
      </c>
      <c r="B8" s="552" t="s">
        <v>2282</v>
      </c>
      <c r="C8" s="553">
        <v>5965787.5599999987</v>
      </c>
      <c r="D8" s="553">
        <v>2509</v>
      </c>
      <c r="E8" s="553">
        <v>5544733.7499999991</v>
      </c>
      <c r="F8" s="554">
        <v>0.92942192363282883</v>
      </c>
      <c r="G8" s="553">
        <v>2232</v>
      </c>
      <c r="H8" s="554">
        <v>0.88959744918294137</v>
      </c>
      <c r="I8" s="553">
        <v>421053.80999999982</v>
      </c>
      <c r="J8" s="554">
        <v>7.05780763671712E-2</v>
      </c>
      <c r="K8" s="553">
        <v>277</v>
      </c>
      <c r="L8" s="554">
        <v>0.11040255081705859</v>
      </c>
      <c r="M8" s="553" t="s">
        <v>2</v>
      </c>
    </row>
    <row r="9" spans="1:13" ht="14.4" customHeight="1" x14ac:dyDescent="0.3">
      <c r="A9" s="551" t="s">
        <v>2283</v>
      </c>
      <c r="B9" s="552" t="s">
        <v>6</v>
      </c>
      <c r="C9" s="553">
        <v>7074278.4999999981</v>
      </c>
      <c r="D9" s="553">
        <v>4947</v>
      </c>
      <c r="E9" s="553">
        <v>6029393.209999999</v>
      </c>
      <c r="F9" s="554">
        <v>0.85229797074005509</v>
      </c>
      <c r="G9" s="553">
        <v>3436</v>
      </c>
      <c r="H9" s="554">
        <v>0.69456236102688496</v>
      </c>
      <c r="I9" s="553">
        <v>1044885.2899999996</v>
      </c>
      <c r="J9" s="554">
        <v>0.14770202925994499</v>
      </c>
      <c r="K9" s="553">
        <v>1511</v>
      </c>
      <c r="L9" s="554">
        <v>0.30543763897311504</v>
      </c>
      <c r="M9" s="553" t="s">
        <v>548</v>
      </c>
    </row>
    <row r="11" spans="1:13" ht="14.4" customHeight="1" x14ac:dyDescent="0.3">
      <c r="A11" s="551">
        <v>4</v>
      </c>
      <c r="B11" s="552" t="s">
        <v>539</v>
      </c>
      <c r="C11" s="553" t="s">
        <v>538</v>
      </c>
      <c r="D11" s="553" t="s">
        <v>538</v>
      </c>
      <c r="E11" s="553" t="s">
        <v>538</v>
      </c>
      <c r="F11" s="554" t="s">
        <v>538</v>
      </c>
      <c r="G11" s="553" t="s">
        <v>538</v>
      </c>
      <c r="H11" s="554" t="s">
        <v>538</v>
      </c>
      <c r="I11" s="553" t="s">
        <v>538</v>
      </c>
      <c r="J11" s="554" t="s">
        <v>538</v>
      </c>
      <c r="K11" s="553" t="s">
        <v>538</v>
      </c>
      <c r="L11" s="554" t="s">
        <v>538</v>
      </c>
      <c r="M11" s="553" t="s">
        <v>158</v>
      </c>
    </row>
    <row r="12" spans="1:13" ht="14.4" customHeight="1" x14ac:dyDescent="0.3">
      <c r="A12" s="551">
        <v>89301041</v>
      </c>
      <c r="B12" s="552" t="s">
        <v>2280</v>
      </c>
      <c r="C12" s="553">
        <v>97851.75999999998</v>
      </c>
      <c r="D12" s="553">
        <v>214</v>
      </c>
      <c r="E12" s="553">
        <v>45948.80999999999</v>
      </c>
      <c r="F12" s="554">
        <v>0.46957571330347048</v>
      </c>
      <c r="G12" s="553">
        <v>100</v>
      </c>
      <c r="H12" s="554">
        <v>0.46728971962616822</v>
      </c>
      <c r="I12" s="553">
        <v>51902.95</v>
      </c>
      <c r="J12" s="554">
        <v>0.53042428669652963</v>
      </c>
      <c r="K12" s="553">
        <v>114</v>
      </c>
      <c r="L12" s="554">
        <v>0.53271028037383172</v>
      </c>
      <c r="M12" s="553" t="s">
        <v>2</v>
      </c>
    </row>
    <row r="13" spans="1:13" ht="14.4" customHeight="1" x14ac:dyDescent="0.3">
      <c r="A13" s="551">
        <v>89301041</v>
      </c>
      <c r="B13" s="552" t="s">
        <v>2281</v>
      </c>
      <c r="C13" s="553">
        <v>0</v>
      </c>
      <c r="D13" s="553">
        <v>2</v>
      </c>
      <c r="E13" s="553">
        <v>0</v>
      </c>
      <c r="F13" s="554" t="s">
        <v>538</v>
      </c>
      <c r="G13" s="553">
        <v>2</v>
      </c>
      <c r="H13" s="554">
        <v>1</v>
      </c>
      <c r="I13" s="553" t="s">
        <v>538</v>
      </c>
      <c r="J13" s="554" t="s">
        <v>538</v>
      </c>
      <c r="K13" s="553" t="s">
        <v>538</v>
      </c>
      <c r="L13" s="554">
        <v>0</v>
      </c>
      <c r="M13" s="553" t="s">
        <v>2</v>
      </c>
    </row>
    <row r="14" spans="1:13" ht="14.4" customHeight="1" x14ac:dyDescent="0.3">
      <c r="A14" s="551">
        <v>89301041</v>
      </c>
      <c r="B14" s="552" t="s">
        <v>2282</v>
      </c>
      <c r="C14" s="553">
        <v>2676.7200000000003</v>
      </c>
      <c r="D14" s="553">
        <v>4</v>
      </c>
      <c r="E14" s="553">
        <v>2178.48</v>
      </c>
      <c r="F14" s="554">
        <v>0.81386174123554189</v>
      </c>
      <c r="G14" s="553">
        <v>3</v>
      </c>
      <c r="H14" s="554">
        <v>0.75</v>
      </c>
      <c r="I14" s="553">
        <v>498.24</v>
      </c>
      <c r="J14" s="554">
        <v>0.18613825876445797</v>
      </c>
      <c r="K14" s="553">
        <v>1</v>
      </c>
      <c r="L14" s="554">
        <v>0.25</v>
      </c>
      <c r="M14" s="553" t="s">
        <v>2</v>
      </c>
    </row>
    <row r="15" spans="1:13" ht="14.4" customHeight="1" x14ac:dyDescent="0.3">
      <c r="A15" s="551" t="s">
        <v>2284</v>
      </c>
      <c r="B15" s="552" t="s">
        <v>2285</v>
      </c>
      <c r="C15" s="553">
        <v>100528.47999999998</v>
      </c>
      <c r="D15" s="553">
        <v>220</v>
      </c>
      <c r="E15" s="553">
        <v>48127.289999999994</v>
      </c>
      <c r="F15" s="554">
        <v>0.47874283984001353</v>
      </c>
      <c r="G15" s="553">
        <v>105</v>
      </c>
      <c r="H15" s="554">
        <v>0.47727272727272729</v>
      </c>
      <c r="I15" s="553">
        <v>52401.189999999995</v>
      </c>
      <c r="J15" s="554">
        <v>0.52125716015998658</v>
      </c>
      <c r="K15" s="553">
        <v>115</v>
      </c>
      <c r="L15" s="554">
        <v>0.52272727272727271</v>
      </c>
      <c r="M15" s="553" t="s">
        <v>551</v>
      </c>
    </row>
    <row r="16" spans="1:13" ht="14.4" customHeight="1" x14ac:dyDescent="0.3">
      <c r="A16" s="551" t="s">
        <v>538</v>
      </c>
      <c r="B16" s="552" t="s">
        <v>538</v>
      </c>
      <c r="C16" s="553" t="s">
        <v>538</v>
      </c>
      <c r="D16" s="553" t="s">
        <v>538</v>
      </c>
      <c r="E16" s="553" t="s">
        <v>538</v>
      </c>
      <c r="F16" s="554" t="s">
        <v>538</v>
      </c>
      <c r="G16" s="553" t="s">
        <v>538</v>
      </c>
      <c r="H16" s="554" t="s">
        <v>538</v>
      </c>
      <c r="I16" s="553" t="s">
        <v>538</v>
      </c>
      <c r="J16" s="554" t="s">
        <v>538</v>
      </c>
      <c r="K16" s="553" t="s">
        <v>538</v>
      </c>
      <c r="L16" s="554" t="s">
        <v>538</v>
      </c>
      <c r="M16" s="553" t="s">
        <v>552</v>
      </c>
    </row>
    <row r="17" spans="1:13" ht="14.4" customHeight="1" x14ac:dyDescent="0.3">
      <c r="A17" s="551">
        <v>89301042</v>
      </c>
      <c r="B17" s="552" t="s">
        <v>2280</v>
      </c>
      <c r="C17" s="553">
        <v>669026.53999999957</v>
      </c>
      <c r="D17" s="553">
        <v>1479</v>
      </c>
      <c r="E17" s="553">
        <v>277829.61999999988</v>
      </c>
      <c r="F17" s="554">
        <v>0.41527443739376924</v>
      </c>
      <c r="G17" s="553">
        <v>701.5</v>
      </c>
      <c r="H17" s="554">
        <v>0.47430696416497631</v>
      </c>
      <c r="I17" s="553">
        <v>391196.91999999963</v>
      </c>
      <c r="J17" s="554">
        <v>0.58472556260623065</v>
      </c>
      <c r="K17" s="553">
        <v>777.5</v>
      </c>
      <c r="L17" s="554">
        <v>0.52569303583502369</v>
      </c>
      <c r="M17" s="553" t="s">
        <v>2</v>
      </c>
    </row>
    <row r="18" spans="1:13" ht="14.4" customHeight="1" x14ac:dyDescent="0.3">
      <c r="A18" s="551">
        <v>89301042</v>
      </c>
      <c r="B18" s="552" t="s">
        <v>2281</v>
      </c>
      <c r="C18" s="553">
        <v>0</v>
      </c>
      <c r="D18" s="553">
        <v>146</v>
      </c>
      <c r="E18" s="553">
        <v>0</v>
      </c>
      <c r="F18" s="554" t="s">
        <v>538</v>
      </c>
      <c r="G18" s="553">
        <v>105.5</v>
      </c>
      <c r="H18" s="554">
        <v>0.7226027397260274</v>
      </c>
      <c r="I18" s="553">
        <v>0</v>
      </c>
      <c r="J18" s="554" t="s">
        <v>538</v>
      </c>
      <c r="K18" s="553">
        <v>40.5</v>
      </c>
      <c r="L18" s="554">
        <v>0.2773972602739726</v>
      </c>
      <c r="M18" s="553" t="s">
        <v>2</v>
      </c>
    </row>
    <row r="19" spans="1:13" ht="14.4" customHeight="1" x14ac:dyDescent="0.3">
      <c r="A19" s="551">
        <v>89301042</v>
      </c>
      <c r="B19" s="552" t="s">
        <v>2282</v>
      </c>
      <c r="C19" s="553">
        <v>5929902.879999999</v>
      </c>
      <c r="D19" s="553">
        <v>2431</v>
      </c>
      <c r="E19" s="553">
        <v>5515933.3099999987</v>
      </c>
      <c r="F19" s="554">
        <v>0.93018948566658477</v>
      </c>
      <c r="G19" s="553">
        <v>2165</v>
      </c>
      <c r="H19" s="554">
        <v>0.89058000822706707</v>
      </c>
      <c r="I19" s="553">
        <v>413969.56999999983</v>
      </c>
      <c r="J19" s="554">
        <v>6.9810514333415175E-2</v>
      </c>
      <c r="K19" s="553">
        <v>266</v>
      </c>
      <c r="L19" s="554">
        <v>0.10941999177293295</v>
      </c>
      <c r="M19" s="553" t="s">
        <v>2</v>
      </c>
    </row>
    <row r="20" spans="1:13" ht="14.4" customHeight="1" x14ac:dyDescent="0.3">
      <c r="A20" s="551" t="s">
        <v>2286</v>
      </c>
      <c r="B20" s="552" t="s">
        <v>2287</v>
      </c>
      <c r="C20" s="553">
        <v>6598929.4199999981</v>
      </c>
      <c r="D20" s="553">
        <v>4056</v>
      </c>
      <c r="E20" s="553">
        <v>5793762.9299999988</v>
      </c>
      <c r="F20" s="554">
        <v>0.87798528537679077</v>
      </c>
      <c r="G20" s="553">
        <v>2972</v>
      </c>
      <c r="H20" s="554">
        <v>0.73274161735700194</v>
      </c>
      <c r="I20" s="553">
        <v>805166.48999999953</v>
      </c>
      <c r="J20" s="554">
        <v>0.12201471462320926</v>
      </c>
      <c r="K20" s="553">
        <v>1084</v>
      </c>
      <c r="L20" s="554">
        <v>0.267258382642998</v>
      </c>
      <c r="M20" s="553" t="s">
        <v>551</v>
      </c>
    </row>
    <row r="21" spans="1:13" ht="14.4" customHeight="1" x14ac:dyDescent="0.3">
      <c r="A21" s="551" t="s">
        <v>538</v>
      </c>
      <c r="B21" s="552" t="s">
        <v>538</v>
      </c>
      <c r="C21" s="553" t="s">
        <v>538</v>
      </c>
      <c r="D21" s="553" t="s">
        <v>538</v>
      </c>
      <c r="E21" s="553" t="s">
        <v>538</v>
      </c>
      <c r="F21" s="554" t="s">
        <v>538</v>
      </c>
      <c r="G21" s="553" t="s">
        <v>538</v>
      </c>
      <c r="H21" s="554" t="s">
        <v>538</v>
      </c>
      <c r="I21" s="553" t="s">
        <v>538</v>
      </c>
      <c r="J21" s="554" t="s">
        <v>538</v>
      </c>
      <c r="K21" s="553" t="s">
        <v>538</v>
      </c>
      <c r="L21" s="554" t="s">
        <v>538</v>
      </c>
      <c r="M21" s="553" t="s">
        <v>552</v>
      </c>
    </row>
    <row r="22" spans="1:13" ht="14.4" customHeight="1" x14ac:dyDescent="0.3">
      <c r="A22" s="551">
        <v>89301045</v>
      </c>
      <c r="B22" s="552" t="s">
        <v>2280</v>
      </c>
      <c r="C22" s="553">
        <v>304887.62</v>
      </c>
      <c r="D22" s="553">
        <v>431</v>
      </c>
      <c r="E22" s="553">
        <v>139425.08000000005</v>
      </c>
      <c r="F22" s="554">
        <v>0.4572999061096677</v>
      </c>
      <c r="G22" s="553">
        <v>193.5</v>
      </c>
      <c r="H22" s="554">
        <v>0.44895591647331784</v>
      </c>
      <c r="I22" s="553">
        <v>165462.53999999998</v>
      </c>
      <c r="J22" s="554">
        <v>0.54270009389033236</v>
      </c>
      <c r="K22" s="553">
        <v>237.5</v>
      </c>
      <c r="L22" s="554">
        <v>0.5510440835266821</v>
      </c>
      <c r="M22" s="553" t="s">
        <v>2</v>
      </c>
    </row>
    <row r="23" spans="1:13" ht="14.4" customHeight="1" x14ac:dyDescent="0.3">
      <c r="A23" s="551">
        <v>89301045</v>
      </c>
      <c r="B23" s="552" t="s">
        <v>2281</v>
      </c>
      <c r="C23" s="553">
        <v>0</v>
      </c>
      <c r="D23" s="553">
        <v>19</v>
      </c>
      <c r="E23" s="553">
        <v>0</v>
      </c>
      <c r="F23" s="554" t="s">
        <v>538</v>
      </c>
      <c r="G23" s="553">
        <v>13.5</v>
      </c>
      <c r="H23" s="554">
        <v>0.71052631578947367</v>
      </c>
      <c r="I23" s="553">
        <v>0</v>
      </c>
      <c r="J23" s="554" t="s">
        <v>538</v>
      </c>
      <c r="K23" s="553">
        <v>5.5</v>
      </c>
      <c r="L23" s="554">
        <v>0.28947368421052633</v>
      </c>
      <c r="M23" s="553" t="s">
        <v>2</v>
      </c>
    </row>
    <row r="24" spans="1:13" ht="14.4" customHeight="1" x14ac:dyDescent="0.3">
      <c r="A24" s="551">
        <v>89301045</v>
      </c>
      <c r="B24" s="552" t="s">
        <v>2282</v>
      </c>
      <c r="C24" s="553">
        <v>27823.48</v>
      </c>
      <c r="D24" s="553">
        <v>66</v>
      </c>
      <c r="E24" s="553">
        <v>25433.48</v>
      </c>
      <c r="F24" s="554">
        <v>0.91410132736810779</v>
      </c>
      <c r="G24" s="553">
        <v>61</v>
      </c>
      <c r="H24" s="554">
        <v>0.9242424242424242</v>
      </c>
      <c r="I24" s="553">
        <v>2390</v>
      </c>
      <c r="J24" s="554">
        <v>8.5898672631892201E-2</v>
      </c>
      <c r="K24" s="553">
        <v>5</v>
      </c>
      <c r="L24" s="554">
        <v>7.575757575757576E-2</v>
      </c>
      <c r="M24" s="553" t="s">
        <v>2</v>
      </c>
    </row>
    <row r="25" spans="1:13" ht="14.4" customHeight="1" x14ac:dyDescent="0.3">
      <c r="A25" s="551" t="s">
        <v>2288</v>
      </c>
      <c r="B25" s="552" t="s">
        <v>2289</v>
      </c>
      <c r="C25" s="553">
        <v>332711.09999999998</v>
      </c>
      <c r="D25" s="553">
        <v>516</v>
      </c>
      <c r="E25" s="553">
        <v>164858.56000000006</v>
      </c>
      <c r="F25" s="554">
        <v>0.49550063102794006</v>
      </c>
      <c r="G25" s="553">
        <v>268</v>
      </c>
      <c r="H25" s="554">
        <v>0.51937984496124034</v>
      </c>
      <c r="I25" s="553">
        <v>167852.53999999998</v>
      </c>
      <c r="J25" s="554">
        <v>0.50449936897206016</v>
      </c>
      <c r="K25" s="553">
        <v>248</v>
      </c>
      <c r="L25" s="554">
        <v>0.48062015503875971</v>
      </c>
      <c r="M25" s="553" t="s">
        <v>551</v>
      </c>
    </row>
    <row r="26" spans="1:13" ht="14.4" customHeight="1" x14ac:dyDescent="0.3">
      <c r="A26" s="551" t="s">
        <v>538</v>
      </c>
      <c r="B26" s="552" t="s">
        <v>538</v>
      </c>
      <c r="C26" s="553" t="s">
        <v>538</v>
      </c>
      <c r="D26" s="553" t="s">
        <v>538</v>
      </c>
      <c r="E26" s="553" t="s">
        <v>538</v>
      </c>
      <c r="F26" s="554" t="s">
        <v>538</v>
      </c>
      <c r="G26" s="553" t="s">
        <v>538</v>
      </c>
      <c r="H26" s="554" t="s">
        <v>538</v>
      </c>
      <c r="I26" s="553" t="s">
        <v>538</v>
      </c>
      <c r="J26" s="554" t="s">
        <v>538</v>
      </c>
      <c r="K26" s="553" t="s">
        <v>538</v>
      </c>
      <c r="L26" s="554" t="s">
        <v>538</v>
      </c>
      <c r="M26" s="553" t="s">
        <v>552</v>
      </c>
    </row>
    <row r="27" spans="1:13" ht="14.4" customHeight="1" x14ac:dyDescent="0.3">
      <c r="A27" s="551">
        <v>89301046</v>
      </c>
      <c r="B27" s="552" t="s">
        <v>2282</v>
      </c>
      <c r="C27" s="553">
        <v>410</v>
      </c>
      <c r="D27" s="553">
        <v>1</v>
      </c>
      <c r="E27" s="553">
        <v>410</v>
      </c>
      <c r="F27" s="554">
        <v>1</v>
      </c>
      <c r="G27" s="553">
        <v>1</v>
      </c>
      <c r="H27" s="554">
        <v>1</v>
      </c>
      <c r="I27" s="553" t="s">
        <v>538</v>
      </c>
      <c r="J27" s="554">
        <v>0</v>
      </c>
      <c r="K27" s="553" t="s">
        <v>538</v>
      </c>
      <c r="L27" s="554">
        <v>0</v>
      </c>
      <c r="M27" s="553" t="s">
        <v>2</v>
      </c>
    </row>
    <row r="28" spans="1:13" ht="14.4" customHeight="1" x14ac:dyDescent="0.3">
      <c r="A28" s="551" t="s">
        <v>2290</v>
      </c>
      <c r="B28" s="552" t="s">
        <v>2291</v>
      </c>
      <c r="C28" s="553">
        <v>410</v>
      </c>
      <c r="D28" s="553">
        <v>1</v>
      </c>
      <c r="E28" s="553">
        <v>410</v>
      </c>
      <c r="F28" s="554">
        <v>1</v>
      </c>
      <c r="G28" s="553">
        <v>1</v>
      </c>
      <c r="H28" s="554">
        <v>1</v>
      </c>
      <c r="I28" s="553" t="s">
        <v>538</v>
      </c>
      <c r="J28" s="554">
        <v>0</v>
      </c>
      <c r="K28" s="553" t="s">
        <v>538</v>
      </c>
      <c r="L28" s="554">
        <v>0</v>
      </c>
      <c r="M28" s="553" t="s">
        <v>551</v>
      </c>
    </row>
    <row r="29" spans="1:13" ht="14.4" customHeight="1" x14ac:dyDescent="0.3">
      <c r="A29" s="551" t="s">
        <v>538</v>
      </c>
      <c r="B29" s="552" t="s">
        <v>538</v>
      </c>
      <c r="C29" s="553" t="s">
        <v>538</v>
      </c>
      <c r="D29" s="553" t="s">
        <v>538</v>
      </c>
      <c r="E29" s="553" t="s">
        <v>538</v>
      </c>
      <c r="F29" s="554" t="s">
        <v>538</v>
      </c>
      <c r="G29" s="553" t="s">
        <v>538</v>
      </c>
      <c r="H29" s="554" t="s">
        <v>538</v>
      </c>
      <c r="I29" s="553" t="s">
        <v>538</v>
      </c>
      <c r="J29" s="554" t="s">
        <v>538</v>
      </c>
      <c r="K29" s="553" t="s">
        <v>538</v>
      </c>
      <c r="L29" s="554" t="s">
        <v>538</v>
      </c>
      <c r="M29" s="553" t="s">
        <v>552</v>
      </c>
    </row>
    <row r="30" spans="1:13" ht="14.4" customHeight="1" x14ac:dyDescent="0.3">
      <c r="A30" s="551">
        <v>89301047</v>
      </c>
      <c r="B30" s="552" t="s">
        <v>2280</v>
      </c>
      <c r="C30" s="553">
        <v>0</v>
      </c>
      <c r="D30" s="553">
        <v>11.5</v>
      </c>
      <c r="E30" s="553">
        <v>0</v>
      </c>
      <c r="F30" s="554" t="s">
        <v>538</v>
      </c>
      <c r="G30" s="553">
        <v>10.5</v>
      </c>
      <c r="H30" s="554">
        <v>0.91304347826086951</v>
      </c>
      <c r="I30" s="553">
        <v>0</v>
      </c>
      <c r="J30" s="554" t="s">
        <v>538</v>
      </c>
      <c r="K30" s="553">
        <v>1</v>
      </c>
      <c r="L30" s="554">
        <v>8.6956521739130432E-2</v>
      </c>
      <c r="M30" s="553" t="s">
        <v>2</v>
      </c>
    </row>
    <row r="31" spans="1:13" ht="14.4" customHeight="1" x14ac:dyDescent="0.3">
      <c r="A31" s="551">
        <v>89301047</v>
      </c>
      <c r="B31" s="552" t="s">
        <v>2281</v>
      </c>
      <c r="C31" s="553">
        <v>0</v>
      </c>
      <c r="D31" s="553">
        <v>12.5</v>
      </c>
      <c r="E31" s="553">
        <v>0</v>
      </c>
      <c r="F31" s="554" t="s">
        <v>538</v>
      </c>
      <c r="G31" s="553">
        <v>12.5</v>
      </c>
      <c r="H31" s="554">
        <v>1</v>
      </c>
      <c r="I31" s="553" t="s">
        <v>538</v>
      </c>
      <c r="J31" s="554" t="s">
        <v>538</v>
      </c>
      <c r="K31" s="553" t="s">
        <v>538</v>
      </c>
      <c r="L31" s="554">
        <v>0</v>
      </c>
      <c r="M31" s="553" t="s">
        <v>2</v>
      </c>
    </row>
    <row r="32" spans="1:13" ht="14.4" customHeight="1" x14ac:dyDescent="0.3">
      <c r="A32" s="551" t="s">
        <v>2292</v>
      </c>
      <c r="B32" s="552" t="s">
        <v>2293</v>
      </c>
      <c r="C32" s="553">
        <v>0</v>
      </c>
      <c r="D32" s="553">
        <v>24</v>
      </c>
      <c r="E32" s="553">
        <v>0</v>
      </c>
      <c r="F32" s="554" t="s">
        <v>538</v>
      </c>
      <c r="G32" s="553">
        <v>23</v>
      </c>
      <c r="H32" s="554">
        <v>0.95833333333333337</v>
      </c>
      <c r="I32" s="553">
        <v>0</v>
      </c>
      <c r="J32" s="554" t="s">
        <v>538</v>
      </c>
      <c r="K32" s="553">
        <v>1</v>
      </c>
      <c r="L32" s="554">
        <v>4.1666666666666664E-2</v>
      </c>
      <c r="M32" s="553" t="s">
        <v>551</v>
      </c>
    </row>
    <row r="33" spans="1:13" ht="14.4" customHeight="1" x14ac:dyDescent="0.3">
      <c r="A33" s="551" t="s">
        <v>538</v>
      </c>
      <c r="B33" s="552" t="s">
        <v>538</v>
      </c>
      <c r="C33" s="553" t="s">
        <v>538</v>
      </c>
      <c r="D33" s="553" t="s">
        <v>538</v>
      </c>
      <c r="E33" s="553" t="s">
        <v>538</v>
      </c>
      <c r="F33" s="554" t="s">
        <v>538</v>
      </c>
      <c r="G33" s="553" t="s">
        <v>538</v>
      </c>
      <c r="H33" s="554" t="s">
        <v>538</v>
      </c>
      <c r="I33" s="553" t="s">
        <v>538</v>
      </c>
      <c r="J33" s="554" t="s">
        <v>538</v>
      </c>
      <c r="K33" s="553" t="s">
        <v>538</v>
      </c>
      <c r="L33" s="554" t="s">
        <v>538</v>
      </c>
      <c r="M33" s="553" t="s">
        <v>552</v>
      </c>
    </row>
    <row r="34" spans="1:13" ht="14.4" customHeight="1" x14ac:dyDescent="0.3">
      <c r="A34" s="551">
        <v>89301048</v>
      </c>
      <c r="B34" s="552" t="s">
        <v>2280</v>
      </c>
      <c r="C34" s="553">
        <v>36725.019999999997</v>
      </c>
      <c r="D34" s="553">
        <v>123</v>
      </c>
      <c r="E34" s="553">
        <v>21455.95</v>
      </c>
      <c r="F34" s="554">
        <v>0.58423249327025562</v>
      </c>
      <c r="G34" s="553">
        <v>65</v>
      </c>
      <c r="H34" s="554">
        <v>0.52845528455284552</v>
      </c>
      <c r="I34" s="553">
        <v>15269.069999999996</v>
      </c>
      <c r="J34" s="554">
        <v>0.41576750672974438</v>
      </c>
      <c r="K34" s="553">
        <v>58</v>
      </c>
      <c r="L34" s="554">
        <v>0.47154471544715448</v>
      </c>
      <c r="M34" s="553" t="s">
        <v>2</v>
      </c>
    </row>
    <row r="35" spans="1:13" ht="14.4" customHeight="1" x14ac:dyDescent="0.3">
      <c r="A35" s="551">
        <v>89301048</v>
      </c>
      <c r="B35" s="552" t="s">
        <v>2282</v>
      </c>
      <c r="C35" s="553">
        <v>4974.4799999999996</v>
      </c>
      <c r="D35" s="553">
        <v>7</v>
      </c>
      <c r="E35" s="553">
        <v>778.48</v>
      </c>
      <c r="F35" s="554">
        <v>0.15649474919991638</v>
      </c>
      <c r="G35" s="553">
        <v>2</v>
      </c>
      <c r="H35" s="554">
        <v>0.2857142857142857</v>
      </c>
      <c r="I35" s="553">
        <v>4196</v>
      </c>
      <c r="J35" s="554">
        <v>0.84350525080008365</v>
      </c>
      <c r="K35" s="553">
        <v>5</v>
      </c>
      <c r="L35" s="554">
        <v>0.7142857142857143</v>
      </c>
      <c r="M35" s="553" t="s">
        <v>2</v>
      </c>
    </row>
    <row r="36" spans="1:13" ht="14.4" customHeight="1" x14ac:dyDescent="0.3">
      <c r="A36" s="551" t="s">
        <v>2294</v>
      </c>
      <c r="B36" s="552" t="s">
        <v>2285</v>
      </c>
      <c r="C36" s="553">
        <v>41699.5</v>
      </c>
      <c r="D36" s="553">
        <v>130</v>
      </c>
      <c r="E36" s="553">
        <v>22234.43</v>
      </c>
      <c r="F36" s="554">
        <v>0.53320615355100187</v>
      </c>
      <c r="G36" s="553">
        <v>67</v>
      </c>
      <c r="H36" s="554">
        <v>0.51538461538461533</v>
      </c>
      <c r="I36" s="553">
        <v>19465.069999999996</v>
      </c>
      <c r="J36" s="554">
        <v>0.46679384644899807</v>
      </c>
      <c r="K36" s="553">
        <v>63</v>
      </c>
      <c r="L36" s="554">
        <v>0.48461538461538461</v>
      </c>
      <c r="M36" s="553" t="s">
        <v>551</v>
      </c>
    </row>
    <row r="37" spans="1:13" ht="14.4" customHeight="1" x14ac:dyDescent="0.3">
      <c r="A37" s="551" t="s">
        <v>538</v>
      </c>
      <c r="B37" s="552" t="s">
        <v>538</v>
      </c>
      <c r="C37" s="553" t="s">
        <v>538</v>
      </c>
      <c r="D37" s="553" t="s">
        <v>538</v>
      </c>
      <c r="E37" s="553" t="s">
        <v>538</v>
      </c>
      <c r="F37" s="554" t="s">
        <v>538</v>
      </c>
      <c r="G37" s="553" t="s">
        <v>538</v>
      </c>
      <c r="H37" s="554" t="s">
        <v>538</v>
      </c>
      <c r="I37" s="553" t="s">
        <v>538</v>
      </c>
      <c r="J37" s="554" t="s">
        <v>538</v>
      </c>
      <c r="K37" s="553" t="s">
        <v>538</v>
      </c>
      <c r="L37" s="554" t="s">
        <v>538</v>
      </c>
      <c r="M37" s="553" t="s">
        <v>552</v>
      </c>
    </row>
    <row r="38" spans="1:13" ht="14.4" customHeight="1" x14ac:dyDescent="0.3">
      <c r="A38" s="551" t="s">
        <v>2283</v>
      </c>
      <c r="B38" s="552" t="s">
        <v>2295</v>
      </c>
      <c r="C38" s="553">
        <v>7074278.4999999991</v>
      </c>
      <c r="D38" s="553">
        <v>4947</v>
      </c>
      <c r="E38" s="553">
        <v>6029393.21</v>
      </c>
      <c r="F38" s="554">
        <v>0.85229797074005509</v>
      </c>
      <c r="G38" s="553">
        <v>3436</v>
      </c>
      <c r="H38" s="554">
        <v>0.69456236102688496</v>
      </c>
      <c r="I38" s="553">
        <v>1044885.2899999995</v>
      </c>
      <c r="J38" s="554">
        <v>0.14770202925994497</v>
      </c>
      <c r="K38" s="553">
        <v>1511</v>
      </c>
      <c r="L38" s="554">
        <v>0.30543763897311504</v>
      </c>
      <c r="M38" s="553" t="s">
        <v>548</v>
      </c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38">
    <cfRule type="expression" dxfId="47" priority="6">
      <formula>AND(LEFT(M11,6)&lt;&gt;"mezera",M11&lt;&gt;"")</formula>
    </cfRule>
  </conditionalFormatting>
  <conditionalFormatting sqref="A11:A38">
    <cfRule type="expression" dxfId="46" priority="3">
      <formula>AND(M11&lt;&gt;"",M11&lt;&gt;"mezeraKL")</formula>
    </cfRule>
  </conditionalFormatting>
  <conditionalFormatting sqref="B11:L38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38">
    <cfRule type="cellIs" dxfId="43" priority="2" operator="lessThan">
      <formula>0.6</formula>
    </cfRule>
  </conditionalFormatting>
  <conditionalFormatting sqref="A11:L38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2296</v>
      </c>
      <c r="B5" s="604">
        <v>137667.51</v>
      </c>
      <c r="C5" s="561">
        <v>1</v>
      </c>
      <c r="D5" s="607">
        <v>177</v>
      </c>
      <c r="E5" s="615" t="s">
        <v>2296</v>
      </c>
      <c r="F5" s="604">
        <v>76974.12000000001</v>
      </c>
      <c r="G5" s="582">
        <v>0.55913061840081224</v>
      </c>
      <c r="H5" s="564">
        <v>103</v>
      </c>
      <c r="I5" s="612">
        <v>0.58192090395480223</v>
      </c>
      <c r="J5" s="618">
        <v>60693.390000000007</v>
      </c>
      <c r="K5" s="582">
        <v>0.44086938159918782</v>
      </c>
      <c r="L5" s="564">
        <v>74</v>
      </c>
      <c r="M5" s="612">
        <v>0.41807909604519772</v>
      </c>
    </row>
    <row r="6" spans="1:13" ht="14.4" customHeight="1" x14ac:dyDescent="0.3">
      <c r="A6" s="600" t="s">
        <v>2297</v>
      </c>
      <c r="B6" s="605">
        <v>157767.67000000001</v>
      </c>
      <c r="C6" s="567">
        <v>1</v>
      </c>
      <c r="D6" s="608">
        <v>217</v>
      </c>
      <c r="E6" s="616" t="s">
        <v>2297</v>
      </c>
      <c r="F6" s="605">
        <v>115666.76000000001</v>
      </c>
      <c r="G6" s="583">
        <v>0.73314615091925994</v>
      </c>
      <c r="H6" s="570">
        <v>162</v>
      </c>
      <c r="I6" s="613">
        <v>0.74654377880184331</v>
      </c>
      <c r="J6" s="619">
        <v>42100.91</v>
      </c>
      <c r="K6" s="583">
        <v>0.26685384908074006</v>
      </c>
      <c r="L6" s="570">
        <v>55</v>
      </c>
      <c r="M6" s="613">
        <v>0.25345622119815669</v>
      </c>
    </row>
    <row r="7" spans="1:13" ht="14.4" customHeight="1" x14ac:dyDescent="0.3">
      <c r="A7" s="600" t="s">
        <v>2298</v>
      </c>
      <c r="B7" s="605">
        <v>16409.309999999998</v>
      </c>
      <c r="C7" s="567">
        <v>1</v>
      </c>
      <c r="D7" s="608">
        <v>19</v>
      </c>
      <c r="E7" s="616" t="s">
        <v>2298</v>
      </c>
      <c r="F7" s="605">
        <v>3902.5099999999998</v>
      </c>
      <c r="G7" s="583">
        <v>0.23782291881864626</v>
      </c>
      <c r="H7" s="570">
        <v>10</v>
      </c>
      <c r="I7" s="613">
        <v>0.52631578947368418</v>
      </c>
      <c r="J7" s="619">
        <v>12506.8</v>
      </c>
      <c r="K7" s="583">
        <v>0.76217708118135385</v>
      </c>
      <c r="L7" s="570">
        <v>9</v>
      </c>
      <c r="M7" s="613">
        <v>0.47368421052631576</v>
      </c>
    </row>
    <row r="8" spans="1:13" ht="14.4" customHeight="1" x14ac:dyDescent="0.3">
      <c r="A8" s="600" t="s">
        <v>2299</v>
      </c>
      <c r="B8" s="605">
        <v>11643.18</v>
      </c>
      <c r="C8" s="567">
        <v>1</v>
      </c>
      <c r="D8" s="608">
        <v>20</v>
      </c>
      <c r="E8" s="616" t="s">
        <v>2299</v>
      </c>
      <c r="F8" s="605">
        <v>7153.5700000000015</v>
      </c>
      <c r="G8" s="583">
        <v>0.61440001786453535</v>
      </c>
      <c r="H8" s="570">
        <v>11</v>
      </c>
      <c r="I8" s="613">
        <v>0.55000000000000004</v>
      </c>
      <c r="J8" s="619">
        <v>4489.6099999999997</v>
      </c>
      <c r="K8" s="583">
        <v>0.38559998213546465</v>
      </c>
      <c r="L8" s="570">
        <v>9</v>
      </c>
      <c r="M8" s="613">
        <v>0.45</v>
      </c>
    </row>
    <row r="9" spans="1:13" ht="14.4" customHeight="1" x14ac:dyDescent="0.3">
      <c r="A9" s="600" t="s">
        <v>2300</v>
      </c>
      <c r="B9" s="605">
        <v>1406924.8599999994</v>
      </c>
      <c r="C9" s="567">
        <v>1</v>
      </c>
      <c r="D9" s="608">
        <v>548</v>
      </c>
      <c r="E9" s="616" t="s">
        <v>2300</v>
      </c>
      <c r="F9" s="605">
        <v>1296874.2399999995</v>
      </c>
      <c r="G9" s="583">
        <v>0.92177931947268321</v>
      </c>
      <c r="H9" s="570">
        <v>453</v>
      </c>
      <c r="I9" s="613">
        <v>0.82664233576642332</v>
      </c>
      <c r="J9" s="619">
        <v>110050.61999999998</v>
      </c>
      <c r="K9" s="583">
        <v>7.8220680527316885E-2</v>
      </c>
      <c r="L9" s="570">
        <v>95</v>
      </c>
      <c r="M9" s="613">
        <v>0.17335766423357665</v>
      </c>
    </row>
    <row r="10" spans="1:13" ht="14.4" customHeight="1" x14ac:dyDescent="0.3">
      <c r="A10" s="600" t="s">
        <v>2301</v>
      </c>
      <c r="B10" s="605">
        <v>84039.49</v>
      </c>
      <c r="C10" s="567">
        <v>1</v>
      </c>
      <c r="D10" s="608">
        <v>172</v>
      </c>
      <c r="E10" s="616" t="s">
        <v>2301</v>
      </c>
      <c r="F10" s="605">
        <v>67547.460000000006</v>
      </c>
      <c r="G10" s="583">
        <v>0.80375856635969589</v>
      </c>
      <c r="H10" s="570">
        <v>143</v>
      </c>
      <c r="I10" s="613">
        <v>0.83139534883720934</v>
      </c>
      <c r="J10" s="619">
        <v>16492.03</v>
      </c>
      <c r="K10" s="583">
        <v>0.19624143364030408</v>
      </c>
      <c r="L10" s="570">
        <v>29</v>
      </c>
      <c r="M10" s="613">
        <v>0.16860465116279069</v>
      </c>
    </row>
    <row r="11" spans="1:13" ht="14.4" customHeight="1" x14ac:dyDescent="0.3">
      <c r="A11" s="600" t="s">
        <v>2302</v>
      </c>
      <c r="B11" s="605">
        <v>6384.32</v>
      </c>
      <c r="C11" s="567">
        <v>1</v>
      </c>
      <c r="D11" s="608">
        <v>12</v>
      </c>
      <c r="E11" s="616" t="s">
        <v>2302</v>
      </c>
      <c r="F11" s="605">
        <v>6384.32</v>
      </c>
      <c r="G11" s="583">
        <v>1</v>
      </c>
      <c r="H11" s="570">
        <v>12</v>
      </c>
      <c r="I11" s="613">
        <v>1</v>
      </c>
      <c r="J11" s="619"/>
      <c r="K11" s="583">
        <v>0</v>
      </c>
      <c r="L11" s="570"/>
      <c r="M11" s="613">
        <v>0</v>
      </c>
    </row>
    <row r="12" spans="1:13" ht="14.4" customHeight="1" x14ac:dyDescent="0.3">
      <c r="A12" s="600" t="s">
        <v>2303</v>
      </c>
      <c r="B12" s="605">
        <v>124.51</v>
      </c>
      <c r="C12" s="567">
        <v>1</v>
      </c>
      <c r="D12" s="608">
        <v>1</v>
      </c>
      <c r="E12" s="616" t="s">
        <v>2303</v>
      </c>
      <c r="F12" s="605"/>
      <c r="G12" s="583">
        <v>0</v>
      </c>
      <c r="H12" s="570"/>
      <c r="I12" s="613">
        <v>0</v>
      </c>
      <c r="J12" s="619">
        <v>124.51</v>
      </c>
      <c r="K12" s="583">
        <v>1</v>
      </c>
      <c r="L12" s="570">
        <v>1</v>
      </c>
      <c r="M12" s="613">
        <v>1</v>
      </c>
    </row>
    <row r="13" spans="1:13" ht="14.4" customHeight="1" x14ac:dyDescent="0.3">
      <c r="A13" s="600" t="s">
        <v>2304</v>
      </c>
      <c r="B13" s="605">
        <v>19022.61</v>
      </c>
      <c r="C13" s="567">
        <v>1</v>
      </c>
      <c r="D13" s="608">
        <v>62</v>
      </c>
      <c r="E13" s="616" t="s">
        <v>2304</v>
      </c>
      <c r="F13" s="605">
        <v>11317.499999999998</v>
      </c>
      <c r="G13" s="583">
        <v>0.59494990435066475</v>
      </c>
      <c r="H13" s="570">
        <v>34</v>
      </c>
      <c r="I13" s="613">
        <v>0.54838709677419351</v>
      </c>
      <c r="J13" s="619">
        <v>7705.1100000000006</v>
      </c>
      <c r="K13" s="583">
        <v>0.4050500956493352</v>
      </c>
      <c r="L13" s="570">
        <v>28</v>
      </c>
      <c r="M13" s="613">
        <v>0.45161290322580644</v>
      </c>
    </row>
    <row r="14" spans="1:13" ht="14.4" customHeight="1" x14ac:dyDescent="0.3">
      <c r="A14" s="600" t="s">
        <v>2305</v>
      </c>
      <c r="B14" s="605">
        <v>6963.630000000001</v>
      </c>
      <c r="C14" s="567">
        <v>1</v>
      </c>
      <c r="D14" s="608">
        <v>26</v>
      </c>
      <c r="E14" s="616" t="s">
        <v>2305</v>
      </c>
      <c r="F14" s="605">
        <v>4640.2700000000004</v>
      </c>
      <c r="G14" s="583">
        <v>0.66635791964822944</v>
      </c>
      <c r="H14" s="570">
        <v>15</v>
      </c>
      <c r="I14" s="613">
        <v>0.57692307692307687</v>
      </c>
      <c r="J14" s="619">
        <v>2323.3600000000006</v>
      </c>
      <c r="K14" s="583">
        <v>0.33364208035177056</v>
      </c>
      <c r="L14" s="570">
        <v>11</v>
      </c>
      <c r="M14" s="613">
        <v>0.42307692307692307</v>
      </c>
    </row>
    <row r="15" spans="1:13" ht="14.4" customHeight="1" x14ac:dyDescent="0.3">
      <c r="A15" s="600" t="s">
        <v>2306</v>
      </c>
      <c r="B15" s="605">
        <v>89012.46</v>
      </c>
      <c r="C15" s="567">
        <v>1</v>
      </c>
      <c r="D15" s="608">
        <v>197</v>
      </c>
      <c r="E15" s="616" t="s">
        <v>2306</v>
      </c>
      <c r="F15" s="605">
        <v>33627.480000000003</v>
      </c>
      <c r="G15" s="583">
        <v>0.37778396417759941</v>
      </c>
      <c r="H15" s="570">
        <v>80</v>
      </c>
      <c r="I15" s="613">
        <v>0.40609137055837563</v>
      </c>
      <c r="J15" s="619">
        <v>55384.98</v>
      </c>
      <c r="K15" s="583">
        <v>0.62221603582240059</v>
      </c>
      <c r="L15" s="570">
        <v>117</v>
      </c>
      <c r="M15" s="613">
        <v>0.59390862944162437</v>
      </c>
    </row>
    <row r="16" spans="1:13" ht="14.4" customHeight="1" x14ac:dyDescent="0.3">
      <c r="A16" s="600" t="s">
        <v>2307</v>
      </c>
      <c r="B16" s="605">
        <v>161.07999999999998</v>
      </c>
      <c r="C16" s="567">
        <v>1</v>
      </c>
      <c r="D16" s="608">
        <v>1</v>
      </c>
      <c r="E16" s="616" t="s">
        <v>2307</v>
      </c>
      <c r="F16" s="605">
        <v>161.07999999999998</v>
      </c>
      <c r="G16" s="583">
        <v>1</v>
      </c>
      <c r="H16" s="570">
        <v>1</v>
      </c>
      <c r="I16" s="613">
        <v>1</v>
      </c>
      <c r="J16" s="619"/>
      <c r="K16" s="583">
        <v>0</v>
      </c>
      <c r="L16" s="570"/>
      <c r="M16" s="613">
        <v>0</v>
      </c>
    </row>
    <row r="17" spans="1:13" ht="14.4" customHeight="1" x14ac:dyDescent="0.3">
      <c r="A17" s="600" t="s">
        <v>2308</v>
      </c>
      <c r="B17" s="605">
        <v>316.34999999999997</v>
      </c>
      <c r="C17" s="567">
        <v>1</v>
      </c>
      <c r="D17" s="608">
        <v>3</v>
      </c>
      <c r="E17" s="616" t="s">
        <v>2308</v>
      </c>
      <c r="F17" s="605">
        <v>246.48999999999998</v>
      </c>
      <c r="G17" s="583">
        <v>0.77916864232653704</v>
      </c>
      <c r="H17" s="570">
        <v>2</v>
      </c>
      <c r="I17" s="613">
        <v>0.66666666666666663</v>
      </c>
      <c r="J17" s="619">
        <v>69.86</v>
      </c>
      <c r="K17" s="583">
        <v>0.22083135767346296</v>
      </c>
      <c r="L17" s="570">
        <v>1</v>
      </c>
      <c r="M17" s="613">
        <v>0.33333333333333331</v>
      </c>
    </row>
    <row r="18" spans="1:13" ht="14.4" customHeight="1" x14ac:dyDescent="0.3">
      <c r="A18" s="600" t="s">
        <v>2309</v>
      </c>
      <c r="B18" s="605">
        <v>2725945.1399999992</v>
      </c>
      <c r="C18" s="567">
        <v>1</v>
      </c>
      <c r="D18" s="608">
        <v>868</v>
      </c>
      <c r="E18" s="616" t="s">
        <v>2309</v>
      </c>
      <c r="F18" s="605">
        <v>2569755.1199999992</v>
      </c>
      <c r="G18" s="583">
        <v>0.94270243457650804</v>
      </c>
      <c r="H18" s="570">
        <v>691</v>
      </c>
      <c r="I18" s="613">
        <v>0.79608294930875578</v>
      </c>
      <c r="J18" s="619">
        <v>156190.02000000002</v>
      </c>
      <c r="K18" s="583">
        <v>5.7297565423492E-2</v>
      </c>
      <c r="L18" s="570">
        <v>177</v>
      </c>
      <c r="M18" s="613">
        <v>0.20391705069124424</v>
      </c>
    </row>
    <row r="19" spans="1:13" ht="14.4" customHeight="1" x14ac:dyDescent="0.3">
      <c r="A19" s="600" t="s">
        <v>2310</v>
      </c>
      <c r="B19" s="605">
        <v>18559.339999999997</v>
      </c>
      <c r="C19" s="567">
        <v>1</v>
      </c>
      <c r="D19" s="608">
        <v>49</v>
      </c>
      <c r="E19" s="616" t="s">
        <v>2310</v>
      </c>
      <c r="F19" s="605">
        <v>10093.289999999999</v>
      </c>
      <c r="G19" s="583">
        <v>0.54383884340714705</v>
      </c>
      <c r="H19" s="570">
        <v>28</v>
      </c>
      <c r="I19" s="613">
        <v>0.5714285714285714</v>
      </c>
      <c r="J19" s="619">
        <v>8466.0499999999993</v>
      </c>
      <c r="K19" s="583">
        <v>0.456161156592853</v>
      </c>
      <c r="L19" s="570">
        <v>21</v>
      </c>
      <c r="M19" s="613">
        <v>0.42857142857142855</v>
      </c>
    </row>
    <row r="20" spans="1:13" ht="14.4" customHeight="1" x14ac:dyDescent="0.3">
      <c r="A20" s="600" t="s">
        <v>2311</v>
      </c>
      <c r="B20" s="605">
        <v>82428.73</v>
      </c>
      <c r="C20" s="567">
        <v>1</v>
      </c>
      <c r="D20" s="608">
        <v>89</v>
      </c>
      <c r="E20" s="616" t="s">
        <v>2311</v>
      </c>
      <c r="F20" s="605">
        <v>52792.49</v>
      </c>
      <c r="G20" s="583">
        <v>0.64046225145043478</v>
      </c>
      <c r="H20" s="570">
        <v>51</v>
      </c>
      <c r="I20" s="613">
        <v>0.5730337078651685</v>
      </c>
      <c r="J20" s="619">
        <v>29636.239999999998</v>
      </c>
      <c r="K20" s="583">
        <v>0.35953774854956516</v>
      </c>
      <c r="L20" s="570">
        <v>38</v>
      </c>
      <c r="M20" s="613">
        <v>0.42696629213483145</v>
      </c>
    </row>
    <row r="21" spans="1:13" ht="14.4" customHeight="1" x14ac:dyDescent="0.3">
      <c r="A21" s="600" t="s">
        <v>2312</v>
      </c>
      <c r="B21" s="605">
        <v>333.31</v>
      </c>
      <c r="C21" s="567">
        <v>1</v>
      </c>
      <c r="D21" s="608">
        <v>3</v>
      </c>
      <c r="E21" s="616" t="s">
        <v>2312</v>
      </c>
      <c r="F21" s="605">
        <v>333.31</v>
      </c>
      <c r="G21" s="583">
        <v>1</v>
      </c>
      <c r="H21" s="570">
        <v>2</v>
      </c>
      <c r="I21" s="613">
        <v>0.66666666666666663</v>
      </c>
      <c r="J21" s="619">
        <v>0</v>
      </c>
      <c r="K21" s="583">
        <v>0</v>
      </c>
      <c r="L21" s="570">
        <v>1</v>
      </c>
      <c r="M21" s="613">
        <v>0.33333333333333331</v>
      </c>
    </row>
    <row r="22" spans="1:13" ht="14.4" customHeight="1" x14ac:dyDescent="0.3">
      <c r="A22" s="600" t="s">
        <v>2313</v>
      </c>
      <c r="B22" s="605">
        <v>0</v>
      </c>
      <c r="C22" s="567"/>
      <c r="D22" s="608">
        <v>1</v>
      </c>
      <c r="E22" s="616" t="s">
        <v>2313</v>
      </c>
      <c r="F22" s="605">
        <v>0</v>
      </c>
      <c r="G22" s="583"/>
      <c r="H22" s="570">
        <v>1</v>
      </c>
      <c r="I22" s="613">
        <v>1</v>
      </c>
      <c r="J22" s="619"/>
      <c r="K22" s="583"/>
      <c r="L22" s="570"/>
      <c r="M22" s="613">
        <v>0</v>
      </c>
    </row>
    <row r="23" spans="1:13" ht="14.4" customHeight="1" x14ac:dyDescent="0.3">
      <c r="A23" s="600" t="s">
        <v>2314</v>
      </c>
      <c r="B23" s="605">
        <v>14553.49</v>
      </c>
      <c r="C23" s="567">
        <v>1</v>
      </c>
      <c r="D23" s="608">
        <v>55</v>
      </c>
      <c r="E23" s="616" t="s">
        <v>2314</v>
      </c>
      <c r="F23" s="605">
        <v>8332.2000000000007</v>
      </c>
      <c r="G23" s="583">
        <v>0.57252246711957067</v>
      </c>
      <c r="H23" s="570">
        <v>41</v>
      </c>
      <c r="I23" s="613">
        <v>0.74545454545454548</v>
      </c>
      <c r="J23" s="619">
        <v>6221.2899999999991</v>
      </c>
      <c r="K23" s="583">
        <v>0.42747753288042933</v>
      </c>
      <c r="L23" s="570">
        <v>14</v>
      </c>
      <c r="M23" s="613">
        <v>0.25454545454545452</v>
      </c>
    </row>
    <row r="24" spans="1:13" ht="14.4" customHeight="1" x14ac:dyDescent="0.3">
      <c r="A24" s="600" t="s">
        <v>2315</v>
      </c>
      <c r="B24" s="605">
        <v>144728.82</v>
      </c>
      <c r="C24" s="567">
        <v>1</v>
      </c>
      <c r="D24" s="608">
        <v>165</v>
      </c>
      <c r="E24" s="616" t="s">
        <v>2315</v>
      </c>
      <c r="F24" s="605">
        <v>83375.06</v>
      </c>
      <c r="G24" s="583">
        <v>0.5760777984647425</v>
      </c>
      <c r="H24" s="570">
        <v>106</v>
      </c>
      <c r="I24" s="613">
        <v>0.64242424242424245</v>
      </c>
      <c r="J24" s="619">
        <v>61353.760000000002</v>
      </c>
      <c r="K24" s="583">
        <v>0.42392220153525745</v>
      </c>
      <c r="L24" s="570">
        <v>59</v>
      </c>
      <c r="M24" s="613">
        <v>0.3575757575757576</v>
      </c>
    </row>
    <row r="25" spans="1:13" ht="14.4" customHeight="1" x14ac:dyDescent="0.3">
      <c r="A25" s="600" t="s">
        <v>2316</v>
      </c>
      <c r="B25" s="605">
        <v>663.93999999999994</v>
      </c>
      <c r="C25" s="567">
        <v>1</v>
      </c>
      <c r="D25" s="608">
        <v>2</v>
      </c>
      <c r="E25" s="616" t="s">
        <v>2316</v>
      </c>
      <c r="F25" s="605"/>
      <c r="G25" s="583">
        <v>0</v>
      </c>
      <c r="H25" s="570"/>
      <c r="I25" s="613">
        <v>0</v>
      </c>
      <c r="J25" s="619">
        <v>663.93999999999994</v>
      </c>
      <c r="K25" s="583">
        <v>1</v>
      </c>
      <c r="L25" s="570">
        <v>2</v>
      </c>
      <c r="M25" s="613">
        <v>1</v>
      </c>
    </row>
    <row r="26" spans="1:13" ht="14.4" customHeight="1" x14ac:dyDescent="0.3">
      <c r="A26" s="600" t="s">
        <v>2317</v>
      </c>
      <c r="B26" s="605">
        <v>9199.7900000000009</v>
      </c>
      <c r="C26" s="567">
        <v>1</v>
      </c>
      <c r="D26" s="608">
        <v>16</v>
      </c>
      <c r="E26" s="616" t="s">
        <v>2317</v>
      </c>
      <c r="F26" s="605">
        <v>8637.2900000000009</v>
      </c>
      <c r="G26" s="583">
        <v>0.93885730000358703</v>
      </c>
      <c r="H26" s="570">
        <v>14</v>
      </c>
      <c r="I26" s="613">
        <v>0.875</v>
      </c>
      <c r="J26" s="619">
        <v>562.5</v>
      </c>
      <c r="K26" s="583">
        <v>6.1142699996412954E-2</v>
      </c>
      <c r="L26" s="570">
        <v>2</v>
      </c>
      <c r="M26" s="613">
        <v>0.125</v>
      </c>
    </row>
    <row r="27" spans="1:13" ht="14.4" customHeight="1" x14ac:dyDescent="0.3">
      <c r="A27" s="600" t="s">
        <v>2318</v>
      </c>
      <c r="B27" s="605">
        <v>410</v>
      </c>
      <c r="C27" s="567">
        <v>1</v>
      </c>
      <c r="D27" s="608">
        <v>1</v>
      </c>
      <c r="E27" s="616" t="s">
        <v>2318</v>
      </c>
      <c r="F27" s="605"/>
      <c r="G27" s="583">
        <v>0</v>
      </c>
      <c r="H27" s="570"/>
      <c r="I27" s="613">
        <v>0</v>
      </c>
      <c r="J27" s="619">
        <v>410</v>
      </c>
      <c r="K27" s="583">
        <v>1</v>
      </c>
      <c r="L27" s="570">
        <v>1</v>
      </c>
      <c r="M27" s="613">
        <v>1</v>
      </c>
    </row>
    <row r="28" spans="1:13" ht="14.4" customHeight="1" x14ac:dyDescent="0.3">
      <c r="A28" s="600" t="s">
        <v>2319</v>
      </c>
      <c r="B28" s="605">
        <v>1690</v>
      </c>
      <c r="C28" s="567">
        <v>1</v>
      </c>
      <c r="D28" s="608">
        <v>5</v>
      </c>
      <c r="E28" s="616" t="s">
        <v>2319</v>
      </c>
      <c r="F28" s="605"/>
      <c r="G28" s="583">
        <v>0</v>
      </c>
      <c r="H28" s="570"/>
      <c r="I28" s="613">
        <v>0</v>
      </c>
      <c r="J28" s="619">
        <v>1690</v>
      </c>
      <c r="K28" s="583">
        <v>1</v>
      </c>
      <c r="L28" s="570">
        <v>5</v>
      </c>
      <c r="M28" s="613">
        <v>1</v>
      </c>
    </row>
    <row r="29" spans="1:13" ht="14.4" customHeight="1" x14ac:dyDescent="0.3">
      <c r="A29" s="600" t="s">
        <v>2320</v>
      </c>
      <c r="B29" s="605">
        <v>102.89</v>
      </c>
      <c r="C29" s="567">
        <v>1</v>
      </c>
      <c r="D29" s="608">
        <v>1</v>
      </c>
      <c r="E29" s="616" t="s">
        <v>2320</v>
      </c>
      <c r="F29" s="605"/>
      <c r="G29" s="583">
        <v>0</v>
      </c>
      <c r="H29" s="570"/>
      <c r="I29" s="613">
        <v>0</v>
      </c>
      <c r="J29" s="619">
        <v>102.89</v>
      </c>
      <c r="K29" s="583">
        <v>1</v>
      </c>
      <c r="L29" s="570">
        <v>1</v>
      </c>
      <c r="M29" s="613">
        <v>1</v>
      </c>
    </row>
    <row r="30" spans="1:13" ht="14.4" customHeight="1" x14ac:dyDescent="0.3">
      <c r="A30" s="600" t="s">
        <v>2321</v>
      </c>
      <c r="B30" s="605">
        <v>79753.829999999987</v>
      </c>
      <c r="C30" s="567">
        <v>1</v>
      </c>
      <c r="D30" s="608">
        <v>158</v>
      </c>
      <c r="E30" s="616" t="s">
        <v>2321</v>
      </c>
      <c r="F30" s="605">
        <v>64719.569999999992</v>
      </c>
      <c r="G30" s="583">
        <v>0.81149168635537627</v>
      </c>
      <c r="H30" s="570">
        <v>118</v>
      </c>
      <c r="I30" s="613">
        <v>0.74683544303797467</v>
      </c>
      <c r="J30" s="619">
        <v>15034.26</v>
      </c>
      <c r="K30" s="583">
        <v>0.18850831364462375</v>
      </c>
      <c r="L30" s="570">
        <v>40</v>
      </c>
      <c r="M30" s="613">
        <v>0.25316455696202533</v>
      </c>
    </row>
    <row r="31" spans="1:13" ht="14.4" customHeight="1" x14ac:dyDescent="0.3">
      <c r="A31" s="600" t="s">
        <v>2322</v>
      </c>
      <c r="B31" s="605">
        <v>86151.489999999991</v>
      </c>
      <c r="C31" s="567">
        <v>1</v>
      </c>
      <c r="D31" s="608">
        <v>130</v>
      </c>
      <c r="E31" s="616" t="s">
        <v>2322</v>
      </c>
      <c r="F31" s="605">
        <v>51072.93</v>
      </c>
      <c r="G31" s="583">
        <v>0.59282700740289007</v>
      </c>
      <c r="H31" s="570">
        <v>83</v>
      </c>
      <c r="I31" s="613">
        <v>0.63846153846153841</v>
      </c>
      <c r="J31" s="619">
        <v>35078.559999999998</v>
      </c>
      <c r="K31" s="583">
        <v>0.40717299259711004</v>
      </c>
      <c r="L31" s="570">
        <v>47</v>
      </c>
      <c r="M31" s="613">
        <v>0.36153846153846153</v>
      </c>
    </row>
    <row r="32" spans="1:13" ht="14.4" customHeight="1" x14ac:dyDescent="0.3">
      <c r="A32" s="600" t="s">
        <v>2323</v>
      </c>
      <c r="B32" s="605">
        <v>89050.74000000002</v>
      </c>
      <c r="C32" s="567">
        <v>1</v>
      </c>
      <c r="D32" s="608">
        <v>202</v>
      </c>
      <c r="E32" s="616" t="s">
        <v>2323</v>
      </c>
      <c r="F32" s="605">
        <v>69491.140000000014</v>
      </c>
      <c r="G32" s="583">
        <v>0.7803544361338266</v>
      </c>
      <c r="H32" s="570">
        <v>157</v>
      </c>
      <c r="I32" s="613">
        <v>0.77722772277227725</v>
      </c>
      <c r="J32" s="619">
        <v>19559.600000000002</v>
      </c>
      <c r="K32" s="583">
        <v>0.21964556386617334</v>
      </c>
      <c r="L32" s="570">
        <v>45</v>
      </c>
      <c r="M32" s="613">
        <v>0.22277227722772278</v>
      </c>
    </row>
    <row r="33" spans="1:13" ht="14.4" customHeight="1" x14ac:dyDescent="0.3">
      <c r="A33" s="600" t="s">
        <v>2324</v>
      </c>
      <c r="B33" s="605">
        <v>432395.72000000003</v>
      </c>
      <c r="C33" s="567">
        <v>1</v>
      </c>
      <c r="D33" s="608">
        <v>219</v>
      </c>
      <c r="E33" s="616" t="s">
        <v>2324</v>
      </c>
      <c r="F33" s="605">
        <v>393904.09</v>
      </c>
      <c r="G33" s="583">
        <v>0.91098054809608198</v>
      </c>
      <c r="H33" s="570">
        <v>156</v>
      </c>
      <c r="I33" s="613">
        <v>0.71232876712328763</v>
      </c>
      <c r="J33" s="619">
        <v>38491.630000000005</v>
      </c>
      <c r="K33" s="583">
        <v>8.9019451903918023E-2</v>
      </c>
      <c r="L33" s="570">
        <v>63</v>
      </c>
      <c r="M33" s="613">
        <v>0.28767123287671231</v>
      </c>
    </row>
    <row r="34" spans="1:13" ht="14.4" customHeight="1" x14ac:dyDescent="0.3">
      <c r="A34" s="600" t="s">
        <v>2325</v>
      </c>
      <c r="B34" s="605">
        <v>155039.75</v>
      </c>
      <c r="C34" s="567">
        <v>1</v>
      </c>
      <c r="D34" s="608">
        <v>245</v>
      </c>
      <c r="E34" s="616" t="s">
        <v>2325</v>
      </c>
      <c r="F34" s="605">
        <v>77980.500000000015</v>
      </c>
      <c r="G34" s="583">
        <v>0.50297101227265917</v>
      </c>
      <c r="H34" s="570">
        <v>143</v>
      </c>
      <c r="I34" s="613">
        <v>0.58367346938775511</v>
      </c>
      <c r="J34" s="619">
        <v>77059.25</v>
      </c>
      <c r="K34" s="583">
        <v>0.49702898772734089</v>
      </c>
      <c r="L34" s="570">
        <v>102</v>
      </c>
      <c r="M34" s="613">
        <v>0.41632653061224489</v>
      </c>
    </row>
    <row r="35" spans="1:13" ht="14.4" customHeight="1" x14ac:dyDescent="0.3">
      <c r="A35" s="600" t="s">
        <v>2326</v>
      </c>
      <c r="B35" s="605">
        <v>1120.48</v>
      </c>
      <c r="C35" s="567">
        <v>1</v>
      </c>
      <c r="D35" s="608">
        <v>6</v>
      </c>
      <c r="E35" s="616" t="s">
        <v>2326</v>
      </c>
      <c r="F35" s="605">
        <v>408.77</v>
      </c>
      <c r="G35" s="583">
        <v>0.36481686420105669</v>
      </c>
      <c r="H35" s="570">
        <v>2</v>
      </c>
      <c r="I35" s="613">
        <v>0.33333333333333331</v>
      </c>
      <c r="J35" s="619">
        <v>711.71</v>
      </c>
      <c r="K35" s="583">
        <v>0.63518313579894337</v>
      </c>
      <c r="L35" s="570">
        <v>4</v>
      </c>
      <c r="M35" s="613">
        <v>0.66666666666666663</v>
      </c>
    </row>
    <row r="36" spans="1:13" ht="14.4" customHeight="1" x14ac:dyDescent="0.3">
      <c r="A36" s="600" t="s">
        <v>2327</v>
      </c>
      <c r="B36" s="605">
        <v>10927.76</v>
      </c>
      <c r="C36" s="567">
        <v>1</v>
      </c>
      <c r="D36" s="608">
        <v>34</v>
      </c>
      <c r="E36" s="616" t="s">
        <v>2327</v>
      </c>
      <c r="F36" s="605">
        <v>9484.11</v>
      </c>
      <c r="G36" s="583">
        <v>0.86789149834915846</v>
      </c>
      <c r="H36" s="570">
        <v>26</v>
      </c>
      <c r="I36" s="613">
        <v>0.76470588235294112</v>
      </c>
      <c r="J36" s="619">
        <v>1443.65</v>
      </c>
      <c r="K36" s="583">
        <v>0.13210850165084154</v>
      </c>
      <c r="L36" s="570">
        <v>8</v>
      </c>
      <c r="M36" s="613">
        <v>0.23529411764705882</v>
      </c>
    </row>
    <row r="37" spans="1:13" ht="14.4" customHeight="1" x14ac:dyDescent="0.3">
      <c r="A37" s="600" t="s">
        <v>2328</v>
      </c>
      <c r="B37" s="605">
        <v>5916.7900000000009</v>
      </c>
      <c r="C37" s="567">
        <v>1</v>
      </c>
      <c r="D37" s="608">
        <v>9</v>
      </c>
      <c r="E37" s="616" t="s">
        <v>2328</v>
      </c>
      <c r="F37" s="605">
        <v>5762.7800000000007</v>
      </c>
      <c r="G37" s="583">
        <v>0.97397068342800741</v>
      </c>
      <c r="H37" s="570">
        <v>8</v>
      </c>
      <c r="I37" s="613">
        <v>0.88888888888888884</v>
      </c>
      <c r="J37" s="619">
        <v>154.01</v>
      </c>
      <c r="K37" s="583">
        <v>2.6029316571992579E-2</v>
      </c>
      <c r="L37" s="570">
        <v>1</v>
      </c>
      <c r="M37" s="613">
        <v>0.1111111111111111</v>
      </c>
    </row>
    <row r="38" spans="1:13" ht="14.4" customHeight="1" x14ac:dyDescent="0.3">
      <c r="A38" s="600" t="s">
        <v>2329</v>
      </c>
      <c r="B38" s="605">
        <v>643.13</v>
      </c>
      <c r="C38" s="567">
        <v>1</v>
      </c>
      <c r="D38" s="608">
        <v>6</v>
      </c>
      <c r="E38" s="616" t="s">
        <v>2329</v>
      </c>
      <c r="F38" s="605">
        <v>414.87</v>
      </c>
      <c r="G38" s="583">
        <v>0.64507953290936515</v>
      </c>
      <c r="H38" s="570">
        <v>3</v>
      </c>
      <c r="I38" s="613">
        <v>0.5</v>
      </c>
      <c r="J38" s="619">
        <v>228.26</v>
      </c>
      <c r="K38" s="583">
        <v>0.35492046709063485</v>
      </c>
      <c r="L38" s="570">
        <v>3</v>
      </c>
      <c r="M38" s="613">
        <v>0.5</v>
      </c>
    </row>
    <row r="39" spans="1:13" ht="14.4" customHeight="1" x14ac:dyDescent="0.3">
      <c r="A39" s="600" t="s">
        <v>2330</v>
      </c>
      <c r="B39" s="605">
        <v>286666.86</v>
      </c>
      <c r="C39" s="567">
        <v>1</v>
      </c>
      <c r="D39" s="608">
        <v>279</v>
      </c>
      <c r="E39" s="616" t="s">
        <v>2330</v>
      </c>
      <c r="F39" s="605">
        <v>234476.83</v>
      </c>
      <c r="G39" s="583">
        <v>0.81794187859733769</v>
      </c>
      <c r="H39" s="570">
        <v>208</v>
      </c>
      <c r="I39" s="613">
        <v>0.74551971326164879</v>
      </c>
      <c r="J39" s="619">
        <v>52190.03</v>
      </c>
      <c r="K39" s="583">
        <v>0.18205812140266231</v>
      </c>
      <c r="L39" s="570">
        <v>71</v>
      </c>
      <c r="M39" s="613">
        <v>0.25448028673835127</v>
      </c>
    </row>
    <row r="40" spans="1:13" ht="14.4" customHeight="1" x14ac:dyDescent="0.3">
      <c r="A40" s="600" t="s">
        <v>2331</v>
      </c>
      <c r="B40" s="605">
        <v>10833.73</v>
      </c>
      <c r="C40" s="567">
        <v>1</v>
      </c>
      <c r="D40" s="608">
        <v>29</v>
      </c>
      <c r="E40" s="616" t="s">
        <v>2331</v>
      </c>
      <c r="F40" s="605">
        <v>8569.67</v>
      </c>
      <c r="G40" s="583">
        <v>0.79101749812853006</v>
      </c>
      <c r="H40" s="570">
        <v>21</v>
      </c>
      <c r="I40" s="613">
        <v>0.72413793103448276</v>
      </c>
      <c r="J40" s="619">
        <v>2264.06</v>
      </c>
      <c r="K40" s="583">
        <v>0.20898250187146994</v>
      </c>
      <c r="L40" s="570">
        <v>8</v>
      </c>
      <c r="M40" s="613">
        <v>0.27586206896551724</v>
      </c>
    </row>
    <row r="41" spans="1:13" ht="14.4" customHeight="1" x14ac:dyDescent="0.3">
      <c r="A41" s="600" t="s">
        <v>2332</v>
      </c>
      <c r="B41" s="605">
        <v>32456.36</v>
      </c>
      <c r="C41" s="567">
        <v>1</v>
      </c>
      <c r="D41" s="608">
        <v>65</v>
      </c>
      <c r="E41" s="616" t="s">
        <v>2332</v>
      </c>
      <c r="F41" s="605">
        <v>17713.88</v>
      </c>
      <c r="G41" s="583">
        <v>0.54577531183410588</v>
      </c>
      <c r="H41" s="570">
        <v>43</v>
      </c>
      <c r="I41" s="613">
        <v>0.66153846153846152</v>
      </c>
      <c r="J41" s="619">
        <v>14742.48</v>
      </c>
      <c r="K41" s="583">
        <v>0.45422468816589412</v>
      </c>
      <c r="L41" s="570">
        <v>22</v>
      </c>
      <c r="M41" s="613">
        <v>0.33846153846153848</v>
      </c>
    </row>
    <row r="42" spans="1:13" ht="14.4" customHeight="1" x14ac:dyDescent="0.3">
      <c r="A42" s="600" t="s">
        <v>2333</v>
      </c>
      <c r="B42" s="605">
        <v>62794.05</v>
      </c>
      <c r="C42" s="567">
        <v>1</v>
      </c>
      <c r="D42" s="608">
        <v>119</v>
      </c>
      <c r="E42" s="616" t="s">
        <v>2333</v>
      </c>
      <c r="F42" s="605">
        <v>29021.620000000003</v>
      </c>
      <c r="G42" s="583">
        <v>0.462171495547747</v>
      </c>
      <c r="H42" s="570">
        <v>72</v>
      </c>
      <c r="I42" s="613">
        <v>0.60504201680672265</v>
      </c>
      <c r="J42" s="619">
        <v>33772.43</v>
      </c>
      <c r="K42" s="583">
        <v>0.53782850445225305</v>
      </c>
      <c r="L42" s="570">
        <v>47</v>
      </c>
      <c r="M42" s="613">
        <v>0.3949579831932773</v>
      </c>
    </row>
    <row r="43" spans="1:13" ht="14.4" customHeight="1" x14ac:dyDescent="0.3">
      <c r="A43" s="600" t="s">
        <v>2334</v>
      </c>
      <c r="B43" s="605">
        <v>796425.40000000026</v>
      </c>
      <c r="C43" s="567">
        <v>1</v>
      </c>
      <c r="D43" s="608">
        <v>555</v>
      </c>
      <c r="E43" s="616" t="s">
        <v>2334</v>
      </c>
      <c r="F43" s="605">
        <v>654633.63000000024</v>
      </c>
      <c r="G43" s="583">
        <v>0.8219647816355431</v>
      </c>
      <c r="H43" s="570">
        <v>317</v>
      </c>
      <c r="I43" s="613">
        <v>0.57117117117117122</v>
      </c>
      <c r="J43" s="619">
        <v>141791.77000000002</v>
      </c>
      <c r="K43" s="583">
        <v>0.17803521836445696</v>
      </c>
      <c r="L43" s="570">
        <v>238</v>
      </c>
      <c r="M43" s="613">
        <v>0.42882882882882883</v>
      </c>
    </row>
    <row r="44" spans="1:13" ht="14.4" customHeight="1" x14ac:dyDescent="0.3">
      <c r="A44" s="600" t="s">
        <v>2335</v>
      </c>
      <c r="B44" s="605">
        <v>27705.89</v>
      </c>
      <c r="C44" s="567">
        <v>1</v>
      </c>
      <c r="D44" s="608">
        <v>34</v>
      </c>
      <c r="E44" s="616" t="s">
        <v>2335</v>
      </c>
      <c r="F44" s="605">
        <v>8554.19</v>
      </c>
      <c r="G44" s="583">
        <v>0.30874987231956819</v>
      </c>
      <c r="H44" s="570">
        <v>8</v>
      </c>
      <c r="I44" s="613">
        <v>0.23529411764705882</v>
      </c>
      <c r="J44" s="619">
        <v>19151.699999999997</v>
      </c>
      <c r="K44" s="583">
        <v>0.69125012768043181</v>
      </c>
      <c r="L44" s="570">
        <v>26</v>
      </c>
      <c r="M44" s="613">
        <v>0.76470588235294112</v>
      </c>
    </row>
    <row r="45" spans="1:13" ht="14.4" customHeight="1" thickBot="1" x14ac:dyDescent="0.35">
      <c r="A45" s="601" t="s">
        <v>2336</v>
      </c>
      <c r="B45" s="606">
        <v>61344.09</v>
      </c>
      <c r="C45" s="573">
        <v>1</v>
      </c>
      <c r="D45" s="609">
        <v>147</v>
      </c>
      <c r="E45" s="617" t="s">
        <v>2336</v>
      </c>
      <c r="F45" s="606">
        <v>45370.069999999992</v>
      </c>
      <c r="G45" s="584">
        <v>0.73959969085856514</v>
      </c>
      <c r="H45" s="576">
        <v>111</v>
      </c>
      <c r="I45" s="614">
        <v>0.75510204081632648</v>
      </c>
      <c r="J45" s="620">
        <v>15974.02</v>
      </c>
      <c r="K45" s="584">
        <v>0.26040030914143486</v>
      </c>
      <c r="L45" s="576">
        <v>36</v>
      </c>
      <c r="M45" s="614">
        <v>0.24489795918367346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3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7074278.5000000205</v>
      </c>
      <c r="N3" s="100">
        <f>SUBTOTAL(9,N7:N1048576)</f>
        <v>9607</v>
      </c>
      <c r="O3" s="100">
        <f>SUBTOTAL(9,O7:O1048576)</f>
        <v>4947</v>
      </c>
      <c r="P3" s="100">
        <f>SUBTOTAL(9,P7:P1048576)</f>
        <v>6029393.2100000046</v>
      </c>
      <c r="Q3" s="101">
        <f>IF(M3=0,0,P3/M3)</f>
        <v>0.8522979707400532</v>
      </c>
      <c r="R3" s="100">
        <f>SUBTOTAL(9,R7:R1048576)</f>
        <v>6577</v>
      </c>
      <c r="S3" s="101">
        <f>IF(N3=0,0,R3/N3)</f>
        <v>0.68460497553866972</v>
      </c>
      <c r="T3" s="100">
        <f>SUBTOTAL(9,T7:T1048576)</f>
        <v>3436</v>
      </c>
      <c r="U3" s="102">
        <f>IF(O3=0,0,T3/O3)</f>
        <v>0.69456236102688496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4</v>
      </c>
      <c r="B7" s="561" t="s">
        <v>539</v>
      </c>
      <c r="C7" s="561">
        <v>89301041</v>
      </c>
      <c r="D7" s="626" t="s">
        <v>4251</v>
      </c>
      <c r="E7" s="627" t="s">
        <v>2296</v>
      </c>
      <c r="F7" s="561" t="s">
        <v>2280</v>
      </c>
      <c r="G7" s="561" t="s">
        <v>2337</v>
      </c>
      <c r="H7" s="561" t="s">
        <v>905</v>
      </c>
      <c r="I7" s="561" t="s">
        <v>1943</v>
      </c>
      <c r="J7" s="561" t="s">
        <v>1944</v>
      </c>
      <c r="K7" s="561" t="s">
        <v>1945</v>
      </c>
      <c r="L7" s="562">
        <v>333.31</v>
      </c>
      <c r="M7" s="562">
        <v>333.31</v>
      </c>
      <c r="N7" s="561">
        <v>1</v>
      </c>
      <c r="O7" s="628">
        <v>0.5</v>
      </c>
      <c r="P7" s="562"/>
      <c r="Q7" s="582">
        <v>0</v>
      </c>
      <c r="R7" s="561"/>
      <c r="S7" s="582">
        <v>0</v>
      </c>
      <c r="T7" s="628"/>
      <c r="U7" s="612">
        <v>0</v>
      </c>
    </row>
    <row r="8" spans="1:21" ht="14.4" customHeight="1" x14ac:dyDescent="0.3">
      <c r="A8" s="566">
        <v>4</v>
      </c>
      <c r="B8" s="567" t="s">
        <v>539</v>
      </c>
      <c r="C8" s="567">
        <v>89301041</v>
      </c>
      <c r="D8" s="629" t="s">
        <v>4251</v>
      </c>
      <c r="E8" s="630" t="s">
        <v>2296</v>
      </c>
      <c r="F8" s="567" t="s">
        <v>2280</v>
      </c>
      <c r="G8" s="567" t="s">
        <v>2338</v>
      </c>
      <c r="H8" s="567" t="s">
        <v>905</v>
      </c>
      <c r="I8" s="567" t="s">
        <v>1977</v>
      </c>
      <c r="J8" s="567" t="s">
        <v>1049</v>
      </c>
      <c r="K8" s="567" t="s">
        <v>1978</v>
      </c>
      <c r="L8" s="568">
        <v>399.92</v>
      </c>
      <c r="M8" s="568">
        <v>399.92</v>
      </c>
      <c r="N8" s="567">
        <v>1</v>
      </c>
      <c r="O8" s="631">
        <v>0.5</v>
      </c>
      <c r="P8" s="568"/>
      <c r="Q8" s="583">
        <v>0</v>
      </c>
      <c r="R8" s="567"/>
      <c r="S8" s="583">
        <v>0</v>
      </c>
      <c r="T8" s="631"/>
      <c r="U8" s="613">
        <v>0</v>
      </c>
    </row>
    <row r="9" spans="1:21" ht="14.4" customHeight="1" x14ac:dyDescent="0.3">
      <c r="A9" s="566">
        <v>4</v>
      </c>
      <c r="B9" s="567" t="s">
        <v>539</v>
      </c>
      <c r="C9" s="567">
        <v>89301041</v>
      </c>
      <c r="D9" s="629" t="s">
        <v>4251</v>
      </c>
      <c r="E9" s="630" t="s">
        <v>2296</v>
      </c>
      <c r="F9" s="567" t="s">
        <v>2280</v>
      </c>
      <c r="G9" s="567" t="s">
        <v>2339</v>
      </c>
      <c r="H9" s="567" t="s">
        <v>538</v>
      </c>
      <c r="I9" s="567" t="s">
        <v>2340</v>
      </c>
      <c r="J9" s="567" t="s">
        <v>2341</v>
      </c>
      <c r="K9" s="567" t="s">
        <v>2342</v>
      </c>
      <c r="L9" s="568">
        <v>72.05</v>
      </c>
      <c r="M9" s="568">
        <v>216.14999999999998</v>
      </c>
      <c r="N9" s="567">
        <v>3</v>
      </c>
      <c r="O9" s="631">
        <v>1</v>
      </c>
      <c r="P9" s="568"/>
      <c r="Q9" s="583">
        <v>0</v>
      </c>
      <c r="R9" s="567"/>
      <c r="S9" s="583">
        <v>0</v>
      </c>
      <c r="T9" s="631"/>
      <c r="U9" s="613">
        <v>0</v>
      </c>
    </row>
    <row r="10" spans="1:21" ht="14.4" customHeight="1" x14ac:dyDescent="0.3">
      <c r="A10" s="566">
        <v>4</v>
      </c>
      <c r="B10" s="567" t="s">
        <v>539</v>
      </c>
      <c r="C10" s="567">
        <v>89301041</v>
      </c>
      <c r="D10" s="629" t="s">
        <v>4251</v>
      </c>
      <c r="E10" s="630" t="s">
        <v>2296</v>
      </c>
      <c r="F10" s="567" t="s">
        <v>2280</v>
      </c>
      <c r="G10" s="567" t="s">
        <v>2343</v>
      </c>
      <c r="H10" s="567" t="s">
        <v>905</v>
      </c>
      <c r="I10" s="567" t="s">
        <v>1852</v>
      </c>
      <c r="J10" s="567" t="s">
        <v>937</v>
      </c>
      <c r="K10" s="567" t="s">
        <v>938</v>
      </c>
      <c r="L10" s="568">
        <v>0</v>
      </c>
      <c r="M10" s="568">
        <v>0</v>
      </c>
      <c r="N10" s="567">
        <v>1</v>
      </c>
      <c r="O10" s="631">
        <v>0.5</v>
      </c>
      <c r="P10" s="568"/>
      <c r="Q10" s="583"/>
      <c r="R10" s="567"/>
      <c r="S10" s="583">
        <v>0</v>
      </c>
      <c r="T10" s="631"/>
      <c r="U10" s="613">
        <v>0</v>
      </c>
    </row>
    <row r="11" spans="1:21" ht="14.4" customHeight="1" x14ac:dyDescent="0.3">
      <c r="A11" s="566">
        <v>4</v>
      </c>
      <c r="B11" s="567" t="s">
        <v>539</v>
      </c>
      <c r="C11" s="567">
        <v>89301041</v>
      </c>
      <c r="D11" s="629" t="s">
        <v>4251</v>
      </c>
      <c r="E11" s="630" t="s">
        <v>2296</v>
      </c>
      <c r="F11" s="567" t="s">
        <v>2280</v>
      </c>
      <c r="G11" s="567" t="s">
        <v>2344</v>
      </c>
      <c r="H11" s="567" t="s">
        <v>538</v>
      </c>
      <c r="I11" s="567" t="s">
        <v>2345</v>
      </c>
      <c r="J11" s="567" t="s">
        <v>739</v>
      </c>
      <c r="K11" s="567" t="s">
        <v>2346</v>
      </c>
      <c r="L11" s="568">
        <v>242.93</v>
      </c>
      <c r="M11" s="568">
        <v>242.93</v>
      </c>
      <c r="N11" s="567">
        <v>1</v>
      </c>
      <c r="O11" s="631">
        <v>1</v>
      </c>
      <c r="P11" s="568"/>
      <c r="Q11" s="583">
        <v>0</v>
      </c>
      <c r="R11" s="567"/>
      <c r="S11" s="583">
        <v>0</v>
      </c>
      <c r="T11" s="631"/>
      <c r="U11" s="613">
        <v>0</v>
      </c>
    </row>
    <row r="12" spans="1:21" ht="14.4" customHeight="1" x14ac:dyDescent="0.3">
      <c r="A12" s="566">
        <v>4</v>
      </c>
      <c r="B12" s="567" t="s">
        <v>539</v>
      </c>
      <c r="C12" s="567">
        <v>89301041</v>
      </c>
      <c r="D12" s="629" t="s">
        <v>4251</v>
      </c>
      <c r="E12" s="630" t="s">
        <v>2296</v>
      </c>
      <c r="F12" s="567" t="s">
        <v>2280</v>
      </c>
      <c r="G12" s="567" t="s">
        <v>2347</v>
      </c>
      <c r="H12" s="567" t="s">
        <v>538</v>
      </c>
      <c r="I12" s="567" t="s">
        <v>1837</v>
      </c>
      <c r="J12" s="567" t="s">
        <v>681</v>
      </c>
      <c r="K12" s="567" t="s">
        <v>684</v>
      </c>
      <c r="L12" s="568">
        <v>612.26</v>
      </c>
      <c r="M12" s="568">
        <v>612.26</v>
      </c>
      <c r="N12" s="567">
        <v>1</v>
      </c>
      <c r="O12" s="631">
        <v>0.5</v>
      </c>
      <c r="P12" s="568"/>
      <c r="Q12" s="583">
        <v>0</v>
      </c>
      <c r="R12" s="567"/>
      <c r="S12" s="583">
        <v>0</v>
      </c>
      <c r="T12" s="631"/>
      <c r="U12" s="613">
        <v>0</v>
      </c>
    </row>
    <row r="13" spans="1:21" ht="14.4" customHeight="1" x14ac:dyDescent="0.3">
      <c r="A13" s="566">
        <v>4</v>
      </c>
      <c r="B13" s="567" t="s">
        <v>539</v>
      </c>
      <c r="C13" s="567">
        <v>89301041</v>
      </c>
      <c r="D13" s="629" t="s">
        <v>4251</v>
      </c>
      <c r="E13" s="630" t="s">
        <v>2296</v>
      </c>
      <c r="F13" s="567" t="s">
        <v>2280</v>
      </c>
      <c r="G13" s="567" t="s">
        <v>2348</v>
      </c>
      <c r="H13" s="567" t="s">
        <v>538</v>
      </c>
      <c r="I13" s="567" t="s">
        <v>2349</v>
      </c>
      <c r="J13" s="567" t="s">
        <v>1136</v>
      </c>
      <c r="K13" s="567" t="s">
        <v>2350</v>
      </c>
      <c r="L13" s="568">
        <v>0</v>
      </c>
      <c r="M13" s="568">
        <v>0</v>
      </c>
      <c r="N13" s="567">
        <v>2</v>
      </c>
      <c r="O13" s="631">
        <v>0.5</v>
      </c>
      <c r="P13" s="568"/>
      <c r="Q13" s="583"/>
      <c r="R13" s="567"/>
      <c r="S13" s="583">
        <v>0</v>
      </c>
      <c r="T13" s="631"/>
      <c r="U13" s="613">
        <v>0</v>
      </c>
    </row>
    <row r="14" spans="1:21" ht="14.4" customHeight="1" x14ac:dyDescent="0.3">
      <c r="A14" s="566">
        <v>4</v>
      </c>
      <c r="B14" s="567" t="s">
        <v>539</v>
      </c>
      <c r="C14" s="567">
        <v>89301041</v>
      </c>
      <c r="D14" s="629" t="s">
        <v>4251</v>
      </c>
      <c r="E14" s="630" t="s">
        <v>2296</v>
      </c>
      <c r="F14" s="567" t="s">
        <v>2280</v>
      </c>
      <c r="G14" s="567" t="s">
        <v>2351</v>
      </c>
      <c r="H14" s="567" t="s">
        <v>538</v>
      </c>
      <c r="I14" s="567" t="s">
        <v>2352</v>
      </c>
      <c r="J14" s="567" t="s">
        <v>790</v>
      </c>
      <c r="K14" s="567" t="s">
        <v>2353</v>
      </c>
      <c r="L14" s="568">
        <v>637.5</v>
      </c>
      <c r="M14" s="568">
        <v>637.5</v>
      </c>
      <c r="N14" s="567">
        <v>1</v>
      </c>
      <c r="O14" s="631">
        <v>0.5</v>
      </c>
      <c r="P14" s="568"/>
      <c r="Q14" s="583">
        <v>0</v>
      </c>
      <c r="R14" s="567"/>
      <c r="S14" s="583">
        <v>0</v>
      </c>
      <c r="T14" s="631"/>
      <c r="U14" s="613">
        <v>0</v>
      </c>
    </row>
    <row r="15" spans="1:21" ht="14.4" customHeight="1" x14ac:dyDescent="0.3">
      <c r="A15" s="566">
        <v>4</v>
      </c>
      <c r="B15" s="567" t="s">
        <v>539</v>
      </c>
      <c r="C15" s="567">
        <v>89301041</v>
      </c>
      <c r="D15" s="629" t="s">
        <v>4251</v>
      </c>
      <c r="E15" s="630" t="s">
        <v>2297</v>
      </c>
      <c r="F15" s="567" t="s">
        <v>2280</v>
      </c>
      <c r="G15" s="567" t="s">
        <v>2354</v>
      </c>
      <c r="H15" s="567" t="s">
        <v>538</v>
      </c>
      <c r="I15" s="567" t="s">
        <v>2355</v>
      </c>
      <c r="J15" s="567" t="s">
        <v>2075</v>
      </c>
      <c r="K15" s="567" t="s">
        <v>2356</v>
      </c>
      <c r="L15" s="568">
        <v>0</v>
      </c>
      <c r="M15" s="568">
        <v>0</v>
      </c>
      <c r="N15" s="567">
        <v>2</v>
      </c>
      <c r="O15" s="631">
        <v>0.5</v>
      </c>
      <c r="P15" s="568"/>
      <c r="Q15" s="583"/>
      <c r="R15" s="567"/>
      <c r="S15" s="583">
        <v>0</v>
      </c>
      <c r="T15" s="631"/>
      <c r="U15" s="613">
        <v>0</v>
      </c>
    </row>
    <row r="16" spans="1:21" ht="14.4" customHeight="1" x14ac:dyDescent="0.3">
      <c r="A16" s="566">
        <v>4</v>
      </c>
      <c r="B16" s="567" t="s">
        <v>539</v>
      </c>
      <c r="C16" s="567">
        <v>89301041</v>
      </c>
      <c r="D16" s="629" t="s">
        <v>4251</v>
      </c>
      <c r="E16" s="630" t="s">
        <v>2297</v>
      </c>
      <c r="F16" s="567" t="s">
        <v>2280</v>
      </c>
      <c r="G16" s="567" t="s">
        <v>2357</v>
      </c>
      <c r="H16" s="567" t="s">
        <v>905</v>
      </c>
      <c r="I16" s="567" t="s">
        <v>1943</v>
      </c>
      <c r="J16" s="567" t="s">
        <v>1944</v>
      </c>
      <c r="K16" s="567" t="s">
        <v>1945</v>
      </c>
      <c r="L16" s="568">
        <v>333.31</v>
      </c>
      <c r="M16" s="568">
        <v>333.31</v>
      </c>
      <c r="N16" s="567">
        <v>1</v>
      </c>
      <c r="O16" s="631">
        <v>1</v>
      </c>
      <c r="P16" s="568">
        <v>333.31</v>
      </c>
      <c r="Q16" s="583">
        <v>1</v>
      </c>
      <c r="R16" s="567">
        <v>1</v>
      </c>
      <c r="S16" s="583">
        <v>1</v>
      </c>
      <c r="T16" s="631">
        <v>1</v>
      </c>
      <c r="U16" s="613">
        <v>1</v>
      </c>
    </row>
    <row r="17" spans="1:21" ht="14.4" customHeight="1" x14ac:dyDescent="0.3">
      <c r="A17" s="566">
        <v>4</v>
      </c>
      <c r="B17" s="567" t="s">
        <v>539</v>
      </c>
      <c r="C17" s="567">
        <v>89301041</v>
      </c>
      <c r="D17" s="629" t="s">
        <v>4251</v>
      </c>
      <c r="E17" s="630" t="s">
        <v>2297</v>
      </c>
      <c r="F17" s="567" t="s">
        <v>2280</v>
      </c>
      <c r="G17" s="567" t="s">
        <v>2357</v>
      </c>
      <c r="H17" s="567" t="s">
        <v>905</v>
      </c>
      <c r="I17" s="567" t="s">
        <v>1949</v>
      </c>
      <c r="J17" s="567" t="s">
        <v>1950</v>
      </c>
      <c r="K17" s="567" t="s">
        <v>1951</v>
      </c>
      <c r="L17" s="568">
        <v>333.31</v>
      </c>
      <c r="M17" s="568">
        <v>333.31</v>
      </c>
      <c r="N17" s="567">
        <v>1</v>
      </c>
      <c r="O17" s="631">
        <v>1</v>
      </c>
      <c r="P17" s="568"/>
      <c r="Q17" s="583">
        <v>0</v>
      </c>
      <c r="R17" s="567"/>
      <c r="S17" s="583">
        <v>0</v>
      </c>
      <c r="T17" s="631"/>
      <c r="U17" s="613">
        <v>0</v>
      </c>
    </row>
    <row r="18" spans="1:21" ht="14.4" customHeight="1" x14ac:dyDescent="0.3">
      <c r="A18" s="566">
        <v>4</v>
      </c>
      <c r="B18" s="567" t="s">
        <v>539</v>
      </c>
      <c r="C18" s="567">
        <v>89301041</v>
      </c>
      <c r="D18" s="629" t="s">
        <v>4251</v>
      </c>
      <c r="E18" s="630" t="s">
        <v>2297</v>
      </c>
      <c r="F18" s="567" t="s">
        <v>2280</v>
      </c>
      <c r="G18" s="567" t="s">
        <v>2337</v>
      </c>
      <c r="H18" s="567" t="s">
        <v>905</v>
      </c>
      <c r="I18" s="567" t="s">
        <v>1943</v>
      </c>
      <c r="J18" s="567" t="s">
        <v>1944</v>
      </c>
      <c r="K18" s="567" t="s">
        <v>1945</v>
      </c>
      <c r="L18" s="568">
        <v>333.31</v>
      </c>
      <c r="M18" s="568">
        <v>333.31</v>
      </c>
      <c r="N18" s="567">
        <v>1</v>
      </c>
      <c r="O18" s="631">
        <v>0.5</v>
      </c>
      <c r="P18" s="568">
        <v>333.31</v>
      </c>
      <c r="Q18" s="583">
        <v>1</v>
      </c>
      <c r="R18" s="567">
        <v>1</v>
      </c>
      <c r="S18" s="583">
        <v>1</v>
      </c>
      <c r="T18" s="631">
        <v>0.5</v>
      </c>
      <c r="U18" s="613">
        <v>1</v>
      </c>
    </row>
    <row r="19" spans="1:21" ht="14.4" customHeight="1" x14ac:dyDescent="0.3">
      <c r="A19" s="566">
        <v>4</v>
      </c>
      <c r="B19" s="567" t="s">
        <v>539</v>
      </c>
      <c r="C19" s="567">
        <v>89301041</v>
      </c>
      <c r="D19" s="629" t="s">
        <v>4251</v>
      </c>
      <c r="E19" s="630" t="s">
        <v>2297</v>
      </c>
      <c r="F19" s="567" t="s">
        <v>2280</v>
      </c>
      <c r="G19" s="567" t="s">
        <v>2358</v>
      </c>
      <c r="H19" s="567" t="s">
        <v>538</v>
      </c>
      <c r="I19" s="567" t="s">
        <v>2359</v>
      </c>
      <c r="J19" s="567" t="s">
        <v>1186</v>
      </c>
      <c r="K19" s="567" t="s">
        <v>2360</v>
      </c>
      <c r="L19" s="568">
        <v>23.3</v>
      </c>
      <c r="M19" s="568">
        <v>23.3</v>
      </c>
      <c r="N19" s="567">
        <v>1</v>
      </c>
      <c r="O19" s="631">
        <v>0.5</v>
      </c>
      <c r="P19" s="568"/>
      <c r="Q19" s="583">
        <v>0</v>
      </c>
      <c r="R19" s="567"/>
      <c r="S19" s="583">
        <v>0</v>
      </c>
      <c r="T19" s="631"/>
      <c r="U19" s="613">
        <v>0</v>
      </c>
    </row>
    <row r="20" spans="1:21" ht="14.4" customHeight="1" x14ac:dyDescent="0.3">
      <c r="A20" s="566">
        <v>4</v>
      </c>
      <c r="B20" s="567" t="s">
        <v>539</v>
      </c>
      <c r="C20" s="567">
        <v>89301041</v>
      </c>
      <c r="D20" s="629" t="s">
        <v>4251</v>
      </c>
      <c r="E20" s="630" t="s">
        <v>2297</v>
      </c>
      <c r="F20" s="567" t="s">
        <v>2280</v>
      </c>
      <c r="G20" s="567" t="s">
        <v>2358</v>
      </c>
      <c r="H20" s="567" t="s">
        <v>538</v>
      </c>
      <c r="I20" s="567" t="s">
        <v>2361</v>
      </c>
      <c r="J20" s="567" t="s">
        <v>2362</v>
      </c>
      <c r="K20" s="567" t="s">
        <v>2360</v>
      </c>
      <c r="L20" s="568">
        <v>0</v>
      </c>
      <c r="M20" s="568">
        <v>0</v>
      </c>
      <c r="N20" s="567">
        <v>1</v>
      </c>
      <c r="O20" s="631">
        <v>1</v>
      </c>
      <c r="P20" s="568"/>
      <c r="Q20" s="583"/>
      <c r="R20" s="567"/>
      <c r="S20" s="583">
        <v>0</v>
      </c>
      <c r="T20" s="631"/>
      <c r="U20" s="613">
        <v>0</v>
      </c>
    </row>
    <row r="21" spans="1:21" ht="14.4" customHeight="1" x14ac:dyDescent="0.3">
      <c r="A21" s="566">
        <v>4</v>
      </c>
      <c r="B21" s="567" t="s">
        <v>539</v>
      </c>
      <c r="C21" s="567">
        <v>89301041</v>
      </c>
      <c r="D21" s="629" t="s">
        <v>4251</v>
      </c>
      <c r="E21" s="630" t="s">
        <v>2297</v>
      </c>
      <c r="F21" s="567" t="s">
        <v>2280</v>
      </c>
      <c r="G21" s="567" t="s">
        <v>2363</v>
      </c>
      <c r="H21" s="567" t="s">
        <v>538</v>
      </c>
      <c r="I21" s="567" t="s">
        <v>2364</v>
      </c>
      <c r="J21" s="567" t="s">
        <v>2365</v>
      </c>
      <c r="K21" s="567" t="s">
        <v>2258</v>
      </c>
      <c r="L21" s="568">
        <v>0</v>
      </c>
      <c r="M21" s="568">
        <v>0</v>
      </c>
      <c r="N21" s="567">
        <v>1</v>
      </c>
      <c r="O21" s="631">
        <v>1</v>
      </c>
      <c r="P21" s="568">
        <v>0</v>
      </c>
      <c r="Q21" s="583"/>
      <c r="R21" s="567">
        <v>1</v>
      </c>
      <c r="S21" s="583">
        <v>1</v>
      </c>
      <c r="T21" s="631">
        <v>1</v>
      </c>
      <c r="U21" s="613">
        <v>1</v>
      </c>
    </row>
    <row r="22" spans="1:21" ht="14.4" customHeight="1" x14ac:dyDescent="0.3">
      <c r="A22" s="566">
        <v>4</v>
      </c>
      <c r="B22" s="567" t="s">
        <v>539</v>
      </c>
      <c r="C22" s="567">
        <v>89301041</v>
      </c>
      <c r="D22" s="629" t="s">
        <v>4251</v>
      </c>
      <c r="E22" s="630" t="s">
        <v>2297</v>
      </c>
      <c r="F22" s="567" t="s">
        <v>2280</v>
      </c>
      <c r="G22" s="567" t="s">
        <v>2366</v>
      </c>
      <c r="H22" s="567" t="s">
        <v>538</v>
      </c>
      <c r="I22" s="567" t="s">
        <v>2367</v>
      </c>
      <c r="J22" s="567" t="s">
        <v>1018</v>
      </c>
      <c r="K22" s="567" t="s">
        <v>2368</v>
      </c>
      <c r="L22" s="568">
        <v>31.54</v>
      </c>
      <c r="M22" s="568">
        <v>31.54</v>
      </c>
      <c r="N22" s="567">
        <v>1</v>
      </c>
      <c r="O22" s="631">
        <v>0.5</v>
      </c>
      <c r="P22" s="568">
        <v>31.54</v>
      </c>
      <c r="Q22" s="583">
        <v>1</v>
      </c>
      <c r="R22" s="567">
        <v>1</v>
      </c>
      <c r="S22" s="583">
        <v>1</v>
      </c>
      <c r="T22" s="631">
        <v>0.5</v>
      </c>
      <c r="U22" s="613">
        <v>1</v>
      </c>
    </row>
    <row r="23" spans="1:21" ht="14.4" customHeight="1" x14ac:dyDescent="0.3">
      <c r="A23" s="566">
        <v>4</v>
      </c>
      <c r="B23" s="567" t="s">
        <v>539</v>
      </c>
      <c r="C23" s="567">
        <v>89301041</v>
      </c>
      <c r="D23" s="629" t="s">
        <v>4251</v>
      </c>
      <c r="E23" s="630" t="s">
        <v>2297</v>
      </c>
      <c r="F23" s="567" t="s">
        <v>2280</v>
      </c>
      <c r="G23" s="567" t="s">
        <v>2369</v>
      </c>
      <c r="H23" s="567" t="s">
        <v>905</v>
      </c>
      <c r="I23" s="567" t="s">
        <v>1869</v>
      </c>
      <c r="J23" s="567" t="s">
        <v>955</v>
      </c>
      <c r="K23" s="567" t="s">
        <v>936</v>
      </c>
      <c r="L23" s="568">
        <v>1749.69</v>
      </c>
      <c r="M23" s="568">
        <v>1749.69</v>
      </c>
      <c r="N23" s="567">
        <v>1</v>
      </c>
      <c r="O23" s="631">
        <v>1</v>
      </c>
      <c r="P23" s="568">
        <v>1749.69</v>
      </c>
      <c r="Q23" s="583">
        <v>1</v>
      </c>
      <c r="R23" s="567">
        <v>1</v>
      </c>
      <c r="S23" s="583">
        <v>1</v>
      </c>
      <c r="T23" s="631">
        <v>1</v>
      </c>
      <c r="U23" s="613">
        <v>1</v>
      </c>
    </row>
    <row r="24" spans="1:21" ht="14.4" customHeight="1" x14ac:dyDescent="0.3">
      <c r="A24" s="566">
        <v>4</v>
      </c>
      <c r="B24" s="567" t="s">
        <v>539</v>
      </c>
      <c r="C24" s="567">
        <v>89301041</v>
      </c>
      <c r="D24" s="629" t="s">
        <v>4251</v>
      </c>
      <c r="E24" s="630" t="s">
        <v>2297</v>
      </c>
      <c r="F24" s="567" t="s">
        <v>2280</v>
      </c>
      <c r="G24" s="567" t="s">
        <v>2369</v>
      </c>
      <c r="H24" s="567" t="s">
        <v>905</v>
      </c>
      <c r="I24" s="567" t="s">
        <v>2083</v>
      </c>
      <c r="J24" s="567" t="s">
        <v>955</v>
      </c>
      <c r="K24" s="567" t="s">
        <v>1310</v>
      </c>
      <c r="L24" s="568">
        <v>2332.92</v>
      </c>
      <c r="M24" s="568">
        <v>2332.92</v>
      </c>
      <c r="N24" s="567">
        <v>1</v>
      </c>
      <c r="O24" s="631">
        <v>1</v>
      </c>
      <c r="P24" s="568">
        <v>2332.92</v>
      </c>
      <c r="Q24" s="583">
        <v>1</v>
      </c>
      <c r="R24" s="567">
        <v>1</v>
      </c>
      <c r="S24" s="583">
        <v>1</v>
      </c>
      <c r="T24" s="631">
        <v>1</v>
      </c>
      <c r="U24" s="613">
        <v>1</v>
      </c>
    </row>
    <row r="25" spans="1:21" ht="14.4" customHeight="1" x14ac:dyDescent="0.3">
      <c r="A25" s="566">
        <v>4</v>
      </c>
      <c r="B25" s="567" t="s">
        <v>539</v>
      </c>
      <c r="C25" s="567">
        <v>89301041</v>
      </c>
      <c r="D25" s="629" t="s">
        <v>4251</v>
      </c>
      <c r="E25" s="630" t="s">
        <v>2297</v>
      </c>
      <c r="F25" s="567" t="s">
        <v>2280</v>
      </c>
      <c r="G25" s="567" t="s">
        <v>2347</v>
      </c>
      <c r="H25" s="567" t="s">
        <v>538</v>
      </c>
      <c r="I25" s="567" t="s">
        <v>1837</v>
      </c>
      <c r="J25" s="567" t="s">
        <v>681</v>
      </c>
      <c r="K25" s="567" t="s">
        <v>684</v>
      </c>
      <c r="L25" s="568">
        <v>612.26</v>
      </c>
      <c r="M25" s="568">
        <v>612.26</v>
      </c>
      <c r="N25" s="567">
        <v>1</v>
      </c>
      <c r="O25" s="631">
        <v>1</v>
      </c>
      <c r="P25" s="568"/>
      <c r="Q25" s="583">
        <v>0</v>
      </c>
      <c r="R25" s="567"/>
      <c r="S25" s="583">
        <v>0</v>
      </c>
      <c r="T25" s="631"/>
      <c r="U25" s="613">
        <v>0</v>
      </c>
    </row>
    <row r="26" spans="1:21" ht="14.4" customHeight="1" x14ac:dyDescent="0.3">
      <c r="A26" s="566">
        <v>4</v>
      </c>
      <c r="B26" s="567" t="s">
        <v>539</v>
      </c>
      <c r="C26" s="567">
        <v>89301041</v>
      </c>
      <c r="D26" s="629" t="s">
        <v>4251</v>
      </c>
      <c r="E26" s="630" t="s">
        <v>2297</v>
      </c>
      <c r="F26" s="567" t="s">
        <v>2280</v>
      </c>
      <c r="G26" s="567" t="s">
        <v>2370</v>
      </c>
      <c r="H26" s="567" t="s">
        <v>538</v>
      </c>
      <c r="I26" s="567" t="s">
        <v>2371</v>
      </c>
      <c r="J26" s="567" t="s">
        <v>723</v>
      </c>
      <c r="K26" s="567" t="s">
        <v>724</v>
      </c>
      <c r="L26" s="568">
        <v>56.69</v>
      </c>
      <c r="M26" s="568">
        <v>113.38</v>
      </c>
      <c r="N26" s="567">
        <v>2</v>
      </c>
      <c r="O26" s="631">
        <v>1</v>
      </c>
      <c r="P26" s="568"/>
      <c r="Q26" s="583">
        <v>0</v>
      </c>
      <c r="R26" s="567"/>
      <c r="S26" s="583">
        <v>0</v>
      </c>
      <c r="T26" s="631"/>
      <c r="U26" s="613">
        <v>0</v>
      </c>
    </row>
    <row r="27" spans="1:21" ht="14.4" customHeight="1" x14ac:dyDescent="0.3">
      <c r="A27" s="566">
        <v>4</v>
      </c>
      <c r="B27" s="567" t="s">
        <v>539</v>
      </c>
      <c r="C27" s="567">
        <v>89301041</v>
      </c>
      <c r="D27" s="629" t="s">
        <v>4251</v>
      </c>
      <c r="E27" s="630" t="s">
        <v>2297</v>
      </c>
      <c r="F27" s="567" t="s">
        <v>2280</v>
      </c>
      <c r="G27" s="567" t="s">
        <v>2372</v>
      </c>
      <c r="H27" s="567" t="s">
        <v>538</v>
      </c>
      <c r="I27" s="567" t="s">
        <v>2373</v>
      </c>
      <c r="J27" s="567" t="s">
        <v>1366</v>
      </c>
      <c r="K27" s="567" t="s">
        <v>2374</v>
      </c>
      <c r="L27" s="568">
        <v>203.33</v>
      </c>
      <c r="M27" s="568">
        <v>406.66</v>
      </c>
      <c r="N27" s="567">
        <v>2</v>
      </c>
      <c r="O27" s="631">
        <v>1</v>
      </c>
      <c r="P27" s="568">
        <v>406.66</v>
      </c>
      <c r="Q27" s="583">
        <v>1</v>
      </c>
      <c r="R27" s="567">
        <v>2</v>
      </c>
      <c r="S27" s="583">
        <v>1</v>
      </c>
      <c r="T27" s="631">
        <v>1</v>
      </c>
      <c r="U27" s="613">
        <v>1</v>
      </c>
    </row>
    <row r="28" spans="1:21" ht="14.4" customHeight="1" x14ac:dyDescent="0.3">
      <c r="A28" s="566">
        <v>4</v>
      </c>
      <c r="B28" s="567" t="s">
        <v>539</v>
      </c>
      <c r="C28" s="567">
        <v>89301041</v>
      </c>
      <c r="D28" s="629" t="s">
        <v>4251</v>
      </c>
      <c r="E28" s="630" t="s">
        <v>2297</v>
      </c>
      <c r="F28" s="567" t="s">
        <v>2280</v>
      </c>
      <c r="G28" s="567" t="s">
        <v>2375</v>
      </c>
      <c r="H28" s="567" t="s">
        <v>538</v>
      </c>
      <c r="I28" s="567" t="s">
        <v>2376</v>
      </c>
      <c r="J28" s="567" t="s">
        <v>2377</v>
      </c>
      <c r="K28" s="567" t="s">
        <v>2378</v>
      </c>
      <c r="L28" s="568">
        <v>0</v>
      </c>
      <c r="M28" s="568">
        <v>0</v>
      </c>
      <c r="N28" s="567">
        <v>2</v>
      </c>
      <c r="O28" s="631">
        <v>1</v>
      </c>
      <c r="P28" s="568"/>
      <c r="Q28" s="583"/>
      <c r="R28" s="567"/>
      <c r="S28" s="583">
        <v>0</v>
      </c>
      <c r="T28" s="631"/>
      <c r="U28" s="613">
        <v>0</v>
      </c>
    </row>
    <row r="29" spans="1:21" ht="14.4" customHeight="1" x14ac:dyDescent="0.3">
      <c r="A29" s="566">
        <v>4</v>
      </c>
      <c r="B29" s="567" t="s">
        <v>539</v>
      </c>
      <c r="C29" s="567">
        <v>89301041</v>
      </c>
      <c r="D29" s="629" t="s">
        <v>4251</v>
      </c>
      <c r="E29" s="630" t="s">
        <v>2297</v>
      </c>
      <c r="F29" s="567" t="s">
        <v>2280</v>
      </c>
      <c r="G29" s="567" t="s">
        <v>2379</v>
      </c>
      <c r="H29" s="567" t="s">
        <v>538</v>
      </c>
      <c r="I29" s="567" t="s">
        <v>2376</v>
      </c>
      <c r="J29" s="567" t="s">
        <v>2377</v>
      </c>
      <c r="K29" s="567" t="s">
        <v>2378</v>
      </c>
      <c r="L29" s="568">
        <v>0</v>
      </c>
      <c r="M29" s="568">
        <v>0</v>
      </c>
      <c r="N29" s="567">
        <v>1</v>
      </c>
      <c r="O29" s="631">
        <v>1</v>
      </c>
      <c r="P29" s="568">
        <v>0</v>
      </c>
      <c r="Q29" s="583"/>
      <c r="R29" s="567">
        <v>1</v>
      </c>
      <c r="S29" s="583">
        <v>1</v>
      </c>
      <c r="T29" s="631">
        <v>1</v>
      </c>
      <c r="U29" s="613">
        <v>1</v>
      </c>
    </row>
    <row r="30" spans="1:21" ht="14.4" customHeight="1" x14ac:dyDescent="0.3">
      <c r="A30" s="566">
        <v>4</v>
      </c>
      <c r="B30" s="567" t="s">
        <v>539</v>
      </c>
      <c r="C30" s="567">
        <v>89301041</v>
      </c>
      <c r="D30" s="629" t="s">
        <v>4251</v>
      </c>
      <c r="E30" s="630" t="s">
        <v>2297</v>
      </c>
      <c r="F30" s="567" t="s">
        <v>2280</v>
      </c>
      <c r="G30" s="567" t="s">
        <v>2380</v>
      </c>
      <c r="H30" s="567" t="s">
        <v>538</v>
      </c>
      <c r="I30" s="567" t="s">
        <v>2381</v>
      </c>
      <c r="J30" s="567" t="s">
        <v>1041</v>
      </c>
      <c r="K30" s="567" t="s">
        <v>2382</v>
      </c>
      <c r="L30" s="568">
        <v>210.11</v>
      </c>
      <c r="M30" s="568">
        <v>210.11</v>
      </c>
      <c r="N30" s="567">
        <v>1</v>
      </c>
      <c r="O30" s="631">
        <v>1</v>
      </c>
      <c r="P30" s="568"/>
      <c r="Q30" s="583">
        <v>0</v>
      </c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4</v>
      </c>
      <c r="B31" s="567" t="s">
        <v>539</v>
      </c>
      <c r="C31" s="567">
        <v>89301041</v>
      </c>
      <c r="D31" s="629" t="s">
        <v>4251</v>
      </c>
      <c r="E31" s="630" t="s">
        <v>2297</v>
      </c>
      <c r="F31" s="567" t="s">
        <v>2280</v>
      </c>
      <c r="G31" s="567" t="s">
        <v>2383</v>
      </c>
      <c r="H31" s="567" t="s">
        <v>538</v>
      </c>
      <c r="I31" s="567" t="s">
        <v>2384</v>
      </c>
      <c r="J31" s="567" t="s">
        <v>710</v>
      </c>
      <c r="K31" s="567" t="s">
        <v>2385</v>
      </c>
      <c r="L31" s="568">
        <v>110.66</v>
      </c>
      <c r="M31" s="568">
        <v>221.32</v>
      </c>
      <c r="N31" s="567">
        <v>2</v>
      </c>
      <c r="O31" s="631">
        <v>1</v>
      </c>
      <c r="P31" s="568">
        <v>221.32</v>
      </c>
      <c r="Q31" s="583">
        <v>1</v>
      </c>
      <c r="R31" s="567">
        <v>2</v>
      </c>
      <c r="S31" s="583">
        <v>1</v>
      </c>
      <c r="T31" s="631">
        <v>1</v>
      </c>
      <c r="U31" s="613">
        <v>1</v>
      </c>
    </row>
    <row r="32" spans="1:21" ht="14.4" customHeight="1" x14ac:dyDescent="0.3">
      <c r="A32" s="566">
        <v>4</v>
      </c>
      <c r="B32" s="567" t="s">
        <v>539</v>
      </c>
      <c r="C32" s="567">
        <v>89301041</v>
      </c>
      <c r="D32" s="629" t="s">
        <v>4251</v>
      </c>
      <c r="E32" s="630" t="s">
        <v>2298</v>
      </c>
      <c r="F32" s="567" t="s">
        <v>2280</v>
      </c>
      <c r="G32" s="567" t="s">
        <v>2337</v>
      </c>
      <c r="H32" s="567" t="s">
        <v>905</v>
      </c>
      <c r="I32" s="567" t="s">
        <v>1943</v>
      </c>
      <c r="J32" s="567" t="s">
        <v>1944</v>
      </c>
      <c r="K32" s="567" t="s">
        <v>1945</v>
      </c>
      <c r="L32" s="568">
        <v>333.31</v>
      </c>
      <c r="M32" s="568">
        <v>333.31</v>
      </c>
      <c r="N32" s="567">
        <v>1</v>
      </c>
      <c r="O32" s="631">
        <v>1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4</v>
      </c>
      <c r="B33" s="567" t="s">
        <v>539</v>
      </c>
      <c r="C33" s="567">
        <v>89301041</v>
      </c>
      <c r="D33" s="629" t="s">
        <v>4251</v>
      </c>
      <c r="E33" s="630" t="s">
        <v>2298</v>
      </c>
      <c r="F33" s="567" t="s">
        <v>2280</v>
      </c>
      <c r="G33" s="567" t="s">
        <v>2386</v>
      </c>
      <c r="H33" s="567" t="s">
        <v>905</v>
      </c>
      <c r="I33" s="567" t="s">
        <v>2039</v>
      </c>
      <c r="J33" s="567" t="s">
        <v>1003</v>
      </c>
      <c r="K33" s="567" t="s">
        <v>1001</v>
      </c>
      <c r="L33" s="568">
        <v>105.31</v>
      </c>
      <c r="M33" s="568">
        <v>947.79</v>
      </c>
      <c r="N33" s="567">
        <v>9</v>
      </c>
      <c r="O33" s="631">
        <v>1</v>
      </c>
      <c r="P33" s="568"/>
      <c r="Q33" s="583">
        <v>0</v>
      </c>
      <c r="R33" s="567"/>
      <c r="S33" s="583">
        <v>0</v>
      </c>
      <c r="T33" s="631"/>
      <c r="U33" s="613">
        <v>0</v>
      </c>
    </row>
    <row r="34" spans="1:21" ht="14.4" customHeight="1" x14ac:dyDescent="0.3">
      <c r="A34" s="566">
        <v>4</v>
      </c>
      <c r="B34" s="567" t="s">
        <v>539</v>
      </c>
      <c r="C34" s="567">
        <v>89301041</v>
      </c>
      <c r="D34" s="629" t="s">
        <v>4251</v>
      </c>
      <c r="E34" s="630" t="s">
        <v>2298</v>
      </c>
      <c r="F34" s="567" t="s">
        <v>2280</v>
      </c>
      <c r="G34" s="567" t="s">
        <v>2386</v>
      </c>
      <c r="H34" s="567" t="s">
        <v>905</v>
      </c>
      <c r="I34" s="567" t="s">
        <v>2387</v>
      </c>
      <c r="J34" s="567" t="s">
        <v>2388</v>
      </c>
      <c r="K34" s="567" t="s">
        <v>1002</v>
      </c>
      <c r="L34" s="568">
        <v>65.819999999999993</v>
      </c>
      <c r="M34" s="568">
        <v>2501.16</v>
      </c>
      <c r="N34" s="567">
        <v>38</v>
      </c>
      <c r="O34" s="631">
        <v>2.5</v>
      </c>
      <c r="P34" s="568">
        <v>1053.1199999999999</v>
      </c>
      <c r="Q34" s="583">
        <v>0.42105263157894735</v>
      </c>
      <c r="R34" s="567">
        <v>16</v>
      </c>
      <c r="S34" s="583">
        <v>0.42105263157894735</v>
      </c>
      <c r="T34" s="631">
        <v>0.5</v>
      </c>
      <c r="U34" s="613">
        <v>0.2</v>
      </c>
    </row>
    <row r="35" spans="1:21" ht="14.4" customHeight="1" x14ac:dyDescent="0.3">
      <c r="A35" s="566">
        <v>4</v>
      </c>
      <c r="B35" s="567" t="s">
        <v>539</v>
      </c>
      <c r="C35" s="567">
        <v>89301041</v>
      </c>
      <c r="D35" s="629" t="s">
        <v>4251</v>
      </c>
      <c r="E35" s="630" t="s">
        <v>2298</v>
      </c>
      <c r="F35" s="567" t="s">
        <v>2280</v>
      </c>
      <c r="G35" s="567" t="s">
        <v>2386</v>
      </c>
      <c r="H35" s="567" t="s">
        <v>905</v>
      </c>
      <c r="I35" s="567" t="s">
        <v>2272</v>
      </c>
      <c r="J35" s="567" t="s">
        <v>1693</v>
      </c>
      <c r="K35" s="567" t="s">
        <v>1694</v>
      </c>
      <c r="L35" s="568">
        <v>189.56</v>
      </c>
      <c r="M35" s="568">
        <v>1516.48</v>
      </c>
      <c r="N35" s="567">
        <v>8</v>
      </c>
      <c r="O35" s="631">
        <v>1.5</v>
      </c>
      <c r="P35" s="568">
        <v>379.12</v>
      </c>
      <c r="Q35" s="583">
        <v>0.25</v>
      </c>
      <c r="R35" s="567">
        <v>2</v>
      </c>
      <c r="S35" s="583">
        <v>0.25</v>
      </c>
      <c r="T35" s="631">
        <v>0.5</v>
      </c>
      <c r="U35" s="613">
        <v>0.33333333333333331</v>
      </c>
    </row>
    <row r="36" spans="1:21" ht="14.4" customHeight="1" x14ac:dyDescent="0.3">
      <c r="A36" s="566">
        <v>4</v>
      </c>
      <c r="B36" s="567" t="s">
        <v>539</v>
      </c>
      <c r="C36" s="567">
        <v>89301041</v>
      </c>
      <c r="D36" s="629" t="s">
        <v>4251</v>
      </c>
      <c r="E36" s="630" t="s">
        <v>2298</v>
      </c>
      <c r="F36" s="567" t="s">
        <v>2280</v>
      </c>
      <c r="G36" s="567" t="s">
        <v>2386</v>
      </c>
      <c r="H36" s="567" t="s">
        <v>905</v>
      </c>
      <c r="I36" s="567" t="s">
        <v>2389</v>
      </c>
      <c r="J36" s="567" t="s">
        <v>2390</v>
      </c>
      <c r="K36" s="567" t="s">
        <v>1001</v>
      </c>
      <c r="L36" s="568">
        <v>161.13</v>
      </c>
      <c r="M36" s="568">
        <v>7734.24</v>
      </c>
      <c r="N36" s="567">
        <v>48</v>
      </c>
      <c r="O36" s="631">
        <v>1</v>
      </c>
      <c r="P36" s="568"/>
      <c r="Q36" s="583">
        <v>0</v>
      </c>
      <c r="R36" s="567"/>
      <c r="S36" s="583">
        <v>0</v>
      </c>
      <c r="T36" s="631"/>
      <c r="U36" s="613">
        <v>0</v>
      </c>
    </row>
    <row r="37" spans="1:21" ht="14.4" customHeight="1" x14ac:dyDescent="0.3">
      <c r="A37" s="566">
        <v>4</v>
      </c>
      <c r="B37" s="567" t="s">
        <v>539</v>
      </c>
      <c r="C37" s="567">
        <v>89301041</v>
      </c>
      <c r="D37" s="629" t="s">
        <v>4251</v>
      </c>
      <c r="E37" s="630" t="s">
        <v>2300</v>
      </c>
      <c r="F37" s="567" t="s">
        <v>2280</v>
      </c>
      <c r="G37" s="567" t="s">
        <v>2337</v>
      </c>
      <c r="H37" s="567" t="s">
        <v>905</v>
      </c>
      <c r="I37" s="567" t="s">
        <v>1949</v>
      </c>
      <c r="J37" s="567" t="s">
        <v>1950</v>
      </c>
      <c r="K37" s="567" t="s">
        <v>1951</v>
      </c>
      <c r="L37" s="568">
        <v>333.31</v>
      </c>
      <c r="M37" s="568">
        <v>333.31</v>
      </c>
      <c r="N37" s="567">
        <v>1</v>
      </c>
      <c r="O37" s="631">
        <v>1</v>
      </c>
      <c r="P37" s="568">
        <v>333.31</v>
      </c>
      <c r="Q37" s="583">
        <v>1</v>
      </c>
      <c r="R37" s="567">
        <v>1</v>
      </c>
      <c r="S37" s="583">
        <v>1</v>
      </c>
      <c r="T37" s="631">
        <v>1</v>
      </c>
      <c r="U37" s="613">
        <v>1</v>
      </c>
    </row>
    <row r="38" spans="1:21" ht="14.4" customHeight="1" x14ac:dyDescent="0.3">
      <c r="A38" s="566">
        <v>4</v>
      </c>
      <c r="B38" s="567" t="s">
        <v>539</v>
      </c>
      <c r="C38" s="567">
        <v>89301041</v>
      </c>
      <c r="D38" s="629" t="s">
        <v>4251</v>
      </c>
      <c r="E38" s="630" t="s">
        <v>2300</v>
      </c>
      <c r="F38" s="567" t="s">
        <v>2280</v>
      </c>
      <c r="G38" s="567" t="s">
        <v>2391</v>
      </c>
      <c r="H38" s="567" t="s">
        <v>538</v>
      </c>
      <c r="I38" s="567" t="s">
        <v>2392</v>
      </c>
      <c r="J38" s="567" t="s">
        <v>1140</v>
      </c>
      <c r="K38" s="567" t="s">
        <v>2393</v>
      </c>
      <c r="L38" s="568">
        <v>400.53</v>
      </c>
      <c r="M38" s="568">
        <v>801.06</v>
      </c>
      <c r="N38" s="567">
        <v>2</v>
      </c>
      <c r="O38" s="631">
        <v>0.5</v>
      </c>
      <c r="P38" s="568">
        <v>801.06</v>
      </c>
      <c r="Q38" s="583">
        <v>1</v>
      </c>
      <c r="R38" s="567">
        <v>2</v>
      </c>
      <c r="S38" s="583">
        <v>1</v>
      </c>
      <c r="T38" s="631">
        <v>0.5</v>
      </c>
      <c r="U38" s="613">
        <v>1</v>
      </c>
    </row>
    <row r="39" spans="1:21" ht="14.4" customHeight="1" x14ac:dyDescent="0.3">
      <c r="A39" s="566">
        <v>4</v>
      </c>
      <c r="B39" s="567" t="s">
        <v>539</v>
      </c>
      <c r="C39" s="567">
        <v>89301041</v>
      </c>
      <c r="D39" s="629" t="s">
        <v>4251</v>
      </c>
      <c r="E39" s="630" t="s">
        <v>2300</v>
      </c>
      <c r="F39" s="567" t="s">
        <v>2280</v>
      </c>
      <c r="G39" s="567" t="s">
        <v>2347</v>
      </c>
      <c r="H39" s="567" t="s">
        <v>538</v>
      </c>
      <c r="I39" s="567" t="s">
        <v>1836</v>
      </c>
      <c r="J39" s="567" t="s">
        <v>681</v>
      </c>
      <c r="K39" s="567" t="s">
        <v>683</v>
      </c>
      <c r="L39" s="568">
        <v>190.48</v>
      </c>
      <c r="M39" s="568">
        <v>190.48</v>
      </c>
      <c r="N39" s="567">
        <v>1</v>
      </c>
      <c r="O39" s="631">
        <v>0.5</v>
      </c>
      <c r="P39" s="568">
        <v>190.48</v>
      </c>
      <c r="Q39" s="583">
        <v>1</v>
      </c>
      <c r="R39" s="567">
        <v>1</v>
      </c>
      <c r="S39" s="583">
        <v>1</v>
      </c>
      <c r="T39" s="631">
        <v>0.5</v>
      </c>
      <c r="U39" s="613">
        <v>1</v>
      </c>
    </row>
    <row r="40" spans="1:21" ht="14.4" customHeight="1" x14ac:dyDescent="0.3">
      <c r="A40" s="566">
        <v>4</v>
      </c>
      <c r="B40" s="567" t="s">
        <v>539</v>
      </c>
      <c r="C40" s="567">
        <v>89301041</v>
      </c>
      <c r="D40" s="629" t="s">
        <v>4251</v>
      </c>
      <c r="E40" s="630" t="s">
        <v>2300</v>
      </c>
      <c r="F40" s="567" t="s">
        <v>2280</v>
      </c>
      <c r="G40" s="567" t="s">
        <v>2394</v>
      </c>
      <c r="H40" s="567" t="s">
        <v>538</v>
      </c>
      <c r="I40" s="567" t="s">
        <v>2395</v>
      </c>
      <c r="J40" s="567" t="s">
        <v>790</v>
      </c>
      <c r="K40" s="567" t="s">
        <v>2396</v>
      </c>
      <c r="L40" s="568">
        <v>127.5</v>
      </c>
      <c r="M40" s="568">
        <v>255</v>
      </c>
      <c r="N40" s="567">
        <v>2</v>
      </c>
      <c r="O40" s="631">
        <v>1</v>
      </c>
      <c r="P40" s="568">
        <v>255</v>
      </c>
      <c r="Q40" s="583">
        <v>1</v>
      </c>
      <c r="R40" s="567">
        <v>2</v>
      </c>
      <c r="S40" s="583">
        <v>1</v>
      </c>
      <c r="T40" s="631">
        <v>1</v>
      </c>
      <c r="U40" s="613">
        <v>1</v>
      </c>
    </row>
    <row r="41" spans="1:21" ht="14.4" customHeight="1" x14ac:dyDescent="0.3">
      <c r="A41" s="566">
        <v>4</v>
      </c>
      <c r="B41" s="567" t="s">
        <v>539</v>
      </c>
      <c r="C41" s="567">
        <v>89301041</v>
      </c>
      <c r="D41" s="629" t="s">
        <v>4251</v>
      </c>
      <c r="E41" s="630" t="s">
        <v>2301</v>
      </c>
      <c r="F41" s="567" t="s">
        <v>2280</v>
      </c>
      <c r="G41" s="567" t="s">
        <v>2357</v>
      </c>
      <c r="H41" s="567" t="s">
        <v>905</v>
      </c>
      <c r="I41" s="567" t="s">
        <v>1943</v>
      </c>
      <c r="J41" s="567" t="s">
        <v>1944</v>
      </c>
      <c r="K41" s="567" t="s">
        <v>1945</v>
      </c>
      <c r="L41" s="568">
        <v>333.31</v>
      </c>
      <c r="M41" s="568">
        <v>333.31</v>
      </c>
      <c r="N41" s="567">
        <v>1</v>
      </c>
      <c r="O41" s="631">
        <v>1</v>
      </c>
      <c r="P41" s="568"/>
      <c r="Q41" s="583">
        <v>0</v>
      </c>
      <c r="R41" s="567"/>
      <c r="S41" s="583">
        <v>0</v>
      </c>
      <c r="T41" s="631"/>
      <c r="U41" s="613">
        <v>0</v>
      </c>
    </row>
    <row r="42" spans="1:21" ht="14.4" customHeight="1" x14ac:dyDescent="0.3">
      <c r="A42" s="566">
        <v>4</v>
      </c>
      <c r="B42" s="567" t="s">
        <v>539</v>
      </c>
      <c r="C42" s="567">
        <v>89301041</v>
      </c>
      <c r="D42" s="629" t="s">
        <v>4251</v>
      </c>
      <c r="E42" s="630" t="s">
        <v>2301</v>
      </c>
      <c r="F42" s="567" t="s">
        <v>2280</v>
      </c>
      <c r="G42" s="567" t="s">
        <v>2337</v>
      </c>
      <c r="H42" s="567" t="s">
        <v>905</v>
      </c>
      <c r="I42" s="567" t="s">
        <v>1943</v>
      </c>
      <c r="J42" s="567" t="s">
        <v>1944</v>
      </c>
      <c r="K42" s="567" t="s">
        <v>1945</v>
      </c>
      <c r="L42" s="568">
        <v>333.31</v>
      </c>
      <c r="M42" s="568">
        <v>1333.24</v>
      </c>
      <c r="N42" s="567">
        <v>4</v>
      </c>
      <c r="O42" s="631">
        <v>4</v>
      </c>
      <c r="P42" s="568">
        <v>999.93000000000006</v>
      </c>
      <c r="Q42" s="583">
        <v>0.75</v>
      </c>
      <c r="R42" s="567">
        <v>3</v>
      </c>
      <c r="S42" s="583">
        <v>0.75</v>
      </c>
      <c r="T42" s="631">
        <v>3</v>
      </c>
      <c r="U42" s="613">
        <v>0.75</v>
      </c>
    </row>
    <row r="43" spans="1:21" ht="14.4" customHeight="1" x14ac:dyDescent="0.3">
      <c r="A43" s="566">
        <v>4</v>
      </c>
      <c r="B43" s="567" t="s">
        <v>539</v>
      </c>
      <c r="C43" s="567">
        <v>89301041</v>
      </c>
      <c r="D43" s="629" t="s">
        <v>4251</v>
      </c>
      <c r="E43" s="630" t="s">
        <v>2301</v>
      </c>
      <c r="F43" s="567" t="s">
        <v>2280</v>
      </c>
      <c r="G43" s="567" t="s">
        <v>2397</v>
      </c>
      <c r="H43" s="567" t="s">
        <v>905</v>
      </c>
      <c r="I43" s="567" t="s">
        <v>2035</v>
      </c>
      <c r="J43" s="567" t="s">
        <v>957</v>
      </c>
      <c r="K43" s="567" t="s">
        <v>944</v>
      </c>
      <c r="L43" s="568">
        <v>137.74</v>
      </c>
      <c r="M43" s="568">
        <v>137.74</v>
      </c>
      <c r="N43" s="567">
        <v>1</v>
      </c>
      <c r="O43" s="631">
        <v>1</v>
      </c>
      <c r="P43" s="568">
        <v>137.74</v>
      </c>
      <c r="Q43" s="583">
        <v>1</v>
      </c>
      <c r="R43" s="567">
        <v>1</v>
      </c>
      <c r="S43" s="583">
        <v>1</v>
      </c>
      <c r="T43" s="631">
        <v>1</v>
      </c>
      <c r="U43" s="613">
        <v>1</v>
      </c>
    </row>
    <row r="44" spans="1:21" ht="14.4" customHeight="1" x14ac:dyDescent="0.3">
      <c r="A44" s="566">
        <v>4</v>
      </c>
      <c r="B44" s="567" t="s">
        <v>539</v>
      </c>
      <c r="C44" s="567">
        <v>89301041</v>
      </c>
      <c r="D44" s="629" t="s">
        <v>4251</v>
      </c>
      <c r="E44" s="630" t="s">
        <v>2301</v>
      </c>
      <c r="F44" s="567" t="s">
        <v>2280</v>
      </c>
      <c r="G44" s="567" t="s">
        <v>2391</v>
      </c>
      <c r="H44" s="567" t="s">
        <v>538</v>
      </c>
      <c r="I44" s="567" t="s">
        <v>2398</v>
      </c>
      <c r="J44" s="567" t="s">
        <v>2399</v>
      </c>
      <c r="K44" s="567" t="s">
        <v>2393</v>
      </c>
      <c r="L44" s="568">
        <v>250.87</v>
      </c>
      <c r="M44" s="568">
        <v>250.87</v>
      </c>
      <c r="N44" s="567">
        <v>1</v>
      </c>
      <c r="O44" s="631">
        <v>0.5</v>
      </c>
      <c r="P44" s="568">
        <v>250.87</v>
      </c>
      <c r="Q44" s="583">
        <v>1</v>
      </c>
      <c r="R44" s="567">
        <v>1</v>
      </c>
      <c r="S44" s="583">
        <v>1</v>
      </c>
      <c r="T44" s="631">
        <v>0.5</v>
      </c>
      <c r="U44" s="613">
        <v>1</v>
      </c>
    </row>
    <row r="45" spans="1:21" ht="14.4" customHeight="1" x14ac:dyDescent="0.3">
      <c r="A45" s="566">
        <v>4</v>
      </c>
      <c r="B45" s="567" t="s">
        <v>539</v>
      </c>
      <c r="C45" s="567">
        <v>89301041</v>
      </c>
      <c r="D45" s="629" t="s">
        <v>4251</v>
      </c>
      <c r="E45" s="630" t="s">
        <v>2301</v>
      </c>
      <c r="F45" s="567" t="s">
        <v>2280</v>
      </c>
      <c r="G45" s="567" t="s">
        <v>2369</v>
      </c>
      <c r="H45" s="567" t="s">
        <v>905</v>
      </c>
      <c r="I45" s="567" t="s">
        <v>1865</v>
      </c>
      <c r="J45" s="567" t="s">
        <v>934</v>
      </c>
      <c r="K45" s="567" t="s">
        <v>935</v>
      </c>
      <c r="L45" s="568">
        <v>625.29</v>
      </c>
      <c r="M45" s="568">
        <v>625.29</v>
      </c>
      <c r="N45" s="567">
        <v>1</v>
      </c>
      <c r="O45" s="631">
        <v>1</v>
      </c>
      <c r="P45" s="568">
        <v>625.29</v>
      </c>
      <c r="Q45" s="583">
        <v>1</v>
      </c>
      <c r="R45" s="567">
        <v>1</v>
      </c>
      <c r="S45" s="583">
        <v>1</v>
      </c>
      <c r="T45" s="631">
        <v>1</v>
      </c>
      <c r="U45" s="613">
        <v>1</v>
      </c>
    </row>
    <row r="46" spans="1:21" ht="14.4" customHeight="1" x14ac:dyDescent="0.3">
      <c r="A46" s="566">
        <v>4</v>
      </c>
      <c r="B46" s="567" t="s">
        <v>539</v>
      </c>
      <c r="C46" s="567">
        <v>89301041</v>
      </c>
      <c r="D46" s="629" t="s">
        <v>4251</v>
      </c>
      <c r="E46" s="630" t="s">
        <v>2301</v>
      </c>
      <c r="F46" s="567" t="s">
        <v>2280</v>
      </c>
      <c r="G46" s="567" t="s">
        <v>2369</v>
      </c>
      <c r="H46" s="567" t="s">
        <v>905</v>
      </c>
      <c r="I46" s="567" t="s">
        <v>2400</v>
      </c>
      <c r="J46" s="567" t="s">
        <v>934</v>
      </c>
      <c r="K46" s="567" t="s">
        <v>2085</v>
      </c>
      <c r="L46" s="568">
        <v>1458.07</v>
      </c>
      <c r="M46" s="568">
        <v>1458.07</v>
      </c>
      <c r="N46" s="567">
        <v>1</v>
      </c>
      <c r="O46" s="631">
        <v>1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4</v>
      </c>
      <c r="B47" s="567" t="s">
        <v>539</v>
      </c>
      <c r="C47" s="567">
        <v>89301041</v>
      </c>
      <c r="D47" s="629" t="s">
        <v>4251</v>
      </c>
      <c r="E47" s="630" t="s">
        <v>2301</v>
      </c>
      <c r="F47" s="567" t="s">
        <v>2280</v>
      </c>
      <c r="G47" s="567" t="s">
        <v>2347</v>
      </c>
      <c r="H47" s="567" t="s">
        <v>538</v>
      </c>
      <c r="I47" s="567" t="s">
        <v>1837</v>
      </c>
      <c r="J47" s="567" t="s">
        <v>681</v>
      </c>
      <c r="K47" s="567" t="s">
        <v>684</v>
      </c>
      <c r="L47" s="568">
        <v>612.26</v>
      </c>
      <c r="M47" s="568">
        <v>612.26</v>
      </c>
      <c r="N47" s="567">
        <v>1</v>
      </c>
      <c r="O47" s="631">
        <v>0.5</v>
      </c>
      <c r="P47" s="568">
        <v>612.26</v>
      </c>
      <c r="Q47" s="583">
        <v>1</v>
      </c>
      <c r="R47" s="567">
        <v>1</v>
      </c>
      <c r="S47" s="583">
        <v>1</v>
      </c>
      <c r="T47" s="631">
        <v>0.5</v>
      </c>
      <c r="U47" s="613">
        <v>1</v>
      </c>
    </row>
    <row r="48" spans="1:21" ht="14.4" customHeight="1" x14ac:dyDescent="0.3">
      <c r="A48" s="566">
        <v>4</v>
      </c>
      <c r="B48" s="567" t="s">
        <v>539</v>
      </c>
      <c r="C48" s="567">
        <v>89301041</v>
      </c>
      <c r="D48" s="629" t="s">
        <v>4251</v>
      </c>
      <c r="E48" s="630" t="s">
        <v>2301</v>
      </c>
      <c r="F48" s="567" t="s">
        <v>2280</v>
      </c>
      <c r="G48" s="567" t="s">
        <v>2379</v>
      </c>
      <c r="H48" s="567" t="s">
        <v>538</v>
      </c>
      <c r="I48" s="567" t="s">
        <v>2401</v>
      </c>
      <c r="J48" s="567" t="s">
        <v>2402</v>
      </c>
      <c r="K48" s="567" t="s">
        <v>2403</v>
      </c>
      <c r="L48" s="568">
        <v>105.46</v>
      </c>
      <c r="M48" s="568">
        <v>210.92</v>
      </c>
      <c r="N48" s="567">
        <v>2</v>
      </c>
      <c r="O48" s="631">
        <v>1</v>
      </c>
      <c r="P48" s="568"/>
      <c r="Q48" s="583">
        <v>0</v>
      </c>
      <c r="R48" s="567"/>
      <c r="S48" s="583">
        <v>0</v>
      </c>
      <c r="T48" s="631"/>
      <c r="U48" s="613">
        <v>0</v>
      </c>
    </row>
    <row r="49" spans="1:21" ht="14.4" customHeight="1" x14ac:dyDescent="0.3">
      <c r="A49" s="566">
        <v>4</v>
      </c>
      <c r="B49" s="567" t="s">
        <v>539</v>
      </c>
      <c r="C49" s="567">
        <v>89301041</v>
      </c>
      <c r="D49" s="629" t="s">
        <v>4251</v>
      </c>
      <c r="E49" s="630" t="s">
        <v>2301</v>
      </c>
      <c r="F49" s="567" t="s">
        <v>2280</v>
      </c>
      <c r="G49" s="567" t="s">
        <v>2404</v>
      </c>
      <c r="H49" s="567" t="s">
        <v>905</v>
      </c>
      <c r="I49" s="567" t="s">
        <v>2405</v>
      </c>
      <c r="J49" s="567" t="s">
        <v>1311</v>
      </c>
      <c r="K49" s="567" t="s">
        <v>2406</v>
      </c>
      <c r="L49" s="568">
        <v>314.35000000000002</v>
      </c>
      <c r="M49" s="568">
        <v>314.35000000000002</v>
      </c>
      <c r="N49" s="567">
        <v>1</v>
      </c>
      <c r="O49" s="631">
        <v>1</v>
      </c>
      <c r="P49" s="568">
        <v>314.35000000000002</v>
      </c>
      <c r="Q49" s="583">
        <v>1</v>
      </c>
      <c r="R49" s="567">
        <v>1</v>
      </c>
      <c r="S49" s="583">
        <v>1</v>
      </c>
      <c r="T49" s="631">
        <v>1</v>
      </c>
      <c r="U49" s="613">
        <v>1</v>
      </c>
    </row>
    <row r="50" spans="1:21" ht="14.4" customHeight="1" x14ac:dyDescent="0.3">
      <c r="A50" s="566">
        <v>4</v>
      </c>
      <c r="B50" s="567" t="s">
        <v>539</v>
      </c>
      <c r="C50" s="567">
        <v>89301041</v>
      </c>
      <c r="D50" s="629" t="s">
        <v>4251</v>
      </c>
      <c r="E50" s="630" t="s">
        <v>2303</v>
      </c>
      <c r="F50" s="567" t="s">
        <v>2280</v>
      </c>
      <c r="G50" s="567" t="s">
        <v>2404</v>
      </c>
      <c r="H50" s="567" t="s">
        <v>905</v>
      </c>
      <c r="I50" s="567" t="s">
        <v>2005</v>
      </c>
      <c r="J50" s="567" t="s">
        <v>953</v>
      </c>
      <c r="K50" s="567" t="s">
        <v>2006</v>
      </c>
      <c r="L50" s="568">
        <v>124.51</v>
      </c>
      <c r="M50" s="568">
        <v>124.51</v>
      </c>
      <c r="N50" s="567">
        <v>1</v>
      </c>
      <c r="O50" s="631">
        <v>1</v>
      </c>
      <c r="P50" s="568"/>
      <c r="Q50" s="583">
        <v>0</v>
      </c>
      <c r="R50" s="567"/>
      <c r="S50" s="583">
        <v>0</v>
      </c>
      <c r="T50" s="631"/>
      <c r="U50" s="613">
        <v>0</v>
      </c>
    </row>
    <row r="51" spans="1:21" ht="14.4" customHeight="1" x14ac:dyDescent="0.3">
      <c r="A51" s="566">
        <v>4</v>
      </c>
      <c r="B51" s="567" t="s">
        <v>539</v>
      </c>
      <c r="C51" s="567">
        <v>89301041</v>
      </c>
      <c r="D51" s="629" t="s">
        <v>4251</v>
      </c>
      <c r="E51" s="630" t="s">
        <v>2305</v>
      </c>
      <c r="F51" s="567" t="s">
        <v>2280</v>
      </c>
      <c r="G51" s="567" t="s">
        <v>2363</v>
      </c>
      <c r="H51" s="567" t="s">
        <v>538</v>
      </c>
      <c r="I51" s="567" t="s">
        <v>2364</v>
      </c>
      <c r="J51" s="567" t="s">
        <v>2365</v>
      </c>
      <c r="K51" s="567" t="s">
        <v>2258</v>
      </c>
      <c r="L51" s="568">
        <v>0</v>
      </c>
      <c r="M51" s="568">
        <v>0</v>
      </c>
      <c r="N51" s="567">
        <v>1</v>
      </c>
      <c r="O51" s="631">
        <v>0.5</v>
      </c>
      <c r="P51" s="568"/>
      <c r="Q51" s="583"/>
      <c r="R51" s="567"/>
      <c r="S51" s="583">
        <v>0</v>
      </c>
      <c r="T51" s="631"/>
      <c r="U51" s="613">
        <v>0</v>
      </c>
    </row>
    <row r="52" spans="1:21" ht="14.4" customHeight="1" x14ac:dyDescent="0.3">
      <c r="A52" s="566">
        <v>4</v>
      </c>
      <c r="B52" s="567" t="s">
        <v>539</v>
      </c>
      <c r="C52" s="567">
        <v>89301041</v>
      </c>
      <c r="D52" s="629" t="s">
        <v>4251</v>
      </c>
      <c r="E52" s="630" t="s">
        <v>2305</v>
      </c>
      <c r="F52" s="567" t="s">
        <v>2280</v>
      </c>
      <c r="G52" s="567" t="s">
        <v>2369</v>
      </c>
      <c r="H52" s="567" t="s">
        <v>905</v>
      </c>
      <c r="I52" s="567" t="s">
        <v>1865</v>
      </c>
      <c r="J52" s="567" t="s">
        <v>934</v>
      </c>
      <c r="K52" s="567" t="s">
        <v>935</v>
      </c>
      <c r="L52" s="568">
        <v>625.29</v>
      </c>
      <c r="M52" s="568">
        <v>625.29</v>
      </c>
      <c r="N52" s="567">
        <v>1</v>
      </c>
      <c r="O52" s="631">
        <v>0.5</v>
      </c>
      <c r="P52" s="568">
        <v>625.29</v>
      </c>
      <c r="Q52" s="583">
        <v>1</v>
      </c>
      <c r="R52" s="567">
        <v>1</v>
      </c>
      <c r="S52" s="583">
        <v>1</v>
      </c>
      <c r="T52" s="631">
        <v>0.5</v>
      </c>
      <c r="U52" s="613">
        <v>1</v>
      </c>
    </row>
    <row r="53" spans="1:21" ht="14.4" customHeight="1" x14ac:dyDescent="0.3">
      <c r="A53" s="566">
        <v>4</v>
      </c>
      <c r="B53" s="567" t="s">
        <v>539</v>
      </c>
      <c r="C53" s="567">
        <v>89301041</v>
      </c>
      <c r="D53" s="629" t="s">
        <v>4251</v>
      </c>
      <c r="E53" s="630" t="s">
        <v>2305</v>
      </c>
      <c r="F53" s="567" t="s">
        <v>2280</v>
      </c>
      <c r="G53" s="567" t="s">
        <v>2407</v>
      </c>
      <c r="H53" s="567" t="s">
        <v>538</v>
      </c>
      <c r="I53" s="567" t="s">
        <v>2408</v>
      </c>
      <c r="J53" s="567" t="s">
        <v>611</v>
      </c>
      <c r="K53" s="567" t="s">
        <v>2409</v>
      </c>
      <c r="L53" s="568">
        <v>77.47</v>
      </c>
      <c r="M53" s="568">
        <v>77.47</v>
      </c>
      <c r="N53" s="567">
        <v>1</v>
      </c>
      <c r="O53" s="631">
        <v>0.5</v>
      </c>
      <c r="P53" s="568">
        <v>77.47</v>
      </c>
      <c r="Q53" s="583">
        <v>1</v>
      </c>
      <c r="R53" s="567">
        <v>1</v>
      </c>
      <c r="S53" s="583">
        <v>1</v>
      </c>
      <c r="T53" s="631">
        <v>0.5</v>
      </c>
      <c r="U53" s="613">
        <v>1</v>
      </c>
    </row>
    <row r="54" spans="1:21" ht="14.4" customHeight="1" x14ac:dyDescent="0.3">
      <c r="A54" s="566">
        <v>4</v>
      </c>
      <c r="B54" s="567" t="s">
        <v>539</v>
      </c>
      <c r="C54" s="567">
        <v>89301041</v>
      </c>
      <c r="D54" s="629" t="s">
        <v>4251</v>
      </c>
      <c r="E54" s="630" t="s">
        <v>2305</v>
      </c>
      <c r="F54" s="567" t="s">
        <v>2280</v>
      </c>
      <c r="G54" s="567" t="s">
        <v>2404</v>
      </c>
      <c r="H54" s="567" t="s">
        <v>905</v>
      </c>
      <c r="I54" s="567" t="s">
        <v>2405</v>
      </c>
      <c r="J54" s="567" t="s">
        <v>1311</v>
      </c>
      <c r="K54" s="567" t="s">
        <v>2406</v>
      </c>
      <c r="L54" s="568">
        <v>314.35000000000002</v>
      </c>
      <c r="M54" s="568">
        <v>314.35000000000002</v>
      </c>
      <c r="N54" s="567">
        <v>1</v>
      </c>
      <c r="O54" s="631">
        <v>0.5</v>
      </c>
      <c r="P54" s="568"/>
      <c r="Q54" s="583">
        <v>0</v>
      </c>
      <c r="R54" s="567"/>
      <c r="S54" s="583">
        <v>0</v>
      </c>
      <c r="T54" s="631"/>
      <c r="U54" s="613">
        <v>0</v>
      </c>
    </row>
    <row r="55" spans="1:21" ht="14.4" customHeight="1" x14ac:dyDescent="0.3">
      <c r="A55" s="566">
        <v>4</v>
      </c>
      <c r="B55" s="567" t="s">
        <v>539</v>
      </c>
      <c r="C55" s="567">
        <v>89301041</v>
      </c>
      <c r="D55" s="629" t="s">
        <v>4251</v>
      </c>
      <c r="E55" s="630" t="s">
        <v>2306</v>
      </c>
      <c r="F55" s="567" t="s">
        <v>2280</v>
      </c>
      <c r="G55" s="567" t="s">
        <v>2337</v>
      </c>
      <c r="H55" s="567" t="s">
        <v>905</v>
      </c>
      <c r="I55" s="567" t="s">
        <v>1943</v>
      </c>
      <c r="J55" s="567" t="s">
        <v>1944</v>
      </c>
      <c r="K55" s="567" t="s">
        <v>1945</v>
      </c>
      <c r="L55" s="568">
        <v>333.31</v>
      </c>
      <c r="M55" s="568">
        <v>333.31</v>
      </c>
      <c r="N55" s="567">
        <v>1</v>
      </c>
      <c r="O55" s="631">
        <v>1</v>
      </c>
      <c r="P55" s="568">
        <v>333.31</v>
      </c>
      <c r="Q55" s="583">
        <v>1</v>
      </c>
      <c r="R55" s="567">
        <v>1</v>
      </c>
      <c r="S55" s="583">
        <v>1</v>
      </c>
      <c r="T55" s="631">
        <v>1</v>
      </c>
      <c r="U55" s="613">
        <v>1</v>
      </c>
    </row>
    <row r="56" spans="1:21" ht="14.4" customHeight="1" x14ac:dyDescent="0.3">
      <c r="A56" s="566">
        <v>4</v>
      </c>
      <c r="B56" s="567" t="s">
        <v>539</v>
      </c>
      <c r="C56" s="567">
        <v>89301041</v>
      </c>
      <c r="D56" s="629" t="s">
        <v>4251</v>
      </c>
      <c r="E56" s="630" t="s">
        <v>2306</v>
      </c>
      <c r="F56" s="567" t="s">
        <v>2280</v>
      </c>
      <c r="G56" s="567" t="s">
        <v>2410</v>
      </c>
      <c r="H56" s="567" t="s">
        <v>538</v>
      </c>
      <c r="I56" s="567" t="s">
        <v>2411</v>
      </c>
      <c r="J56" s="567" t="s">
        <v>2412</v>
      </c>
      <c r="K56" s="567" t="s">
        <v>2413</v>
      </c>
      <c r="L56" s="568">
        <v>0</v>
      </c>
      <c r="M56" s="568">
        <v>0</v>
      </c>
      <c r="N56" s="567">
        <v>1</v>
      </c>
      <c r="O56" s="631">
        <v>0.5</v>
      </c>
      <c r="P56" s="568">
        <v>0</v>
      </c>
      <c r="Q56" s="583"/>
      <c r="R56" s="567">
        <v>1</v>
      </c>
      <c r="S56" s="583">
        <v>1</v>
      </c>
      <c r="T56" s="631">
        <v>0.5</v>
      </c>
      <c r="U56" s="613">
        <v>1</v>
      </c>
    </row>
    <row r="57" spans="1:21" ht="14.4" customHeight="1" x14ac:dyDescent="0.3">
      <c r="A57" s="566">
        <v>4</v>
      </c>
      <c r="B57" s="567" t="s">
        <v>539</v>
      </c>
      <c r="C57" s="567">
        <v>89301041</v>
      </c>
      <c r="D57" s="629" t="s">
        <v>4251</v>
      </c>
      <c r="E57" s="630" t="s">
        <v>2306</v>
      </c>
      <c r="F57" s="567" t="s">
        <v>2280</v>
      </c>
      <c r="G57" s="567" t="s">
        <v>2414</v>
      </c>
      <c r="H57" s="567" t="s">
        <v>538</v>
      </c>
      <c r="I57" s="567" t="s">
        <v>2415</v>
      </c>
      <c r="J57" s="567" t="s">
        <v>2308</v>
      </c>
      <c r="K57" s="567"/>
      <c r="L57" s="568">
        <v>60.44</v>
      </c>
      <c r="M57" s="568">
        <v>60.44</v>
      </c>
      <c r="N57" s="567">
        <v>1</v>
      </c>
      <c r="O57" s="631">
        <v>1</v>
      </c>
      <c r="P57" s="568"/>
      <c r="Q57" s="583">
        <v>0</v>
      </c>
      <c r="R57" s="567"/>
      <c r="S57" s="583">
        <v>0</v>
      </c>
      <c r="T57" s="631"/>
      <c r="U57" s="613">
        <v>0</v>
      </c>
    </row>
    <row r="58" spans="1:21" ht="14.4" customHeight="1" x14ac:dyDescent="0.3">
      <c r="A58" s="566">
        <v>4</v>
      </c>
      <c r="B58" s="567" t="s">
        <v>539</v>
      </c>
      <c r="C58" s="567">
        <v>89301041</v>
      </c>
      <c r="D58" s="629" t="s">
        <v>4251</v>
      </c>
      <c r="E58" s="630" t="s">
        <v>2306</v>
      </c>
      <c r="F58" s="567" t="s">
        <v>2280</v>
      </c>
      <c r="G58" s="567" t="s">
        <v>2363</v>
      </c>
      <c r="H58" s="567" t="s">
        <v>538</v>
      </c>
      <c r="I58" s="567" t="s">
        <v>2416</v>
      </c>
      <c r="J58" s="567" t="s">
        <v>2365</v>
      </c>
      <c r="K58" s="567" t="s">
        <v>2417</v>
      </c>
      <c r="L58" s="568">
        <v>12.26</v>
      </c>
      <c r="M58" s="568">
        <v>36.78</v>
      </c>
      <c r="N58" s="567">
        <v>3</v>
      </c>
      <c r="O58" s="631">
        <v>2</v>
      </c>
      <c r="P58" s="568">
        <v>24.52</v>
      </c>
      <c r="Q58" s="583">
        <v>0.66666666666666663</v>
      </c>
      <c r="R58" s="567">
        <v>2</v>
      </c>
      <c r="S58" s="583">
        <v>0.66666666666666663</v>
      </c>
      <c r="T58" s="631">
        <v>1.5</v>
      </c>
      <c r="U58" s="613">
        <v>0.75</v>
      </c>
    </row>
    <row r="59" spans="1:21" ht="14.4" customHeight="1" x14ac:dyDescent="0.3">
      <c r="A59" s="566">
        <v>4</v>
      </c>
      <c r="B59" s="567" t="s">
        <v>539</v>
      </c>
      <c r="C59" s="567">
        <v>89301041</v>
      </c>
      <c r="D59" s="629" t="s">
        <v>4251</v>
      </c>
      <c r="E59" s="630" t="s">
        <v>2306</v>
      </c>
      <c r="F59" s="567" t="s">
        <v>2280</v>
      </c>
      <c r="G59" s="567" t="s">
        <v>2418</v>
      </c>
      <c r="H59" s="567" t="s">
        <v>538</v>
      </c>
      <c r="I59" s="567" t="s">
        <v>2419</v>
      </c>
      <c r="J59" s="567" t="s">
        <v>2420</v>
      </c>
      <c r="K59" s="567" t="s">
        <v>2421</v>
      </c>
      <c r="L59" s="568">
        <v>56.01</v>
      </c>
      <c r="M59" s="568">
        <v>56.01</v>
      </c>
      <c r="N59" s="567">
        <v>1</v>
      </c>
      <c r="O59" s="631">
        <v>0.5</v>
      </c>
      <c r="P59" s="568"/>
      <c r="Q59" s="583">
        <v>0</v>
      </c>
      <c r="R59" s="567"/>
      <c r="S59" s="583">
        <v>0</v>
      </c>
      <c r="T59" s="631"/>
      <c r="U59" s="613">
        <v>0</v>
      </c>
    </row>
    <row r="60" spans="1:21" ht="14.4" customHeight="1" x14ac:dyDescent="0.3">
      <c r="A60" s="566">
        <v>4</v>
      </c>
      <c r="B60" s="567" t="s">
        <v>539</v>
      </c>
      <c r="C60" s="567">
        <v>89301041</v>
      </c>
      <c r="D60" s="629" t="s">
        <v>4251</v>
      </c>
      <c r="E60" s="630" t="s">
        <v>2306</v>
      </c>
      <c r="F60" s="567" t="s">
        <v>2280</v>
      </c>
      <c r="G60" s="567" t="s">
        <v>2422</v>
      </c>
      <c r="H60" s="567" t="s">
        <v>905</v>
      </c>
      <c r="I60" s="567" t="s">
        <v>2423</v>
      </c>
      <c r="J60" s="567" t="s">
        <v>2424</v>
      </c>
      <c r="K60" s="567" t="s">
        <v>2425</v>
      </c>
      <c r="L60" s="568">
        <v>94.8</v>
      </c>
      <c r="M60" s="568">
        <v>94.8</v>
      </c>
      <c r="N60" s="567">
        <v>1</v>
      </c>
      <c r="O60" s="631">
        <v>1</v>
      </c>
      <c r="P60" s="568"/>
      <c r="Q60" s="583">
        <v>0</v>
      </c>
      <c r="R60" s="567"/>
      <c r="S60" s="583">
        <v>0</v>
      </c>
      <c r="T60" s="631"/>
      <c r="U60" s="613">
        <v>0</v>
      </c>
    </row>
    <row r="61" spans="1:21" ht="14.4" customHeight="1" x14ac:dyDescent="0.3">
      <c r="A61" s="566">
        <v>4</v>
      </c>
      <c r="B61" s="567" t="s">
        <v>539</v>
      </c>
      <c r="C61" s="567">
        <v>89301041</v>
      </c>
      <c r="D61" s="629" t="s">
        <v>4251</v>
      </c>
      <c r="E61" s="630" t="s">
        <v>2306</v>
      </c>
      <c r="F61" s="567" t="s">
        <v>2280</v>
      </c>
      <c r="G61" s="567" t="s">
        <v>2426</v>
      </c>
      <c r="H61" s="567" t="s">
        <v>905</v>
      </c>
      <c r="I61" s="567" t="s">
        <v>2269</v>
      </c>
      <c r="J61" s="567" t="s">
        <v>1678</v>
      </c>
      <c r="K61" s="567" t="s">
        <v>2270</v>
      </c>
      <c r="L61" s="568">
        <v>1309.48</v>
      </c>
      <c r="M61" s="568">
        <v>1309.48</v>
      </c>
      <c r="N61" s="567">
        <v>1</v>
      </c>
      <c r="O61" s="631">
        <v>0.5</v>
      </c>
      <c r="P61" s="568"/>
      <c r="Q61" s="583">
        <v>0</v>
      </c>
      <c r="R61" s="567"/>
      <c r="S61" s="583">
        <v>0</v>
      </c>
      <c r="T61" s="631"/>
      <c r="U61" s="613">
        <v>0</v>
      </c>
    </row>
    <row r="62" spans="1:21" ht="14.4" customHeight="1" x14ac:dyDescent="0.3">
      <c r="A62" s="566">
        <v>4</v>
      </c>
      <c r="B62" s="567" t="s">
        <v>539</v>
      </c>
      <c r="C62" s="567">
        <v>89301041</v>
      </c>
      <c r="D62" s="629" t="s">
        <v>4251</v>
      </c>
      <c r="E62" s="630" t="s">
        <v>2306</v>
      </c>
      <c r="F62" s="567" t="s">
        <v>2280</v>
      </c>
      <c r="G62" s="567" t="s">
        <v>2379</v>
      </c>
      <c r="H62" s="567" t="s">
        <v>538</v>
      </c>
      <c r="I62" s="567" t="s">
        <v>2376</v>
      </c>
      <c r="J62" s="567" t="s">
        <v>2377</v>
      </c>
      <c r="K62" s="567" t="s">
        <v>2378</v>
      </c>
      <c r="L62" s="568">
        <v>0</v>
      </c>
      <c r="M62" s="568">
        <v>0</v>
      </c>
      <c r="N62" s="567">
        <v>4</v>
      </c>
      <c r="O62" s="631">
        <v>4</v>
      </c>
      <c r="P62" s="568">
        <v>0</v>
      </c>
      <c r="Q62" s="583"/>
      <c r="R62" s="567">
        <v>3</v>
      </c>
      <c r="S62" s="583">
        <v>0.75</v>
      </c>
      <c r="T62" s="631">
        <v>3</v>
      </c>
      <c r="U62" s="613">
        <v>0.75</v>
      </c>
    </row>
    <row r="63" spans="1:21" ht="14.4" customHeight="1" x14ac:dyDescent="0.3">
      <c r="A63" s="566">
        <v>4</v>
      </c>
      <c r="B63" s="567" t="s">
        <v>539</v>
      </c>
      <c r="C63" s="567">
        <v>89301041</v>
      </c>
      <c r="D63" s="629" t="s">
        <v>4251</v>
      </c>
      <c r="E63" s="630" t="s">
        <v>2306</v>
      </c>
      <c r="F63" s="567" t="s">
        <v>2280</v>
      </c>
      <c r="G63" s="567" t="s">
        <v>2427</v>
      </c>
      <c r="H63" s="567" t="s">
        <v>538</v>
      </c>
      <c r="I63" s="567" t="s">
        <v>2428</v>
      </c>
      <c r="J63" s="567" t="s">
        <v>2429</v>
      </c>
      <c r="K63" s="567" t="s">
        <v>2430</v>
      </c>
      <c r="L63" s="568">
        <v>1005.12</v>
      </c>
      <c r="M63" s="568">
        <v>1005.12</v>
      </c>
      <c r="N63" s="567">
        <v>1</v>
      </c>
      <c r="O63" s="631">
        <v>0.5</v>
      </c>
      <c r="P63" s="568"/>
      <c r="Q63" s="583">
        <v>0</v>
      </c>
      <c r="R63" s="567"/>
      <c r="S63" s="583">
        <v>0</v>
      </c>
      <c r="T63" s="631"/>
      <c r="U63" s="613">
        <v>0</v>
      </c>
    </row>
    <row r="64" spans="1:21" ht="14.4" customHeight="1" x14ac:dyDescent="0.3">
      <c r="A64" s="566">
        <v>4</v>
      </c>
      <c r="B64" s="567" t="s">
        <v>539</v>
      </c>
      <c r="C64" s="567">
        <v>89301041</v>
      </c>
      <c r="D64" s="629" t="s">
        <v>4251</v>
      </c>
      <c r="E64" s="630" t="s">
        <v>2307</v>
      </c>
      <c r="F64" s="567" t="s">
        <v>2280</v>
      </c>
      <c r="G64" s="567" t="s">
        <v>2431</v>
      </c>
      <c r="H64" s="567" t="s">
        <v>905</v>
      </c>
      <c r="I64" s="567" t="s">
        <v>2432</v>
      </c>
      <c r="J64" s="567" t="s">
        <v>2433</v>
      </c>
      <c r="K64" s="567" t="s">
        <v>2434</v>
      </c>
      <c r="L64" s="568">
        <v>41.55</v>
      </c>
      <c r="M64" s="568">
        <v>83.1</v>
      </c>
      <c r="N64" s="567">
        <v>2</v>
      </c>
      <c r="O64" s="631">
        <v>0.5</v>
      </c>
      <c r="P64" s="568">
        <v>83.1</v>
      </c>
      <c r="Q64" s="583">
        <v>1</v>
      </c>
      <c r="R64" s="567">
        <v>2</v>
      </c>
      <c r="S64" s="583">
        <v>1</v>
      </c>
      <c r="T64" s="631">
        <v>0.5</v>
      </c>
      <c r="U64" s="613">
        <v>1</v>
      </c>
    </row>
    <row r="65" spans="1:21" ht="14.4" customHeight="1" x14ac:dyDescent="0.3">
      <c r="A65" s="566">
        <v>4</v>
      </c>
      <c r="B65" s="567" t="s">
        <v>539</v>
      </c>
      <c r="C65" s="567">
        <v>89301041</v>
      </c>
      <c r="D65" s="629" t="s">
        <v>4251</v>
      </c>
      <c r="E65" s="630" t="s">
        <v>2307</v>
      </c>
      <c r="F65" s="567" t="s">
        <v>2280</v>
      </c>
      <c r="G65" s="567" t="s">
        <v>2435</v>
      </c>
      <c r="H65" s="567" t="s">
        <v>538</v>
      </c>
      <c r="I65" s="567" t="s">
        <v>2436</v>
      </c>
      <c r="J65" s="567" t="s">
        <v>1024</v>
      </c>
      <c r="K65" s="567" t="s">
        <v>2437</v>
      </c>
      <c r="L65" s="568">
        <v>38.99</v>
      </c>
      <c r="M65" s="568">
        <v>77.98</v>
      </c>
      <c r="N65" s="567">
        <v>2</v>
      </c>
      <c r="O65" s="631">
        <v>0.5</v>
      </c>
      <c r="P65" s="568">
        <v>77.98</v>
      </c>
      <c r="Q65" s="583">
        <v>1</v>
      </c>
      <c r="R65" s="567">
        <v>2</v>
      </c>
      <c r="S65" s="583">
        <v>1</v>
      </c>
      <c r="T65" s="631">
        <v>0.5</v>
      </c>
      <c r="U65" s="613">
        <v>1</v>
      </c>
    </row>
    <row r="66" spans="1:21" ht="14.4" customHeight="1" x14ac:dyDescent="0.3">
      <c r="A66" s="566">
        <v>4</v>
      </c>
      <c r="B66" s="567" t="s">
        <v>539</v>
      </c>
      <c r="C66" s="567">
        <v>89301041</v>
      </c>
      <c r="D66" s="629" t="s">
        <v>4251</v>
      </c>
      <c r="E66" s="630" t="s">
        <v>2308</v>
      </c>
      <c r="F66" s="567" t="s">
        <v>2280</v>
      </c>
      <c r="G66" s="567" t="s">
        <v>2438</v>
      </c>
      <c r="H66" s="567" t="s">
        <v>905</v>
      </c>
      <c r="I66" s="567" t="s">
        <v>2060</v>
      </c>
      <c r="J66" s="567" t="s">
        <v>959</v>
      </c>
      <c r="K66" s="567" t="s">
        <v>1322</v>
      </c>
      <c r="L66" s="568">
        <v>56.01</v>
      </c>
      <c r="M66" s="568">
        <v>56.01</v>
      </c>
      <c r="N66" s="567">
        <v>1</v>
      </c>
      <c r="O66" s="631">
        <v>1</v>
      </c>
      <c r="P66" s="568">
        <v>56.01</v>
      </c>
      <c r="Q66" s="583">
        <v>1</v>
      </c>
      <c r="R66" s="567">
        <v>1</v>
      </c>
      <c r="S66" s="583">
        <v>1</v>
      </c>
      <c r="T66" s="631">
        <v>1</v>
      </c>
      <c r="U66" s="613">
        <v>1</v>
      </c>
    </row>
    <row r="67" spans="1:21" ht="14.4" customHeight="1" x14ac:dyDescent="0.3">
      <c r="A67" s="566">
        <v>4</v>
      </c>
      <c r="B67" s="567" t="s">
        <v>539</v>
      </c>
      <c r="C67" s="567">
        <v>89301041</v>
      </c>
      <c r="D67" s="629" t="s">
        <v>4251</v>
      </c>
      <c r="E67" s="630" t="s">
        <v>2309</v>
      </c>
      <c r="F67" s="567" t="s">
        <v>2280</v>
      </c>
      <c r="G67" s="567" t="s">
        <v>2343</v>
      </c>
      <c r="H67" s="567" t="s">
        <v>905</v>
      </c>
      <c r="I67" s="567" t="s">
        <v>1853</v>
      </c>
      <c r="J67" s="567" t="s">
        <v>937</v>
      </c>
      <c r="K67" s="567" t="s">
        <v>939</v>
      </c>
      <c r="L67" s="568">
        <v>0</v>
      </c>
      <c r="M67" s="568">
        <v>0</v>
      </c>
      <c r="N67" s="567">
        <v>1</v>
      </c>
      <c r="O67" s="631">
        <v>0.5</v>
      </c>
      <c r="P67" s="568"/>
      <c r="Q67" s="583"/>
      <c r="R67" s="567"/>
      <c r="S67" s="583">
        <v>0</v>
      </c>
      <c r="T67" s="631"/>
      <c r="U67" s="613">
        <v>0</v>
      </c>
    </row>
    <row r="68" spans="1:21" ht="14.4" customHeight="1" x14ac:dyDescent="0.3">
      <c r="A68" s="566">
        <v>4</v>
      </c>
      <c r="B68" s="567" t="s">
        <v>539</v>
      </c>
      <c r="C68" s="567">
        <v>89301041</v>
      </c>
      <c r="D68" s="629" t="s">
        <v>4251</v>
      </c>
      <c r="E68" s="630" t="s">
        <v>2309</v>
      </c>
      <c r="F68" s="567" t="s">
        <v>2280</v>
      </c>
      <c r="G68" s="567" t="s">
        <v>2439</v>
      </c>
      <c r="H68" s="567" t="s">
        <v>538</v>
      </c>
      <c r="I68" s="567" t="s">
        <v>2440</v>
      </c>
      <c r="J68" s="567" t="s">
        <v>1270</v>
      </c>
      <c r="K68" s="567" t="s">
        <v>2441</v>
      </c>
      <c r="L68" s="568">
        <v>0</v>
      </c>
      <c r="M68" s="568">
        <v>0</v>
      </c>
      <c r="N68" s="567">
        <v>1</v>
      </c>
      <c r="O68" s="631">
        <v>1</v>
      </c>
      <c r="P68" s="568"/>
      <c r="Q68" s="583"/>
      <c r="R68" s="567"/>
      <c r="S68" s="583">
        <v>0</v>
      </c>
      <c r="T68" s="631"/>
      <c r="U68" s="613">
        <v>0</v>
      </c>
    </row>
    <row r="69" spans="1:21" ht="14.4" customHeight="1" x14ac:dyDescent="0.3">
      <c r="A69" s="566">
        <v>4</v>
      </c>
      <c r="B69" s="567" t="s">
        <v>539</v>
      </c>
      <c r="C69" s="567">
        <v>89301041</v>
      </c>
      <c r="D69" s="629" t="s">
        <v>4251</v>
      </c>
      <c r="E69" s="630" t="s">
        <v>2309</v>
      </c>
      <c r="F69" s="567" t="s">
        <v>2280</v>
      </c>
      <c r="G69" s="567" t="s">
        <v>2418</v>
      </c>
      <c r="H69" s="567" t="s">
        <v>538</v>
      </c>
      <c r="I69" s="567" t="s">
        <v>2419</v>
      </c>
      <c r="J69" s="567" t="s">
        <v>2420</v>
      </c>
      <c r="K69" s="567" t="s">
        <v>2421</v>
      </c>
      <c r="L69" s="568">
        <v>56.01</v>
      </c>
      <c r="M69" s="568">
        <v>112.02</v>
      </c>
      <c r="N69" s="567">
        <v>2</v>
      </c>
      <c r="O69" s="631">
        <v>0.5</v>
      </c>
      <c r="P69" s="568"/>
      <c r="Q69" s="583">
        <v>0</v>
      </c>
      <c r="R69" s="567"/>
      <c r="S69" s="583">
        <v>0</v>
      </c>
      <c r="T69" s="631"/>
      <c r="U69" s="613">
        <v>0</v>
      </c>
    </row>
    <row r="70" spans="1:21" ht="14.4" customHeight="1" x14ac:dyDescent="0.3">
      <c r="A70" s="566">
        <v>4</v>
      </c>
      <c r="B70" s="567" t="s">
        <v>539</v>
      </c>
      <c r="C70" s="567">
        <v>89301041</v>
      </c>
      <c r="D70" s="629" t="s">
        <v>4251</v>
      </c>
      <c r="E70" s="630" t="s">
        <v>2309</v>
      </c>
      <c r="F70" s="567" t="s">
        <v>2280</v>
      </c>
      <c r="G70" s="567" t="s">
        <v>2442</v>
      </c>
      <c r="H70" s="567" t="s">
        <v>905</v>
      </c>
      <c r="I70" s="567" t="s">
        <v>2443</v>
      </c>
      <c r="J70" s="567" t="s">
        <v>2444</v>
      </c>
      <c r="K70" s="567" t="s">
        <v>2445</v>
      </c>
      <c r="L70" s="568">
        <v>418.37</v>
      </c>
      <c r="M70" s="568">
        <v>418.37</v>
      </c>
      <c r="N70" s="567">
        <v>1</v>
      </c>
      <c r="O70" s="631">
        <v>0.5</v>
      </c>
      <c r="P70" s="568"/>
      <c r="Q70" s="583">
        <v>0</v>
      </c>
      <c r="R70" s="567"/>
      <c r="S70" s="583">
        <v>0</v>
      </c>
      <c r="T70" s="631"/>
      <c r="U70" s="613">
        <v>0</v>
      </c>
    </row>
    <row r="71" spans="1:21" ht="14.4" customHeight="1" x14ac:dyDescent="0.3">
      <c r="A71" s="566">
        <v>4</v>
      </c>
      <c r="B71" s="567" t="s">
        <v>539</v>
      </c>
      <c r="C71" s="567">
        <v>89301041</v>
      </c>
      <c r="D71" s="629" t="s">
        <v>4251</v>
      </c>
      <c r="E71" s="630" t="s">
        <v>2309</v>
      </c>
      <c r="F71" s="567" t="s">
        <v>2280</v>
      </c>
      <c r="G71" s="567" t="s">
        <v>2369</v>
      </c>
      <c r="H71" s="567" t="s">
        <v>905</v>
      </c>
      <c r="I71" s="567" t="s">
        <v>1865</v>
      </c>
      <c r="J71" s="567" t="s">
        <v>934</v>
      </c>
      <c r="K71" s="567" t="s">
        <v>935</v>
      </c>
      <c r="L71" s="568">
        <v>625.29</v>
      </c>
      <c r="M71" s="568">
        <v>625.29</v>
      </c>
      <c r="N71" s="567">
        <v>1</v>
      </c>
      <c r="O71" s="631">
        <v>1</v>
      </c>
      <c r="P71" s="568"/>
      <c r="Q71" s="583">
        <v>0</v>
      </c>
      <c r="R71" s="567"/>
      <c r="S71" s="583">
        <v>0</v>
      </c>
      <c r="T71" s="631"/>
      <c r="U71" s="613">
        <v>0</v>
      </c>
    </row>
    <row r="72" spans="1:21" ht="14.4" customHeight="1" x14ac:dyDescent="0.3">
      <c r="A72" s="566">
        <v>4</v>
      </c>
      <c r="B72" s="567" t="s">
        <v>539</v>
      </c>
      <c r="C72" s="567">
        <v>89301041</v>
      </c>
      <c r="D72" s="629" t="s">
        <v>4251</v>
      </c>
      <c r="E72" s="630" t="s">
        <v>2309</v>
      </c>
      <c r="F72" s="567" t="s">
        <v>2280</v>
      </c>
      <c r="G72" s="567" t="s">
        <v>2347</v>
      </c>
      <c r="H72" s="567" t="s">
        <v>538</v>
      </c>
      <c r="I72" s="567" t="s">
        <v>2446</v>
      </c>
      <c r="J72" s="567" t="s">
        <v>2447</v>
      </c>
      <c r="K72" s="567" t="s">
        <v>683</v>
      </c>
      <c r="L72" s="568">
        <v>190.48</v>
      </c>
      <c r="M72" s="568">
        <v>190.48</v>
      </c>
      <c r="N72" s="567">
        <v>1</v>
      </c>
      <c r="O72" s="631">
        <v>0.5</v>
      </c>
      <c r="P72" s="568"/>
      <c r="Q72" s="583">
        <v>0</v>
      </c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4</v>
      </c>
      <c r="B73" s="567" t="s">
        <v>539</v>
      </c>
      <c r="C73" s="567">
        <v>89301041</v>
      </c>
      <c r="D73" s="629" t="s">
        <v>4251</v>
      </c>
      <c r="E73" s="630" t="s">
        <v>2309</v>
      </c>
      <c r="F73" s="567" t="s">
        <v>2280</v>
      </c>
      <c r="G73" s="567" t="s">
        <v>2347</v>
      </c>
      <c r="H73" s="567" t="s">
        <v>538</v>
      </c>
      <c r="I73" s="567" t="s">
        <v>1836</v>
      </c>
      <c r="J73" s="567" t="s">
        <v>681</v>
      </c>
      <c r="K73" s="567" t="s">
        <v>683</v>
      </c>
      <c r="L73" s="568">
        <v>190.48</v>
      </c>
      <c r="M73" s="568">
        <v>190.48</v>
      </c>
      <c r="N73" s="567">
        <v>1</v>
      </c>
      <c r="O73" s="631">
        <v>1</v>
      </c>
      <c r="P73" s="568"/>
      <c r="Q73" s="583">
        <v>0</v>
      </c>
      <c r="R73" s="567"/>
      <c r="S73" s="583">
        <v>0</v>
      </c>
      <c r="T73" s="631"/>
      <c r="U73" s="613">
        <v>0</v>
      </c>
    </row>
    <row r="74" spans="1:21" ht="14.4" customHeight="1" x14ac:dyDescent="0.3">
      <c r="A74" s="566">
        <v>4</v>
      </c>
      <c r="B74" s="567" t="s">
        <v>539</v>
      </c>
      <c r="C74" s="567">
        <v>89301041</v>
      </c>
      <c r="D74" s="629" t="s">
        <v>4251</v>
      </c>
      <c r="E74" s="630" t="s">
        <v>2309</v>
      </c>
      <c r="F74" s="567" t="s">
        <v>2280</v>
      </c>
      <c r="G74" s="567" t="s">
        <v>2448</v>
      </c>
      <c r="H74" s="567" t="s">
        <v>538</v>
      </c>
      <c r="I74" s="567" t="s">
        <v>2449</v>
      </c>
      <c r="J74" s="567" t="s">
        <v>2450</v>
      </c>
      <c r="K74" s="567" t="s">
        <v>2451</v>
      </c>
      <c r="L74" s="568">
        <v>101.69</v>
      </c>
      <c r="M74" s="568">
        <v>101.69</v>
      </c>
      <c r="N74" s="567">
        <v>1</v>
      </c>
      <c r="O74" s="631">
        <v>0.5</v>
      </c>
      <c r="P74" s="568"/>
      <c r="Q74" s="583">
        <v>0</v>
      </c>
      <c r="R74" s="567"/>
      <c r="S74" s="583">
        <v>0</v>
      </c>
      <c r="T74" s="631"/>
      <c r="U74" s="613">
        <v>0</v>
      </c>
    </row>
    <row r="75" spans="1:21" ht="14.4" customHeight="1" x14ac:dyDescent="0.3">
      <c r="A75" s="566">
        <v>4</v>
      </c>
      <c r="B75" s="567" t="s">
        <v>539</v>
      </c>
      <c r="C75" s="567">
        <v>89301041</v>
      </c>
      <c r="D75" s="629" t="s">
        <v>4251</v>
      </c>
      <c r="E75" s="630" t="s">
        <v>2309</v>
      </c>
      <c r="F75" s="567" t="s">
        <v>2280</v>
      </c>
      <c r="G75" s="567" t="s">
        <v>2372</v>
      </c>
      <c r="H75" s="567" t="s">
        <v>538</v>
      </c>
      <c r="I75" s="567" t="s">
        <v>2373</v>
      </c>
      <c r="J75" s="567" t="s">
        <v>1366</v>
      </c>
      <c r="K75" s="567" t="s">
        <v>2374</v>
      </c>
      <c r="L75" s="568">
        <v>203.33</v>
      </c>
      <c r="M75" s="568">
        <v>203.33</v>
      </c>
      <c r="N75" s="567">
        <v>1</v>
      </c>
      <c r="O75" s="631">
        <v>1</v>
      </c>
      <c r="P75" s="568">
        <v>203.33</v>
      </c>
      <c r="Q75" s="583">
        <v>1</v>
      </c>
      <c r="R75" s="567">
        <v>1</v>
      </c>
      <c r="S75" s="583">
        <v>1</v>
      </c>
      <c r="T75" s="631">
        <v>1</v>
      </c>
      <c r="U75" s="613">
        <v>1</v>
      </c>
    </row>
    <row r="76" spans="1:21" ht="14.4" customHeight="1" x14ac:dyDescent="0.3">
      <c r="A76" s="566">
        <v>4</v>
      </c>
      <c r="B76" s="567" t="s">
        <v>539</v>
      </c>
      <c r="C76" s="567">
        <v>89301041</v>
      </c>
      <c r="D76" s="629" t="s">
        <v>4251</v>
      </c>
      <c r="E76" s="630" t="s">
        <v>2309</v>
      </c>
      <c r="F76" s="567" t="s">
        <v>2280</v>
      </c>
      <c r="G76" s="567" t="s">
        <v>2379</v>
      </c>
      <c r="H76" s="567" t="s">
        <v>538</v>
      </c>
      <c r="I76" s="567" t="s">
        <v>2376</v>
      </c>
      <c r="J76" s="567" t="s">
        <v>2377</v>
      </c>
      <c r="K76" s="567" t="s">
        <v>2378</v>
      </c>
      <c r="L76" s="568">
        <v>0</v>
      </c>
      <c r="M76" s="568">
        <v>0</v>
      </c>
      <c r="N76" s="567">
        <v>2</v>
      </c>
      <c r="O76" s="631">
        <v>2</v>
      </c>
      <c r="P76" s="568">
        <v>0</v>
      </c>
      <c r="Q76" s="583"/>
      <c r="R76" s="567">
        <v>1</v>
      </c>
      <c r="S76" s="583">
        <v>0.5</v>
      </c>
      <c r="T76" s="631">
        <v>1</v>
      </c>
      <c r="U76" s="613">
        <v>0.5</v>
      </c>
    </row>
    <row r="77" spans="1:21" ht="14.4" customHeight="1" x14ac:dyDescent="0.3">
      <c r="A77" s="566">
        <v>4</v>
      </c>
      <c r="B77" s="567" t="s">
        <v>539</v>
      </c>
      <c r="C77" s="567">
        <v>89301041</v>
      </c>
      <c r="D77" s="629" t="s">
        <v>4251</v>
      </c>
      <c r="E77" s="630" t="s">
        <v>2309</v>
      </c>
      <c r="F77" s="567" t="s">
        <v>2280</v>
      </c>
      <c r="G77" s="567" t="s">
        <v>2435</v>
      </c>
      <c r="H77" s="567" t="s">
        <v>538</v>
      </c>
      <c r="I77" s="567" t="s">
        <v>2452</v>
      </c>
      <c r="J77" s="567" t="s">
        <v>1022</v>
      </c>
      <c r="K77" s="567" t="s">
        <v>2437</v>
      </c>
      <c r="L77" s="568">
        <v>38.99</v>
      </c>
      <c r="M77" s="568">
        <v>77.98</v>
      </c>
      <c r="N77" s="567">
        <v>2</v>
      </c>
      <c r="O77" s="631">
        <v>1</v>
      </c>
      <c r="P77" s="568">
        <v>77.98</v>
      </c>
      <c r="Q77" s="583">
        <v>1</v>
      </c>
      <c r="R77" s="567">
        <v>2</v>
      </c>
      <c r="S77" s="583">
        <v>1</v>
      </c>
      <c r="T77" s="631">
        <v>1</v>
      </c>
      <c r="U77" s="613">
        <v>1</v>
      </c>
    </row>
    <row r="78" spans="1:21" ht="14.4" customHeight="1" x14ac:dyDescent="0.3">
      <c r="A78" s="566">
        <v>4</v>
      </c>
      <c r="B78" s="567" t="s">
        <v>539</v>
      </c>
      <c r="C78" s="567">
        <v>89301041</v>
      </c>
      <c r="D78" s="629" t="s">
        <v>4251</v>
      </c>
      <c r="E78" s="630" t="s">
        <v>2309</v>
      </c>
      <c r="F78" s="567" t="s">
        <v>2280</v>
      </c>
      <c r="G78" s="567" t="s">
        <v>2453</v>
      </c>
      <c r="H78" s="567" t="s">
        <v>538</v>
      </c>
      <c r="I78" s="567" t="s">
        <v>2454</v>
      </c>
      <c r="J78" s="567" t="s">
        <v>2455</v>
      </c>
      <c r="K78" s="567" t="s">
        <v>2456</v>
      </c>
      <c r="L78" s="568">
        <v>0</v>
      </c>
      <c r="M78" s="568">
        <v>0</v>
      </c>
      <c r="N78" s="567">
        <v>1</v>
      </c>
      <c r="O78" s="631">
        <v>0.5</v>
      </c>
      <c r="P78" s="568"/>
      <c r="Q78" s="583"/>
      <c r="R78" s="567"/>
      <c r="S78" s="583">
        <v>0</v>
      </c>
      <c r="T78" s="631"/>
      <c r="U78" s="613">
        <v>0</v>
      </c>
    </row>
    <row r="79" spans="1:21" ht="14.4" customHeight="1" x14ac:dyDescent="0.3">
      <c r="A79" s="566">
        <v>4</v>
      </c>
      <c r="B79" s="567" t="s">
        <v>539</v>
      </c>
      <c r="C79" s="567">
        <v>89301041</v>
      </c>
      <c r="D79" s="629" t="s">
        <v>4251</v>
      </c>
      <c r="E79" s="630" t="s">
        <v>2309</v>
      </c>
      <c r="F79" s="567" t="s">
        <v>2282</v>
      </c>
      <c r="G79" s="567" t="s">
        <v>2457</v>
      </c>
      <c r="H79" s="567" t="s">
        <v>538</v>
      </c>
      <c r="I79" s="567" t="s">
        <v>2458</v>
      </c>
      <c r="J79" s="567" t="s">
        <v>2459</v>
      </c>
      <c r="K79" s="567" t="s">
        <v>2460</v>
      </c>
      <c r="L79" s="568">
        <v>498.24</v>
      </c>
      <c r="M79" s="568">
        <v>498.24</v>
      </c>
      <c r="N79" s="567">
        <v>1</v>
      </c>
      <c r="O79" s="631">
        <v>1</v>
      </c>
      <c r="P79" s="568"/>
      <c r="Q79" s="583">
        <v>0</v>
      </c>
      <c r="R79" s="567"/>
      <c r="S79" s="583">
        <v>0</v>
      </c>
      <c r="T79" s="631"/>
      <c r="U79" s="613">
        <v>0</v>
      </c>
    </row>
    <row r="80" spans="1:21" ht="14.4" customHeight="1" x14ac:dyDescent="0.3">
      <c r="A80" s="566">
        <v>4</v>
      </c>
      <c r="B80" s="567" t="s">
        <v>539</v>
      </c>
      <c r="C80" s="567">
        <v>89301041</v>
      </c>
      <c r="D80" s="629" t="s">
        <v>4251</v>
      </c>
      <c r="E80" s="630" t="s">
        <v>2312</v>
      </c>
      <c r="F80" s="567" t="s">
        <v>2280</v>
      </c>
      <c r="G80" s="567" t="s">
        <v>2337</v>
      </c>
      <c r="H80" s="567" t="s">
        <v>905</v>
      </c>
      <c r="I80" s="567" t="s">
        <v>1943</v>
      </c>
      <c r="J80" s="567" t="s">
        <v>1944</v>
      </c>
      <c r="K80" s="567" t="s">
        <v>1945</v>
      </c>
      <c r="L80" s="568">
        <v>333.31</v>
      </c>
      <c r="M80" s="568">
        <v>333.31</v>
      </c>
      <c r="N80" s="567">
        <v>1</v>
      </c>
      <c r="O80" s="631">
        <v>1</v>
      </c>
      <c r="P80" s="568">
        <v>333.31</v>
      </c>
      <c r="Q80" s="583">
        <v>1</v>
      </c>
      <c r="R80" s="567">
        <v>1</v>
      </c>
      <c r="S80" s="583">
        <v>1</v>
      </c>
      <c r="T80" s="631">
        <v>1</v>
      </c>
      <c r="U80" s="613">
        <v>1</v>
      </c>
    </row>
    <row r="81" spans="1:21" ht="14.4" customHeight="1" x14ac:dyDescent="0.3">
      <c r="A81" s="566">
        <v>4</v>
      </c>
      <c r="B81" s="567" t="s">
        <v>539</v>
      </c>
      <c r="C81" s="567">
        <v>89301041</v>
      </c>
      <c r="D81" s="629" t="s">
        <v>4251</v>
      </c>
      <c r="E81" s="630" t="s">
        <v>2312</v>
      </c>
      <c r="F81" s="567" t="s">
        <v>2280</v>
      </c>
      <c r="G81" s="567" t="s">
        <v>2461</v>
      </c>
      <c r="H81" s="567" t="s">
        <v>538</v>
      </c>
      <c r="I81" s="567" t="s">
        <v>2462</v>
      </c>
      <c r="J81" s="567" t="s">
        <v>2463</v>
      </c>
      <c r="K81" s="567" t="s">
        <v>2464</v>
      </c>
      <c r="L81" s="568">
        <v>0</v>
      </c>
      <c r="M81" s="568">
        <v>0</v>
      </c>
      <c r="N81" s="567">
        <v>1</v>
      </c>
      <c r="O81" s="631">
        <v>0.5</v>
      </c>
      <c r="P81" s="568">
        <v>0</v>
      </c>
      <c r="Q81" s="583"/>
      <c r="R81" s="567">
        <v>1</v>
      </c>
      <c r="S81" s="583">
        <v>1</v>
      </c>
      <c r="T81" s="631">
        <v>0.5</v>
      </c>
      <c r="U81" s="613">
        <v>1</v>
      </c>
    </row>
    <row r="82" spans="1:21" ht="14.4" customHeight="1" x14ac:dyDescent="0.3">
      <c r="A82" s="566">
        <v>4</v>
      </c>
      <c r="B82" s="567" t="s">
        <v>539</v>
      </c>
      <c r="C82" s="567">
        <v>89301041</v>
      </c>
      <c r="D82" s="629" t="s">
        <v>4251</v>
      </c>
      <c r="E82" s="630" t="s">
        <v>2312</v>
      </c>
      <c r="F82" s="567" t="s">
        <v>2280</v>
      </c>
      <c r="G82" s="567" t="s">
        <v>2465</v>
      </c>
      <c r="H82" s="567" t="s">
        <v>538</v>
      </c>
      <c r="I82" s="567" t="s">
        <v>2466</v>
      </c>
      <c r="J82" s="567" t="s">
        <v>2200</v>
      </c>
      <c r="K82" s="567" t="s">
        <v>2467</v>
      </c>
      <c r="L82" s="568">
        <v>0</v>
      </c>
      <c r="M82" s="568">
        <v>0</v>
      </c>
      <c r="N82" s="567">
        <v>1</v>
      </c>
      <c r="O82" s="631">
        <v>0.5</v>
      </c>
      <c r="P82" s="568">
        <v>0</v>
      </c>
      <c r="Q82" s="583"/>
      <c r="R82" s="567">
        <v>1</v>
      </c>
      <c r="S82" s="583">
        <v>1</v>
      </c>
      <c r="T82" s="631">
        <v>0.5</v>
      </c>
      <c r="U82" s="613">
        <v>1</v>
      </c>
    </row>
    <row r="83" spans="1:21" ht="14.4" customHeight="1" x14ac:dyDescent="0.3">
      <c r="A83" s="566">
        <v>4</v>
      </c>
      <c r="B83" s="567" t="s">
        <v>539</v>
      </c>
      <c r="C83" s="567">
        <v>89301041</v>
      </c>
      <c r="D83" s="629" t="s">
        <v>4251</v>
      </c>
      <c r="E83" s="630" t="s">
        <v>2312</v>
      </c>
      <c r="F83" s="567" t="s">
        <v>2280</v>
      </c>
      <c r="G83" s="567" t="s">
        <v>2383</v>
      </c>
      <c r="H83" s="567" t="s">
        <v>538</v>
      </c>
      <c r="I83" s="567" t="s">
        <v>2468</v>
      </c>
      <c r="J83" s="567" t="s">
        <v>710</v>
      </c>
      <c r="K83" s="567" t="s">
        <v>2469</v>
      </c>
      <c r="L83" s="568">
        <v>0</v>
      </c>
      <c r="M83" s="568">
        <v>0</v>
      </c>
      <c r="N83" s="567">
        <v>1</v>
      </c>
      <c r="O83" s="631">
        <v>1</v>
      </c>
      <c r="P83" s="568"/>
      <c r="Q83" s="583"/>
      <c r="R83" s="567"/>
      <c r="S83" s="583">
        <v>0</v>
      </c>
      <c r="T83" s="631"/>
      <c r="U83" s="613">
        <v>0</v>
      </c>
    </row>
    <row r="84" spans="1:21" ht="14.4" customHeight="1" x14ac:dyDescent="0.3">
      <c r="A84" s="566">
        <v>4</v>
      </c>
      <c r="B84" s="567" t="s">
        <v>539</v>
      </c>
      <c r="C84" s="567">
        <v>89301041</v>
      </c>
      <c r="D84" s="629" t="s">
        <v>4251</v>
      </c>
      <c r="E84" s="630" t="s">
        <v>2313</v>
      </c>
      <c r="F84" s="567" t="s">
        <v>2280</v>
      </c>
      <c r="G84" s="567" t="s">
        <v>2369</v>
      </c>
      <c r="H84" s="567" t="s">
        <v>538</v>
      </c>
      <c r="I84" s="567" t="s">
        <v>2470</v>
      </c>
      <c r="J84" s="567" t="s">
        <v>934</v>
      </c>
      <c r="K84" s="567" t="s">
        <v>2471</v>
      </c>
      <c r="L84" s="568">
        <v>0</v>
      </c>
      <c r="M84" s="568">
        <v>0</v>
      </c>
      <c r="N84" s="567">
        <v>1</v>
      </c>
      <c r="O84" s="631">
        <v>1</v>
      </c>
      <c r="P84" s="568">
        <v>0</v>
      </c>
      <c r="Q84" s="583"/>
      <c r="R84" s="567">
        <v>1</v>
      </c>
      <c r="S84" s="583">
        <v>1</v>
      </c>
      <c r="T84" s="631">
        <v>1</v>
      </c>
      <c r="U84" s="613">
        <v>1</v>
      </c>
    </row>
    <row r="85" spans="1:21" ht="14.4" customHeight="1" x14ac:dyDescent="0.3">
      <c r="A85" s="566">
        <v>4</v>
      </c>
      <c r="B85" s="567" t="s">
        <v>539</v>
      </c>
      <c r="C85" s="567">
        <v>89301041</v>
      </c>
      <c r="D85" s="629" t="s">
        <v>4251</v>
      </c>
      <c r="E85" s="630" t="s">
        <v>2314</v>
      </c>
      <c r="F85" s="567" t="s">
        <v>2280</v>
      </c>
      <c r="G85" s="567" t="s">
        <v>2357</v>
      </c>
      <c r="H85" s="567" t="s">
        <v>905</v>
      </c>
      <c r="I85" s="567" t="s">
        <v>1943</v>
      </c>
      <c r="J85" s="567" t="s">
        <v>1944</v>
      </c>
      <c r="K85" s="567" t="s">
        <v>1945</v>
      </c>
      <c r="L85" s="568">
        <v>333.31</v>
      </c>
      <c r="M85" s="568">
        <v>333.31</v>
      </c>
      <c r="N85" s="567">
        <v>1</v>
      </c>
      <c r="O85" s="631">
        <v>1</v>
      </c>
      <c r="P85" s="568">
        <v>333.31</v>
      </c>
      <c r="Q85" s="583">
        <v>1</v>
      </c>
      <c r="R85" s="567">
        <v>1</v>
      </c>
      <c r="S85" s="583">
        <v>1</v>
      </c>
      <c r="T85" s="631">
        <v>1</v>
      </c>
      <c r="U85" s="613">
        <v>1</v>
      </c>
    </row>
    <row r="86" spans="1:21" ht="14.4" customHeight="1" x14ac:dyDescent="0.3">
      <c r="A86" s="566">
        <v>4</v>
      </c>
      <c r="B86" s="567" t="s">
        <v>539</v>
      </c>
      <c r="C86" s="567">
        <v>89301041</v>
      </c>
      <c r="D86" s="629" t="s">
        <v>4251</v>
      </c>
      <c r="E86" s="630" t="s">
        <v>2314</v>
      </c>
      <c r="F86" s="567" t="s">
        <v>2280</v>
      </c>
      <c r="G86" s="567" t="s">
        <v>2337</v>
      </c>
      <c r="H86" s="567" t="s">
        <v>905</v>
      </c>
      <c r="I86" s="567" t="s">
        <v>1943</v>
      </c>
      <c r="J86" s="567" t="s">
        <v>1944</v>
      </c>
      <c r="K86" s="567" t="s">
        <v>1945</v>
      </c>
      <c r="L86" s="568">
        <v>333.31</v>
      </c>
      <c r="M86" s="568">
        <v>1333.24</v>
      </c>
      <c r="N86" s="567">
        <v>4</v>
      </c>
      <c r="O86" s="631">
        <v>4</v>
      </c>
      <c r="P86" s="568"/>
      <c r="Q86" s="583">
        <v>0</v>
      </c>
      <c r="R86" s="567"/>
      <c r="S86" s="583">
        <v>0</v>
      </c>
      <c r="T86" s="631"/>
      <c r="U86" s="613">
        <v>0</v>
      </c>
    </row>
    <row r="87" spans="1:21" ht="14.4" customHeight="1" x14ac:dyDescent="0.3">
      <c r="A87" s="566">
        <v>4</v>
      </c>
      <c r="B87" s="567" t="s">
        <v>539</v>
      </c>
      <c r="C87" s="567">
        <v>89301041</v>
      </c>
      <c r="D87" s="629" t="s">
        <v>4251</v>
      </c>
      <c r="E87" s="630" t="s">
        <v>2314</v>
      </c>
      <c r="F87" s="567" t="s">
        <v>2280</v>
      </c>
      <c r="G87" s="567" t="s">
        <v>2472</v>
      </c>
      <c r="H87" s="567" t="s">
        <v>538</v>
      </c>
      <c r="I87" s="567" t="s">
        <v>2473</v>
      </c>
      <c r="J87" s="567" t="s">
        <v>2474</v>
      </c>
      <c r="K87" s="567" t="s">
        <v>2475</v>
      </c>
      <c r="L87" s="568">
        <v>14.75</v>
      </c>
      <c r="M87" s="568">
        <v>14.75</v>
      </c>
      <c r="N87" s="567">
        <v>1</v>
      </c>
      <c r="O87" s="631">
        <v>1</v>
      </c>
      <c r="P87" s="568">
        <v>14.75</v>
      </c>
      <c r="Q87" s="583">
        <v>1</v>
      </c>
      <c r="R87" s="567">
        <v>1</v>
      </c>
      <c r="S87" s="583">
        <v>1</v>
      </c>
      <c r="T87" s="631">
        <v>1</v>
      </c>
      <c r="U87" s="613">
        <v>1</v>
      </c>
    </row>
    <row r="88" spans="1:21" ht="14.4" customHeight="1" x14ac:dyDescent="0.3">
      <c r="A88" s="566">
        <v>4</v>
      </c>
      <c r="B88" s="567" t="s">
        <v>539</v>
      </c>
      <c r="C88" s="567">
        <v>89301041</v>
      </c>
      <c r="D88" s="629" t="s">
        <v>4251</v>
      </c>
      <c r="E88" s="630" t="s">
        <v>2314</v>
      </c>
      <c r="F88" s="567" t="s">
        <v>2280</v>
      </c>
      <c r="G88" s="567" t="s">
        <v>2339</v>
      </c>
      <c r="H88" s="567" t="s">
        <v>538</v>
      </c>
      <c r="I88" s="567" t="s">
        <v>2476</v>
      </c>
      <c r="J88" s="567" t="s">
        <v>2477</v>
      </c>
      <c r="K88" s="567" t="s">
        <v>2478</v>
      </c>
      <c r="L88" s="568">
        <v>54.04</v>
      </c>
      <c r="M88" s="568">
        <v>54.04</v>
      </c>
      <c r="N88" s="567">
        <v>1</v>
      </c>
      <c r="O88" s="631">
        <v>1</v>
      </c>
      <c r="P88" s="568">
        <v>54.04</v>
      </c>
      <c r="Q88" s="583">
        <v>1</v>
      </c>
      <c r="R88" s="567">
        <v>1</v>
      </c>
      <c r="S88" s="583">
        <v>1</v>
      </c>
      <c r="T88" s="631">
        <v>1</v>
      </c>
      <c r="U88" s="613">
        <v>1</v>
      </c>
    </row>
    <row r="89" spans="1:21" ht="14.4" customHeight="1" x14ac:dyDescent="0.3">
      <c r="A89" s="566">
        <v>4</v>
      </c>
      <c r="B89" s="567" t="s">
        <v>539</v>
      </c>
      <c r="C89" s="567">
        <v>89301041</v>
      </c>
      <c r="D89" s="629" t="s">
        <v>4251</v>
      </c>
      <c r="E89" s="630" t="s">
        <v>2314</v>
      </c>
      <c r="F89" s="567" t="s">
        <v>2280</v>
      </c>
      <c r="G89" s="567" t="s">
        <v>2369</v>
      </c>
      <c r="H89" s="567" t="s">
        <v>905</v>
      </c>
      <c r="I89" s="567" t="s">
        <v>1865</v>
      </c>
      <c r="J89" s="567" t="s">
        <v>934</v>
      </c>
      <c r="K89" s="567" t="s">
        <v>935</v>
      </c>
      <c r="L89" s="568">
        <v>625.29</v>
      </c>
      <c r="M89" s="568">
        <v>625.29</v>
      </c>
      <c r="N89" s="567">
        <v>1</v>
      </c>
      <c r="O89" s="631">
        <v>1</v>
      </c>
      <c r="P89" s="568"/>
      <c r="Q89" s="583">
        <v>0</v>
      </c>
      <c r="R89" s="567"/>
      <c r="S89" s="583">
        <v>0</v>
      </c>
      <c r="T89" s="631"/>
      <c r="U89" s="613">
        <v>0</v>
      </c>
    </row>
    <row r="90" spans="1:21" ht="14.4" customHeight="1" x14ac:dyDescent="0.3">
      <c r="A90" s="566">
        <v>4</v>
      </c>
      <c r="B90" s="567" t="s">
        <v>539</v>
      </c>
      <c r="C90" s="567">
        <v>89301041</v>
      </c>
      <c r="D90" s="629" t="s">
        <v>4251</v>
      </c>
      <c r="E90" s="630" t="s">
        <v>2314</v>
      </c>
      <c r="F90" s="567" t="s">
        <v>2280</v>
      </c>
      <c r="G90" s="567" t="s">
        <v>2369</v>
      </c>
      <c r="H90" s="567" t="s">
        <v>905</v>
      </c>
      <c r="I90" s="567" t="s">
        <v>2082</v>
      </c>
      <c r="J90" s="567" t="s">
        <v>934</v>
      </c>
      <c r="K90" s="567" t="s">
        <v>1310</v>
      </c>
      <c r="L90" s="568">
        <v>1166.47</v>
      </c>
      <c r="M90" s="568">
        <v>2332.94</v>
      </c>
      <c r="N90" s="567">
        <v>2</v>
      </c>
      <c r="O90" s="631">
        <v>2</v>
      </c>
      <c r="P90" s="568">
        <v>1166.47</v>
      </c>
      <c r="Q90" s="583">
        <v>0.5</v>
      </c>
      <c r="R90" s="567">
        <v>1</v>
      </c>
      <c r="S90" s="583">
        <v>0.5</v>
      </c>
      <c r="T90" s="631">
        <v>1</v>
      </c>
      <c r="U90" s="613">
        <v>0.5</v>
      </c>
    </row>
    <row r="91" spans="1:21" ht="14.4" customHeight="1" x14ac:dyDescent="0.3">
      <c r="A91" s="566">
        <v>4</v>
      </c>
      <c r="B91" s="567" t="s">
        <v>539</v>
      </c>
      <c r="C91" s="567">
        <v>89301041</v>
      </c>
      <c r="D91" s="629" t="s">
        <v>4251</v>
      </c>
      <c r="E91" s="630" t="s">
        <v>2314</v>
      </c>
      <c r="F91" s="567" t="s">
        <v>2280</v>
      </c>
      <c r="G91" s="567" t="s">
        <v>2380</v>
      </c>
      <c r="H91" s="567" t="s">
        <v>538</v>
      </c>
      <c r="I91" s="567" t="s">
        <v>2381</v>
      </c>
      <c r="J91" s="567" t="s">
        <v>1041</v>
      </c>
      <c r="K91" s="567" t="s">
        <v>2382</v>
      </c>
      <c r="L91" s="568">
        <v>210.11</v>
      </c>
      <c r="M91" s="568">
        <v>420.22</v>
      </c>
      <c r="N91" s="567">
        <v>2</v>
      </c>
      <c r="O91" s="631">
        <v>1</v>
      </c>
      <c r="P91" s="568"/>
      <c r="Q91" s="583">
        <v>0</v>
      </c>
      <c r="R91" s="567"/>
      <c r="S91" s="583">
        <v>0</v>
      </c>
      <c r="T91" s="631"/>
      <c r="U91" s="613">
        <v>0</v>
      </c>
    </row>
    <row r="92" spans="1:21" ht="14.4" customHeight="1" x14ac:dyDescent="0.3">
      <c r="A92" s="566">
        <v>4</v>
      </c>
      <c r="B92" s="567" t="s">
        <v>539</v>
      </c>
      <c r="C92" s="567">
        <v>89301041</v>
      </c>
      <c r="D92" s="629" t="s">
        <v>4251</v>
      </c>
      <c r="E92" s="630" t="s">
        <v>2315</v>
      </c>
      <c r="F92" s="567" t="s">
        <v>2280</v>
      </c>
      <c r="G92" s="567" t="s">
        <v>2357</v>
      </c>
      <c r="H92" s="567" t="s">
        <v>538</v>
      </c>
      <c r="I92" s="567" t="s">
        <v>2479</v>
      </c>
      <c r="J92" s="567" t="s">
        <v>1944</v>
      </c>
      <c r="K92" s="567" t="s">
        <v>2480</v>
      </c>
      <c r="L92" s="568">
        <v>0</v>
      </c>
      <c r="M92" s="568">
        <v>0</v>
      </c>
      <c r="N92" s="567">
        <v>1</v>
      </c>
      <c r="O92" s="631">
        <v>1</v>
      </c>
      <c r="P92" s="568"/>
      <c r="Q92" s="583"/>
      <c r="R92" s="567"/>
      <c r="S92" s="583">
        <v>0</v>
      </c>
      <c r="T92" s="631"/>
      <c r="U92" s="613">
        <v>0</v>
      </c>
    </row>
    <row r="93" spans="1:21" ht="14.4" customHeight="1" x14ac:dyDescent="0.3">
      <c r="A93" s="566">
        <v>4</v>
      </c>
      <c r="B93" s="567" t="s">
        <v>539</v>
      </c>
      <c r="C93" s="567">
        <v>89301041</v>
      </c>
      <c r="D93" s="629" t="s">
        <v>4251</v>
      </c>
      <c r="E93" s="630" t="s">
        <v>2315</v>
      </c>
      <c r="F93" s="567" t="s">
        <v>2280</v>
      </c>
      <c r="G93" s="567" t="s">
        <v>2337</v>
      </c>
      <c r="H93" s="567" t="s">
        <v>905</v>
      </c>
      <c r="I93" s="567" t="s">
        <v>1943</v>
      </c>
      <c r="J93" s="567" t="s">
        <v>1944</v>
      </c>
      <c r="K93" s="567" t="s">
        <v>1945</v>
      </c>
      <c r="L93" s="568">
        <v>333.31</v>
      </c>
      <c r="M93" s="568">
        <v>666.62</v>
      </c>
      <c r="N93" s="567">
        <v>2</v>
      </c>
      <c r="O93" s="631">
        <v>0.5</v>
      </c>
      <c r="P93" s="568">
        <v>666.62</v>
      </c>
      <c r="Q93" s="583">
        <v>1</v>
      </c>
      <c r="R93" s="567">
        <v>2</v>
      </c>
      <c r="S93" s="583">
        <v>1</v>
      </c>
      <c r="T93" s="631">
        <v>0.5</v>
      </c>
      <c r="U93" s="613">
        <v>1</v>
      </c>
    </row>
    <row r="94" spans="1:21" ht="14.4" customHeight="1" x14ac:dyDescent="0.3">
      <c r="A94" s="566">
        <v>4</v>
      </c>
      <c r="B94" s="567" t="s">
        <v>539</v>
      </c>
      <c r="C94" s="567">
        <v>89301041</v>
      </c>
      <c r="D94" s="629" t="s">
        <v>4251</v>
      </c>
      <c r="E94" s="630" t="s">
        <v>2315</v>
      </c>
      <c r="F94" s="567" t="s">
        <v>2280</v>
      </c>
      <c r="G94" s="567" t="s">
        <v>2481</v>
      </c>
      <c r="H94" s="567" t="s">
        <v>538</v>
      </c>
      <c r="I94" s="567" t="s">
        <v>2482</v>
      </c>
      <c r="J94" s="567" t="s">
        <v>1252</v>
      </c>
      <c r="K94" s="567" t="s">
        <v>1253</v>
      </c>
      <c r="L94" s="568">
        <v>20.239999999999998</v>
      </c>
      <c r="M94" s="568">
        <v>40.479999999999997</v>
      </c>
      <c r="N94" s="567">
        <v>2</v>
      </c>
      <c r="O94" s="631">
        <v>0.5</v>
      </c>
      <c r="P94" s="568"/>
      <c r="Q94" s="583">
        <v>0</v>
      </c>
      <c r="R94" s="567"/>
      <c r="S94" s="583">
        <v>0</v>
      </c>
      <c r="T94" s="631"/>
      <c r="U94" s="613">
        <v>0</v>
      </c>
    </row>
    <row r="95" spans="1:21" ht="14.4" customHeight="1" x14ac:dyDescent="0.3">
      <c r="A95" s="566">
        <v>4</v>
      </c>
      <c r="B95" s="567" t="s">
        <v>539</v>
      </c>
      <c r="C95" s="567">
        <v>89301041</v>
      </c>
      <c r="D95" s="629" t="s">
        <v>4251</v>
      </c>
      <c r="E95" s="630" t="s">
        <v>2315</v>
      </c>
      <c r="F95" s="567" t="s">
        <v>2280</v>
      </c>
      <c r="G95" s="567" t="s">
        <v>2483</v>
      </c>
      <c r="H95" s="567" t="s">
        <v>538</v>
      </c>
      <c r="I95" s="567" t="s">
        <v>2484</v>
      </c>
      <c r="J95" s="567" t="s">
        <v>1217</v>
      </c>
      <c r="K95" s="567" t="s">
        <v>2485</v>
      </c>
      <c r="L95" s="568">
        <v>63.67</v>
      </c>
      <c r="M95" s="568">
        <v>127.34</v>
      </c>
      <c r="N95" s="567">
        <v>2</v>
      </c>
      <c r="O95" s="631">
        <v>0.5</v>
      </c>
      <c r="P95" s="568">
        <v>127.34</v>
      </c>
      <c r="Q95" s="583">
        <v>1</v>
      </c>
      <c r="R95" s="567">
        <v>2</v>
      </c>
      <c r="S95" s="583">
        <v>1</v>
      </c>
      <c r="T95" s="631">
        <v>0.5</v>
      </c>
      <c r="U95" s="613">
        <v>1</v>
      </c>
    </row>
    <row r="96" spans="1:21" ht="14.4" customHeight="1" x14ac:dyDescent="0.3">
      <c r="A96" s="566">
        <v>4</v>
      </c>
      <c r="B96" s="567" t="s">
        <v>539</v>
      </c>
      <c r="C96" s="567">
        <v>89301041</v>
      </c>
      <c r="D96" s="629" t="s">
        <v>4251</v>
      </c>
      <c r="E96" s="630" t="s">
        <v>2315</v>
      </c>
      <c r="F96" s="567" t="s">
        <v>2280</v>
      </c>
      <c r="G96" s="567" t="s">
        <v>2486</v>
      </c>
      <c r="H96" s="567" t="s">
        <v>538</v>
      </c>
      <c r="I96" s="567" t="s">
        <v>2487</v>
      </c>
      <c r="J96" s="567" t="s">
        <v>650</v>
      </c>
      <c r="K96" s="567" t="s">
        <v>2488</v>
      </c>
      <c r="L96" s="568">
        <v>709.97</v>
      </c>
      <c r="M96" s="568">
        <v>709.97</v>
      </c>
      <c r="N96" s="567">
        <v>1</v>
      </c>
      <c r="O96" s="631">
        <v>0.5</v>
      </c>
      <c r="P96" s="568">
        <v>709.97</v>
      </c>
      <c r="Q96" s="583">
        <v>1</v>
      </c>
      <c r="R96" s="567">
        <v>1</v>
      </c>
      <c r="S96" s="583">
        <v>1</v>
      </c>
      <c r="T96" s="631">
        <v>0.5</v>
      </c>
      <c r="U96" s="613">
        <v>1</v>
      </c>
    </row>
    <row r="97" spans="1:21" ht="14.4" customHeight="1" x14ac:dyDescent="0.3">
      <c r="A97" s="566">
        <v>4</v>
      </c>
      <c r="B97" s="567" t="s">
        <v>539</v>
      </c>
      <c r="C97" s="567">
        <v>89301041</v>
      </c>
      <c r="D97" s="629" t="s">
        <v>4251</v>
      </c>
      <c r="E97" s="630" t="s">
        <v>2315</v>
      </c>
      <c r="F97" s="567" t="s">
        <v>2280</v>
      </c>
      <c r="G97" s="567" t="s">
        <v>2439</v>
      </c>
      <c r="H97" s="567" t="s">
        <v>538</v>
      </c>
      <c r="I97" s="567" t="s">
        <v>2489</v>
      </c>
      <c r="J97" s="567" t="s">
        <v>1270</v>
      </c>
      <c r="K97" s="567" t="s">
        <v>1141</v>
      </c>
      <c r="L97" s="568">
        <v>0</v>
      </c>
      <c r="M97" s="568">
        <v>0</v>
      </c>
      <c r="N97" s="567">
        <v>1</v>
      </c>
      <c r="O97" s="631">
        <v>0.5</v>
      </c>
      <c r="P97" s="568">
        <v>0</v>
      </c>
      <c r="Q97" s="583"/>
      <c r="R97" s="567">
        <v>1</v>
      </c>
      <c r="S97" s="583">
        <v>1</v>
      </c>
      <c r="T97" s="631">
        <v>0.5</v>
      </c>
      <c r="U97" s="613">
        <v>1</v>
      </c>
    </row>
    <row r="98" spans="1:21" ht="14.4" customHeight="1" x14ac:dyDescent="0.3">
      <c r="A98" s="566">
        <v>4</v>
      </c>
      <c r="B98" s="567" t="s">
        <v>539</v>
      </c>
      <c r="C98" s="567">
        <v>89301041</v>
      </c>
      <c r="D98" s="629" t="s">
        <v>4251</v>
      </c>
      <c r="E98" s="630" t="s">
        <v>2315</v>
      </c>
      <c r="F98" s="567" t="s">
        <v>2280</v>
      </c>
      <c r="G98" s="567" t="s">
        <v>2418</v>
      </c>
      <c r="H98" s="567" t="s">
        <v>538</v>
      </c>
      <c r="I98" s="567" t="s">
        <v>2419</v>
      </c>
      <c r="J98" s="567" t="s">
        <v>2420</v>
      </c>
      <c r="K98" s="567" t="s">
        <v>2421</v>
      </c>
      <c r="L98" s="568">
        <v>56.01</v>
      </c>
      <c r="M98" s="568">
        <v>56.01</v>
      </c>
      <c r="N98" s="567">
        <v>1</v>
      </c>
      <c r="O98" s="631">
        <v>1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4</v>
      </c>
      <c r="B99" s="567" t="s">
        <v>539</v>
      </c>
      <c r="C99" s="567">
        <v>89301041</v>
      </c>
      <c r="D99" s="629" t="s">
        <v>4251</v>
      </c>
      <c r="E99" s="630" t="s">
        <v>2315</v>
      </c>
      <c r="F99" s="567" t="s">
        <v>2280</v>
      </c>
      <c r="G99" s="567" t="s">
        <v>2391</v>
      </c>
      <c r="H99" s="567" t="s">
        <v>538</v>
      </c>
      <c r="I99" s="567" t="s">
        <v>2392</v>
      </c>
      <c r="J99" s="567" t="s">
        <v>1140</v>
      </c>
      <c r="K99" s="567" t="s">
        <v>2393</v>
      </c>
      <c r="L99" s="568">
        <v>400.53</v>
      </c>
      <c r="M99" s="568">
        <v>8010.5999999999995</v>
      </c>
      <c r="N99" s="567">
        <v>20</v>
      </c>
      <c r="O99" s="631">
        <v>2.5</v>
      </c>
      <c r="P99" s="568">
        <v>1602.12</v>
      </c>
      <c r="Q99" s="583">
        <v>0.2</v>
      </c>
      <c r="R99" s="567">
        <v>4</v>
      </c>
      <c r="S99" s="583">
        <v>0.2</v>
      </c>
      <c r="T99" s="631">
        <v>0.5</v>
      </c>
      <c r="U99" s="613">
        <v>0.2</v>
      </c>
    </row>
    <row r="100" spans="1:21" ht="14.4" customHeight="1" x14ac:dyDescent="0.3">
      <c r="A100" s="566">
        <v>4</v>
      </c>
      <c r="B100" s="567" t="s">
        <v>539</v>
      </c>
      <c r="C100" s="567">
        <v>89301041</v>
      </c>
      <c r="D100" s="629" t="s">
        <v>4251</v>
      </c>
      <c r="E100" s="630" t="s">
        <v>2315</v>
      </c>
      <c r="F100" s="567" t="s">
        <v>2280</v>
      </c>
      <c r="G100" s="567" t="s">
        <v>2490</v>
      </c>
      <c r="H100" s="567" t="s">
        <v>905</v>
      </c>
      <c r="I100" s="567" t="s">
        <v>2491</v>
      </c>
      <c r="J100" s="567" t="s">
        <v>911</v>
      </c>
      <c r="K100" s="567" t="s">
        <v>2258</v>
      </c>
      <c r="L100" s="568">
        <v>96.63</v>
      </c>
      <c r="M100" s="568">
        <v>96.63</v>
      </c>
      <c r="N100" s="567">
        <v>1</v>
      </c>
      <c r="O100" s="631">
        <v>0.5</v>
      </c>
      <c r="P100" s="568">
        <v>96.63</v>
      </c>
      <c r="Q100" s="583">
        <v>1</v>
      </c>
      <c r="R100" s="567">
        <v>1</v>
      </c>
      <c r="S100" s="583">
        <v>1</v>
      </c>
      <c r="T100" s="631">
        <v>0.5</v>
      </c>
      <c r="U100" s="613">
        <v>1</v>
      </c>
    </row>
    <row r="101" spans="1:21" ht="14.4" customHeight="1" x14ac:dyDescent="0.3">
      <c r="A101" s="566">
        <v>4</v>
      </c>
      <c r="B101" s="567" t="s">
        <v>539</v>
      </c>
      <c r="C101" s="567">
        <v>89301041</v>
      </c>
      <c r="D101" s="629" t="s">
        <v>4251</v>
      </c>
      <c r="E101" s="630" t="s">
        <v>2315</v>
      </c>
      <c r="F101" s="567" t="s">
        <v>2280</v>
      </c>
      <c r="G101" s="567" t="s">
        <v>2347</v>
      </c>
      <c r="H101" s="567" t="s">
        <v>538</v>
      </c>
      <c r="I101" s="567" t="s">
        <v>1837</v>
      </c>
      <c r="J101" s="567" t="s">
        <v>681</v>
      </c>
      <c r="K101" s="567" t="s">
        <v>684</v>
      </c>
      <c r="L101" s="568">
        <v>612.26</v>
      </c>
      <c r="M101" s="568">
        <v>3673.56</v>
      </c>
      <c r="N101" s="567">
        <v>6</v>
      </c>
      <c r="O101" s="631">
        <v>3</v>
      </c>
      <c r="P101" s="568">
        <v>1224.52</v>
      </c>
      <c r="Q101" s="583">
        <v>0.33333333333333331</v>
      </c>
      <c r="R101" s="567">
        <v>2</v>
      </c>
      <c r="S101" s="583">
        <v>0.33333333333333331</v>
      </c>
      <c r="T101" s="631">
        <v>1</v>
      </c>
      <c r="U101" s="613">
        <v>0.33333333333333331</v>
      </c>
    </row>
    <row r="102" spans="1:21" ht="14.4" customHeight="1" x14ac:dyDescent="0.3">
      <c r="A102" s="566">
        <v>4</v>
      </c>
      <c r="B102" s="567" t="s">
        <v>539</v>
      </c>
      <c r="C102" s="567">
        <v>89301041</v>
      </c>
      <c r="D102" s="629" t="s">
        <v>4251</v>
      </c>
      <c r="E102" s="630" t="s">
        <v>2315</v>
      </c>
      <c r="F102" s="567" t="s">
        <v>2280</v>
      </c>
      <c r="G102" s="567" t="s">
        <v>2492</v>
      </c>
      <c r="H102" s="567" t="s">
        <v>538</v>
      </c>
      <c r="I102" s="567" t="s">
        <v>2493</v>
      </c>
      <c r="J102" s="567" t="s">
        <v>2494</v>
      </c>
      <c r="K102" s="567" t="s">
        <v>2495</v>
      </c>
      <c r="L102" s="568">
        <v>69.86</v>
      </c>
      <c r="M102" s="568">
        <v>69.86</v>
      </c>
      <c r="N102" s="567">
        <v>1</v>
      </c>
      <c r="O102" s="631">
        <v>0.5</v>
      </c>
      <c r="P102" s="568">
        <v>69.86</v>
      </c>
      <c r="Q102" s="583">
        <v>1</v>
      </c>
      <c r="R102" s="567">
        <v>1</v>
      </c>
      <c r="S102" s="583">
        <v>1</v>
      </c>
      <c r="T102" s="631">
        <v>0.5</v>
      </c>
      <c r="U102" s="613">
        <v>1</v>
      </c>
    </row>
    <row r="103" spans="1:21" ht="14.4" customHeight="1" x14ac:dyDescent="0.3">
      <c r="A103" s="566">
        <v>4</v>
      </c>
      <c r="B103" s="567" t="s">
        <v>539</v>
      </c>
      <c r="C103" s="567">
        <v>89301041</v>
      </c>
      <c r="D103" s="629" t="s">
        <v>4251</v>
      </c>
      <c r="E103" s="630" t="s">
        <v>2315</v>
      </c>
      <c r="F103" s="567" t="s">
        <v>2280</v>
      </c>
      <c r="G103" s="567" t="s">
        <v>2370</v>
      </c>
      <c r="H103" s="567" t="s">
        <v>538</v>
      </c>
      <c r="I103" s="567" t="s">
        <v>2371</v>
      </c>
      <c r="J103" s="567" t="s">
        <v>723</v>
      </c>
      <c r="K103" s="567" t="s">
        <v>724</v>
      </c>
      <c r="L103" s="568">
        <v>56.69</v>
      </c>
      <c r="M103" s="568">
        <v>56.69</v>
      </c>
      <c r="N103" s="567">
        <v>1</v>
      </c>
      <c r="O103" s="631">
        <v>0.5</v>
      </c>
      <c r="P103" s="568">
        <v>56.69</v>
      </c>
      <c r="Q103" s="583">
        <v>1</v>
      </c>
      <c r="R103" s="567">
        <v>1</v>
      </c>
      <c r="S103" s="583">
        <v>1</v>
      </c>
      <c r="T103" s="631">
        <v>0.5</v>
      </c>
      <c r="U103" s="613">
        <v>1</v>
      </c>
    </row>
    <row r="104" spans="1:21" ht="14.4" customHeight="1" x14ac:dyDescent="0.3">
      <c r="A104" s="566">
        <v>4</v>
      </c>
      <c r="B104" s="567" t="s">
        <v>539</v>
      </c>
      <c r="C104" s="567">
        <v>89301041</v>
      </c>
      <c r="D104" s="629" t="s">
        <v>4251</v>
      </c>
      <c r="E104" s="630" t="s">
        <v>2315</v>
      </c>
      <c r="F104" s="567" t="s">
        <v>2280</v>
      </c>
      <c r="G104" s="567" t="s">
        <v>2496</v>
      </c>
      <c r="H104" s="567" t="s">
        <v>538</v>
      </c>
      <c r="I104" s="567" t="s">
        <v>2497</v>
      </c>
      <c r="J104" s="567" t="s">
        <v>788</v>
      </c>
      <c r="K104" s="567" t="s">
        <v>789</v>
      </c>
      <c r="L104" s="568">
        <v>92.91</v>
      </c>
      <c r="M104" s="568">
        <v>92.91</v>
      </c>
      <c r="N104" s="567">
        <v>1</v>
      </c>
      <c r="O104" s="631">
        <v>1</v>
      </c>
      <c r="P104" s="568"/>
      <c r="Q104" s="583">
        <v>0</v>
      </c>
      <c r="R104" s="567"/>
      <c r="S104" s="583">
        <v>0</v>
      </c>
      <c r="T104" s="631"/>
      <c r="U104" s="613">
        <v>0</v>
      </c>
    </row>
    <row r="105" spans="1:21" ht="14.4" customHeight="1" x14ac:dyDescent="0.3">
      <c r="A105" s="566">
        <v>4</v>
      </c>
      <c r="B105" s="567" t="s">
        <v>539</v>
      </c>
      <c r="C105" s="567">
        <v>89301041</v>
      </c>
      <c r="D105" s="629" t="s">
        <v>4251</v>
      </c>
      <c r="E105" s="630" t="s">
        <v>2315</v>
      </c>
      <c r="F105" s="567" t="s">
        <v>2280</v>
      </c>
      <c r="G105" s="567" t="s">
        <v>2379</v>
      </c>
      <c r="H105" s="567" t="s">
        <v>538</v>
      </c>
      <c r="I105" s="567" t="s">
        <v>2376</v>
      </c>
      <c r="J105" s="567" t="s">
        <v>2377</v>
      </c>
      <c r="K105" s="567" t="s">
        <v>2378</v>
      </c>
      <c r="L105" s="568">
        <v>0</v>
      </c>
      <c r="M105" s="568">
        <v>0</v>
      </c>
      <c r="N105" s="567">
        <v>1</v>
      </c>
      <c r="O105" s="631">
        <v>0.5</v>
      </c>
      <c r="P105" s="568">
        <v>0</v>
      </c>
      <c r="Q105" s="583"/>
      <c r="R105" s="567">
        <v>1</v>
      </c>
      <c r="S105" s="583">
        <v>1</v>
      </c>
      <c r="T105" s="631">
        <v>0.5</v>
      </c>
      <c r="U105" s="613">
        <v>1</v>
      </c>
    </row>
    <row r="106" spans="1:21" ht="14.4" customHeight="1" x14ac:dyDescent="0.3">
      <c r="A106" s="566">
        <v>4</v>
      </c>
      <c r="B106" s="567" t="s">
        <v>539</v>
      </c>
      <c r="C106" s="567">
        <v>89301041</v>
      </c>
      <c r="D106" s="629" t="s">
        <v>4251</v>
      </c>
      <c r="E106" s="630" t="s">
        <v>2315</v>
      </c>
      <c r="F106" s="567" t="s">
        <v>2280</v>
      </c>
      <c r="G106" s="567" t="s">
        <v>2435</v>
      </c>
      <c r="H106" s="567" t="s">
        <v>538</v>
      </c>
      <c r="I106" s="567" t="s">
        <v>2452</v>
      </c>
      <c r="J106" s="567" t="s">
        <v>1022</v>
      </c>
      <c r="K106" s="567" t="s">
        <v>2437</v>
      </c>
      <c r="L106" s="568">
        <v>38.99</v>
      </c>
      <c r="M106" s="568">
        <v>38.99</v>
      </c>
      <c r="N106" s="567">
        <v>1</v>
      </c>
      <c r="O106" s="631">
        <v>1</v>
      </c>
      <c r="P106" s="568"/>
      <c r="Q106" s="583">
        <v>0</v>
      </c>
      <c r="R106" s="567"/>
      <c r="S106" s="583">
        <v>0</v>
      </c>
      <c r="T106" s="631"/>
      <c r="U106" s="613">
        <v>0</v>
      </c>
    </row>
    <row r="107" spans="1:21" ht="14.4" customHeight="1" x14ac:dyDescent="0.3">
      <c r="A107" s="566">
        <v>4</v>
      </c>
      <c r="B107" s="567" t="s">
        <v>539</v>
      </c>
      <c r="C107" s="567">
        <v>89301041</v>
      </c>
      <c r="D107" s="629" t="s">
        <v>4251</v>
      </c>
      <c r="E107" s="630" t="s">
        <v>2315</v>
      </c>
      <c r="F107" s="567" t="s">
        <v>2280</v>
      </c>
      <c r="G107" s="567" t="s">
        <v>2383</v>
      </c>
      <c r="H107" s="567" t="s">
        <v>538</v>
      </c>
      <c r="I107" s="567" t="s">
        <v>2384</v>
      </c>
      <c r="J107" s="567" t="s">
        <v>710</v>
      </c>
      <c r="K107" s="567" t="s">
        <v>2385</v>
      </c>
      <c r="L107" s="568">
        <v>110.66</v>
      </c>
      <c r="M107" s="568">
        <v>110.66</v>
      </c>
      <c r="N107" s="567">
        <v>1</v>
      </c>
      <c r="O107" s="631">
        <v>0.5</v>
      </c>
      <c r="P107" s="568"/>
      <c r="Q107" s="583">
        <v>0</v>
      </c>
      <c r="R107" s="567"/>
      <c r="S107" s="583">
        <v>0</v>
      </c>
      <c r="T107" s="631"/>
      <c r="U107" s="613">
        <v>0</v>
      </c>
    </row>
    <row r="108" spans="1:21" ht="14.4" customHeight="1" x14ac:dyDescent="0.3">
      <c r="A108" s="566">
        <v>4</v>
      </c>
      <c r="B108" s="567" t="s">
        <v>539</v>
      </c>
      <c r="C108" s="567">
        <v>89301041</v>
      </c>
      <c r="D108" s="629" t="s">
        <v>4251</v>
      </c>
      <c r="E108" s="630" t="s">
        <v>2315</v>
      </c>
      <c r="F108" s="567" t="s">
        <v>2280</v>
      </c>
      <c r="G108" s="567" t="s">
        <v>2404</v>
      </c>
      <c r="H108" s="567" t="s">
        <v>905</v>
      </c>
      <c r="I108" s="567" t="s">
        <v>2498</v>
      </c>
      <c r="J108" s="567" t="s">
        <v>2499</v>
      </c>
      <c r="K108" s="567" t="s">
        <v>2162</v>
      </c>
      <c r="L108" s="568">
        <v>147.36000000000001</v>
      </c>
      <c r="M108" s="568">
        <v>147.36000000000001</v>
      </c>
      <c r="N108" s="567">
        <v>1</v>
      </c>
      <c r="O108" s="631">
        <v>0.5</v>
      </c>
      <c r="P108" s="568">
        <v>147.36000000000001</v>
      </c>
      <c r="Q108" s="583">
        <v>1</v>
      </c>
      <c r="R108" s="567">
        <v>1</v>
      </c>
      <c r="S108" s="583">
        <v>1</v>
      </c>
      <c r="T108" s="631">
        <v>0.5</v>
      </c>
      <c r="U108" s="613">
        <v>1</v>
      </c>
    </row>
    <row r="109" spans="1:21" ht="14.4" customHeight="1" x14ac:dyDescent="0.3">
      <c r="A109" s="566">
        <v>4</v>
      </c>
      <c r="B109" s="567" t="s">
        <v>539</v>
      </c>
      <c r="C109" s="567">
        <v>89301041</v>
      </c>
      <c r="D109" s="629" t="s">
        <v>4251</v>
      </c>
      <c r="E109" s="630" t="s">
        <v>2320</v>
      </c>
      <c r="F109" s="567" t="s">
        <v>2280</v>
      </c>
      <c r="G109" s="567" t="s">
        <v>2500</v>
      </c>
      <c r="H109" s="567" t="s">
        <v>538</v>
      </c>
      <c r="I109" s="567" t="s">
        <v>2501</v>
      </c>
      <c r="J109" s="567" t="s">
        <v>2502</v>
      </c>
      <c r="K109" s="567" t="s">
        <v>2467</v>
      </c>
      <c r="L109" s="568">
        <v>102.89</v>
      </c>
      <c r="M109" s="568">
        <v>102.89</v>
      </c>
      <c r="N109" s="567">
        <v>1</v>
      </c>
      <c r="O109" s="631">
        <v>1</v>
      </c>
      <c r="P109" s="568"/>
      <c r="Q109" s="583">
        <v>0</v>
      </c>
      <c r="R109" s="567"/>
      <c r="S109" s="583">
        <v>0</v>
      </c>
      <c r="T109" s="631"/>
      <c r="U109" s="613">
        <v>0</v>
      </c>
    </row>
    <row r="110" spans="1:21" ht="14.4" customHeight="1" x14ac:dyDescent="0.3">
      <c r="A110" s="566">
        <v>4</v>
      </c>
      <c r="B110" s="567" t="s">
        <v>539</v>
      </c>
      <c r="C110" s="567">
        <v>89301041</v>
      </c>
      <c r="D110" s="629" t="s">
        <v>4251</v>
      </c>
      <c r="E110" s="630" t="s">
        <v>2321</v>
      </c>
      <c r="F110" s="567" t="s">
        <v>2280</v>
      </c>
      <c r="G110" s="567" t="s">
        <v>2337</v>
      </c>
      <c r="H110" s="567" t="s">
        <v>905</v>
      </c>
      <c r="I110" s="567" t="s">
        <v>1943</v>
      </c>
      <c r="J110" s="567" t="s">
        <v>1944</v>
      </c>
      <c r="K110" s="567" t="s">
        <v>1945</v>
      </c>
      <c r="L110" s="568">
        <v>333.31</v>
      </c>
      <c r="M110" s="568">
        <v>666.62</v>
      </c>
      <c r="N110" s="567">
        <v>2</v>
      </c>
      <c r="O110" s="631">
        <v>2</v>
      </c>
      <c r="P110" s="568"/>
      <c r="Q110" s="583">
        <v>0</v>
      </c>
      <c r="R110" s="567"/>
      <c r="S110" s="583">
        <v>0</v>
      </c>
      <c r="T110" s="631"/>
      <c r="U110" s="613">
        <v>0</v>
      </c>
    </row>
    <row r="111" spans="1:21" ht="14.4" customHeight="1" x14ac:dyDescent="0.3">
      <c r="A111" s="566">
        <v>4</v>
      </c>
      <c r="B111" s="567" t="s">
        <v>539</v>
      </c>
      <c r="C111" s="567">
        <v>89301041</v>
      </c>
      <c r="D111" s="629" t="s">
        <v>4251</v>
      </c>
      <c r="E111" s="630" t="s">
        <v>2321</v>
      </c>
      <c r="F111" s="567" t="s">
        <v>2280</v>
      </c>
      <c r="G111" s="567" t="s">
        <v>2337</v>
      </c>
      <c r="H111" s="567" t="s">
        <v>905</v>
      </c>
      <c r="I111" s="567" t="s">
        <v>1949</v>
      </c>
      <c r="J111" s="567" t="s">
        <v>1950</v>
      </c>
      <c r="K111" s="567" t="s">
        <v>1951</v>
      </c>
      <c r="L111" s="568">
        <v>333.31</v>
      </c>
      <c r="M111" s="568">
        <v>333.31</v>
      </c>
      <c r="N111" s="567">
        <v>1</v>
      </c>
      <c r="O111" s="631">
        <v>1</v>
      </c>
      <c r="P111" s="568">
        <v>333.31</v>
      </c>
      <c r="Q111" s="583">
        <v>1</v>
      </c>
      <c r="R111" s="567">
        <v>1</v>
      </c>
      <c r="S111" s="583">
        <v>1</v>
      </c>
      <c r="T111" s="631">
        <v>1</v>
      </c>
      <c r="U111" s="613">
        <v>1</v>
      </c>
    </row>
    <row r="112" spans="1:21" ht="14.4" customHeight="1" x14ac:dyDescent="0.3">
      <c r="A112" s="566">
        <v>4</v>
      </c>
      <c r="B112" s="567" t="s">
        <v>539</v>
      </c>
      <c r="C112" s="567">
        <v>89301041</v>
      </c>
      <c r="D112" s="629" t="s">
        <v>4251</v>
      </c>
      <c r="E112" s="630" t="s">
        <v>2321</v>
      </c>
      <c r="F112" s="567" t="s">
        <v>2280</v>
      </c>
      <c r="G112" s="567" t="s">
        <v>2503</v>
      </c>
      <c r="H112" s="567" t="s">
        <v>905</v>
      </c>
      <c r="I112" s="567" t="s">
        <v>2128</v>
      </c>
      <c r="J112" s="567" t="s">
        <v>1382</v>
      </c>
      <c r="K112" s="567" t="s">
        <v>2129</v>
      </c>
      <c r="L112" s="568">
        <v>184.22</v>
      </c>
      <c r="M112" s="568">
        <v>184.22</v>
      </c>
      <c r="N112" s="567">
        <v>1</v>
      </c>
      <c r="O112" s="631">
        <v>1</v>
      </c>
      <c r="P112" s="568">
        <v>184.22</v>
      </c>
      <c r="Q112" s="583">
        <v>1</v>
      </c>
      <c r="R112" s="567">
        <v>1</v>
      </c>
      <c r="S112" s="583">
        <v>1</v>
      </c>
      <c r="T112" s="631">
        <v>1</v>
      </c>
      <c r="U112" s="613">
        <v>1</v>
      </c>
    </row>
    <row r="113" spans="1:21" ht="14.4" customHeight="1" x14ac:dyDescent="0.3">
      <c r="A113" s="566">
        <v>4</v>
      </c>
      <c r="B113" s="567" t="s">
        <v>539</v>
      </c>
      <c r="C113" s="567">
        <v>89301041</v>
      </c>
      <c r="D113" s="629" t="s">
        <v>4251</v>
      </c>
      <c r="E113" s="630" t="s">
        <v>2321</v>
      </c>
      <c r="F113" s="567" t="s">
        <v>2280</v>
      </c>
      <c r="G113" s="567" t="s">
        <v>2410</v>
      </c>
      <c r="H113" s="567" t="s">
        <v>538</v>
      </c>
      <c r="I113" s="567" t="s">
        <v>2411</v>
      </c>
      <c r="J113" s="567" t="s">
        <v>2412</v>
      </c>
      <c r="K113" s="567" t="s">
        <v>2413</v>
      </c>
      <c r="L113" s="568">
        <v>0</v>
      </c>
      <c r="M113" s="568">
        <v>0</v>
      </c>
      <c r="N113" s="567">
        <v>3</v>
      </c>
      <c r="O113" s="631">
        <v>2</v>
      </c>
      <c r="P113" s="568">
        <v>0</v>
      </c>
      <c r="Q113" s="583"/>
      <c r="R113" s="567">
        <v>2</v>
      </c>
      <c r="S113" s="583">
        <v>0.66666666666666663</v>
      </c>
      <c r="T113" s="631">
        <v>1</v>
      </c>
      <c r="U113" s="613">
        <v>0.5</v>
      </c>
    </row>
    <row r="114" spans="1:21" ht="14.4" customHeight="1" x14ac:dyDescent="0.3">
      <c r="A114" s="566">
        <v>4</v>
      </c>
      <c r="B114" s="567" t="s">
        <v>539</v>
      </c>
      <c r="C114" s="567">
        <v>89301041</v>
      </c>
      <c r="D114" s="629" t="s">
        <v>4251</v>
      </c>
      <c r="E114" s="630" t="s">
        <v>2321</v>
      </c>
      <c r="F114" s="567" t="s">
        <v>2280</v>
      </c>
      <c r="G114" s="567" t="s">
        <v>2504</v>
      </c>
      <c r="H114" s="567" t="s">
        <v>538</v>
      </c>
      <c r="I114" s="567" t="s">
        <v>2505</v>
      </c>
      <c r="J114" s="567" t="s">
        <v>671</v>
      </c>
      <c r="K114" s="567" t="s">
        <v>2506</v>
      </c>
      <c r="L114" s="568">
        <v>0</v>
      </c>
      <c r="M114" s="568">
        <v>0</v>
      </c>
      <c r="N114" s="567">
        <v>1</v>
      </c>
      <c r="O114" s="631">
        <v>1</v>
      </c>
      <c r="P114" s="568">
        <v>0</v>
      </c>
      <c r="Q114" s="583"/>
      <c r="R114" s="567">
        <v>1</v>
      </c>
      <c r="S114" s="583">
        <v>1</v>
      </c>
      <c r="T114" s="631">
        <v>1</v>
      </c>
      <c r="U114" s="613">
        <v>1</v>
      </c>
    </row>
    <row r="115" spans="1:21" ht="14.4" customHeight="1" x14ac:dyDescent="0.3">
      <c r="A115" s="566">
        <v>4</v>
      </c>
      <c r="B115" s="567" t="s">
        <v>539</v>
      </c>
      <c r="C115" s="567">
        <v>89301041</v>
      </c>
      <c r="D115" s="629" t="s">
        <v>4251</v>
      </c>
      <c r="E115" s="630" t="s">
        <v>2321</v>
      </c>
      <c r="F115" s="567" t="s">
        <v>2280</v>
      </c>
      <c r="G115" s="567" t="s">
        <v>2504</v>
      </c>
      <c r="H115" s="567" t="s">
        <v>538</v>
      </c>
      <c r="I115" s="567" t="s">
        <v>2507</v>
      </c>
      <c r="J115" s="567" t="s">
        <v>671</v>
      </c>
      <c r="K115" s="567" t="s">
        <v>2508</v>
      </c>
      <c r="L115" s="568">
        <v>50.6</v>
      </c>
      <c r="M115" s="568">
        <v>50.6</v>
      </c>
      <c r="N115" s="567">
        <v>1</v>
      </c>
      <c r="O115" s="631">
        <v>0.5</v>
      </c>
      <c r="P115" s="568">
        <v>50.6</v>
      </c>
      <c r="Q115" s="583">
        <v>1</v>
      </c>
      <c r="R115" s="567">
        <v>1</v>
      </c>
      <c r="S115" s="583">
        <v>1</v>
      </c>
      <c r="T115" s="631">
        <v>0.5</v>
      </c>
      <c r="U115" s="613">
        <v>1</v>
      </c>
    </row>
    <row r="116" spans="1:21" ht="14.4" customHeight="1" x14ac:dyDescent="0.3">
      <c r="A116" s="566">
        <v>4</v>
      </c>
      <c r="B116" s="567" t="s">
        <v>539</v>
      </c>
      <c r="C116" s="567">
        <v>89301041</v>
      </c>
      <c r="D116" s="629" t="s">
        <v>4251</v>
      </c>
      <c r="E116" s="630" t="s">
        <v>2321</v>
      </c>
      <c r="F116" s="567" t="s">
        <v>2280</v>
      </c>
      <c r="G116" s="567" t="s">
        <v>2509</v>
      </c>
      <c r="H116" s="567" t="s">
        <v>538</v>
      </c>
      <c r="I116" s="567" t="s">
        <v>2510</v>
      </c>
      <c r="J116" s="567" t="s">
        <v>846</v>
      </c>
      <c r="K116" s="567" t="s">
        <v>847</v>
      </c>
      <c r="L116" s="568">
        <v>0</v>
      </c>
      <c r="M116" s="568">
        <v>0</v>
      </c>
      <c r="N116" s="567">
        <v>2</v>
      </c>
      <c r="O116" s="631">
        <v>0.5</v>
      </c>
      <c r="P116" s="568"/>
      <c r="Q116" s="583"/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4</v>
      </c>
      <c r="B117" s="567" t="s">
        <v>539</v>
      </c>
      <c r="C117" s="567">
        <v>89301041</v>
      </c>
      <c r="D117" s="629" t="s">
        <v>4251</v>
      </c>
      <c r="E117" s="630" t="s">
        <v>2321</v>
      </c>
      <c r="F117" s="567" t="s">
        <v>2280</v>
      </c>
      <c r="G117" s="567" t="s">
        <v>2344</v>
      </c>
      <c r="H117" s="567" t="s">
        <v>538</v>
      </c>
      <c r="I117" s="567" t="s">
        <v>2345</v>
      </c>
      <c r="J117" s="567" t="s">
        <v>739</v>
      </c>
      <c r="K117" s="567" t="s">
        <v>2346</v>
      </c>
      <c r="L117" s="568">
        <v>242.93</v>
      </c>
      <c r="M117" s="568">
        <v>242.93</v>
      </c>
      <c r="N117" s="567">
        <v>1</v>
      </c>
      <c r="O117" s="631">
        <v>1</v>
      </c>
      <c r="P117" s="568">
        <v>242.93</v>
      </c>
      <c r="Q117" s="583">
        <v>1</v>
      </c>
      <c r="R117" s="567">
        <v>1</v>
      </c>
      <c r="S117" s="583">
        <v>1</v>
      </c>
      <c r="T117" s="631">
        <v>1</v>
      </c>
      <c r="U117" s="613">
        <v>1</v>
      </c>
    </row>
    <row r="118" spans="1:21" ht="14.4" customHeight="1" x14ac:dyDescent="0.3">
      <c r="A118" s="566">
        <v>4</v>
      </c>
      <c r="B118" s="567" t="s">
        <v>539</v>
      </c>
      <c r="C118" s="567">
        <v>89301041</v>
      </c>
      <c r="D118" s="629" t="s">
        <v>4251</v>
      </c>
      <c r="E118" s="630" t="s">
        <v>2321</v>
      </c>
      <c r="F118" s="567" t="s">
        <v>2280</v>
      </c>
      <c r="G118" s="567" t="s">
        <v>2511</v>
      </c>
      <c r="H118" s="567" t="s">
        <v>538</v>
      </c>
      <c r="I118" s="567" t="s">
        <v>2512</v>
      </c>
      <c r="J118" s="567" t="s">
        <v>2513</v>
      </c>
      <c r="K118" s="567" t="s">
        <v>2010</v>
      </c>
      <c r="L118" s="568">
        <v>810.99</v>
      </c>
      <c r="M118" s="568">
        <v>810.99</v>
      </c>
      <c r="N118" s="567">
        <v>1</v>
      </c>
      <c r="O118" s="631">
        <v>1</v>
      </c>
      <c r="P118" s="568">
        <v>810.99</v>
      </c>
      <c r="Q118" s="583">
        <v>1</v>
      </c>
      <c r="R118" s="567">
        <v>1</v>
      </c>
      <c r="S118" s="583">
        <v>1</v>
      </c>
      <c r="T118" s="631">
        <v>1</v>
      </c>
      <c r="U118" s="613">
        <v>1</v>
      </c>
    </row>
    <row r="119" spans="1:21" ht="14.4" customHeight="1" x14ac:dyDescent="0.3">
      <c r="A119" s="566">
        <v>4</v>
      </c>
      <c r="B119" s="567" t="s">
        <v>539</v>
      </c>
      <c r="C119" s="567">
        <v>89301041</v>
      </c>
      <c r="D119" s="629" t="s">
        <v>4251</v>
      </c>
      <c r="E119" s="630" t="s">
        <v>2321</v>
      </c>
      <c r="F119" s="567" t="s">
        <v>2280</v>
      </c>
      <c r="G119" s="567" t="s">
        <v>2369</v>
      </c>
      <c r="H119" s="567" t="s">
        <v>905</v>
      </c>
      <c r="I119" s="567" t="s">
        <v>1865</v>
      </c>
      <c r="J119" s="567" t="s">
        <v>934</v>
      </c>
      <c r="K119" s="567" t="s">
        <v>935</v>
      </c>
      <c r="L119" s="568">
        <v>625.29</v>
      </c>
      <c r="M119" s="568">
        <v>625.29</v>
      </c>
      <c r="N119" s="567">
        <v>1</v>
      </c>
      <c r="O119" s="631">
        <v>1</v>
      </c>
      <c r="P119" s="568"/>
      <c r="Q119" s="583">
        <v>0</v>
      </c>
      <c r="R119" s="567"/>
      <c r="S119" s="583">
        <v>0</v>
      </c>
      <c r="T119" s="631"/>
      <c r="U119" s="613">
        <v>0</v>
      </c>
    </row>
    <row r="120" spans="1:21" ht="14.4" customHeight="1" x14ac:dyDescent="0.3">
      <c r="A120" s="566">
        <v>4</v>
      </c>
      <c r="B120" s="567" t="s">
        <v>539</v>
      </c>
      <c r="C120" s="567">
        <v>89301041</v>
      </c>
      <c r="D120" s="629" t="s">
        <v>4251</v>
      </c>
      <c r="E120" s="630" t="s">
        <v>2321</v>
      </c>
      <c r="F120" s="567" t="s">
        <v>2280</v>
      </c>
      <c r="G120" s="567" t="s">
        <v>2369</v>
      </c>
      <c r="H120" s="567" t="s">
        <v>905</v>
      </c>
      <c r="I120" s="567" t="s">
        <v>2083</v>
      </c>
      <c r="J120" s="567" t="s">
        <v>955</v>
      </c>
      <c r="K120" s="567" t="s">
        <v>1310</v>
      </c>
      <c r="L120" s="568">
        <v>2332.92</v>
      </c>
      <c r="M120" s="568">
        <v>2332.92</v>
      </c>
      <c r="N120" s="567">
        <v>1</v>
      </c>
      <c r="O120" s="631">
        <v>1</v>
      </c>
      <c r="P120" s="568">
        <v>2332.92</v>
      </c>
      <c r="Q120" s="583">
        <v>1</v>
      </c>
      <c r="R120" s="567">
        <v>1</v>
      </c>
      <c r="S120" s="583">
        <v>1</v>
      </c>
      <c r="T120" s="631">
        <v>1</v>
      </c>
      <c r="U120" s="613">
        <v>1</v>
      </c>
    </row>
    <row r="121" spans="1:21" ht="14.4" customHeight="1" x14ac:dyDescent="0.3">
      <c r="A121" s="566">
        <v>4</v>
      </c>
      <c r="B121" s="567" t="s">
        <v>539</v>
      </c>
      <c r="C121" s="567">
        <v>89301041</v>
      </c>
      <c r="D121" s="629" t="s">
        <v>4251</v>
      </c>
      <c r="E121" s="630" t="s">
        <v>2321</v>
      </c>
      <c r="F121" s="567" t="s">
        <v>2280</v>
      </c>
      <c r="G121" s="567" t="s">
        <v>2407</v>
      </c>
      <c r="H121" s="567" t="s">
        <v>538</v>
      </c>
      <c r="I121" s="567" t="s">
        <v>2408</v>
      </c>
      <c r="J121" s="567" t="s">
        <v>611</v>
      </c>
      <c r="K121" s="567" t="s">
        <v>2409</v>
      </c>
      <c r="L121" s="568">
        <v>105.94</v>
      </c>
      <c r="M121" s="568">
        <v>211.88</v>
      </c>
      <c r="N121" s="567">
        <v>2</v>
      </c>
      <c r="O121" s="631">
        <v>0.5</v>
      </c>
      <c r="P121" s="568"/>
      <c r="Q121" s="583">
        <v>0</v>
      </c>
      <c r="R121" s="567"/>
      <c r="S121" s="583">
        <v>0</v>
      </c>
      <c r="T121" s="631"/>
      <c r="U121" s="613">
        <v>0</v>
      </c>
    </row>
    <row r="122" spans="1:21" ht="14.4" customHeight="1" x14ac:dyDescent="0.3">
      <c r="A122" s="566">
        <v>4</v>
      </c>
      <c r="B122" s="567" t="s">
        <v>539</v>
      </c>
      <c r="C122" s="567">
        <v>89301041</v>
      </c>
      <c r="D122" s="629" t="s">
        <v>4251</v>
      </c>
      <c r="E122" s="630" t="s">
        <v>2321</v>
      </c>
      <c r="F122" s="567" t="s">
        <v>2280</v>
      </c>
      <c r="G122" s="567" t="s">
        <v>2347</v>
      </c>
      <c r="H122" s="567" t="s">
        <v>538</v>
      </c>
      <c r="I122" s="567" t="s">
        <v>2446</v>
      </c>
      <c r="J122" s="567" t="s">
        <v>2447</v>
      </c>
      <c r="K122" s="567" t="s">
        <v>683</v>
      </c>
      <c r="L122" s="568">
        <v>190.48</v>
      </c>
      <c r="M122" s="568">
        <v>380.96</v>
      </c>
      <c r="N122" s="567">
        <v>2</v>
      </c>
      <c r="O122" s="631">
        <v>0.5</v>
      </c>
      <c r="P122" s="568">
        <v>380.96</v>
      </c>
      <c r="Q122" s="583">
        <v>1</v>
      </c>
      <c r="R122" s="567">
        <v>2</v>
      </c>
      <c r="S122" s="583">
        <v>1</v>
      </c>
      <c r="T122" s="631">
        <v>0.5</v>
      </c>
      <c r="U122" s="613">
        <v>1</v>
      </c>
    </row>
    <row r="123" spans="1:21" ht="14.4" customHeight="1" x14ac:dyDescent="0.3">
      <c r="A123" s="566">
        <v>4</v>
      </c>
      <c r="B123" s="567" t="s">
        <v>539</v>
      </c>
      <c r="C123" s="567">
        <v>89301041</v>
      </c>
      <c r="D123" s="629" t="s">
        <v>4251</v>
      </c>
      <c r="E123" s="630" t="s">
        <v>2321</v>
      </c>
      <c r="F123" s="567" t="s">
        <v>2280</v>
      </c>
      <c r="G123" s="567" t="s">
        <v>2347</v>
      </c>
      <c r="H123" s="567" t="s">
        <v>538</v>
      </c>
      <c r="I123" s="567" t="s">
        <v>1836</v>
      </c>
      <c r="J123" s="567" t="s">
        <v>681</v>
      </c>
      <c r="K123" s="567" t="s">
        <v>683</v>
      </c>
      <c r="L123" s="568">
        <v>190.48</v>
      </c>
      <c r="M123" s="568">
        <v>190.48</v>
      </c>
      <c r="N123" s="567">
        <v>1</v>
      </c>
      <c r="O123" s="631">
        <v>1</v>
      </c>
      <c r="P123" s="568"/>
      <c r="Q123" s="583">
        <v>0</v>
      </c>
      <c r="R123" s="567"/>
      <c r="S123" s="583">
        <v>0</v>
      </c>
      <c r="T123" s="631"/>
      <c r="U123" s="613">
        <v>0</v>
      </c>
    </row>
    <row r="124" spans="1:21" ht="14.4" customHeight="1" x14ac:dyDescent="0.3">
      <c r="A124" s="566">
        <v>4</v>
      </c>
      <c r="B124" s="567" t="s">
        <v>539</v>
      </c>
      <c r="C124" s="567">
        <v>89301041</v>
      </c>
      <c r="D124" s="629" t="s">
        <v>4251</v>
      </c>
      <c r="E124" s="630" t="s">
        <v>2321</v>
      </c>
      <c r="F124" s="567" t="s">
        <v>2280</v>
      </c>
      <c r="G124" s="567" t="s">
        <v>2347</v>
      </c>
      <c r="H124" s="567" t="s">
        <v>538</v>
      </c>
      <c r="I124" s="567" t="s">
        <v>1837</v>
      </c>
      <c r="J124" s="567" t="s">
        <v>681</v>
      </c>
      <c r="K124" s="567" t="s">
        <v>684</v>
      </c>
      <c r="L124" s="568">
        <v>612.26</v>
      </c>
      <c r="M124" s="568">
        <v>612.26</v>
      </c>
      <c r="N124" s="567">
        <v>1</v>
      </c>
      <c r="O124" s="631">
        <v>1</v>
      </c>
      <c r="P124" s="568"/>
      <c r="Q124" s="583">
        <v>0</v>
      </c>
      <c r="R124" s="567"/>
      <c r="S124" s="583">
        <v>0</v>
      </c>
      <c r="T124" s="631"/>
      <c r="U124" s="613">
        <v>0</v>
      </c>
    </row>
    <row r="125" spans="1:21" ht="14.4" customHeight="1" x14ac:dyDescent="0.3">
      <c r="A125" s="566">
        <v>4</v>
      </c>
      <c r="B125" s="567" t="s">
        <v>539</v>
      </c>
      <c r="C125" s="567">
        <v>89301041</v>
      </c>
      <c r="D125" s="629" t="s">
        <v>4251</v>
      </c>
      <c r="E125" s="630" t="s">
        <v>2321</v>
      </c>
      <c r="F125" s="567" t="s">
        <v>2280</v>
      </c>
      <c r="G125" s="567" t="s">
        <v>2448</v>
      </c>
      <c r="H125" s="567" t="s">
        <v>538</v>
      </c>
      <c r="I125" s="567" t="s">
        <v>2514</v>
      </c>
      <c r="J125" s="567" t="s">
        <v>2515</v>
      </c>
      <c r="K125" s="567" t="s">
        <v>2475</v>
      </c>
      <c r="L125" s="568">
        <v>22.88</v>
      </c>
      <c r="M125" s="568">
        <v>22.88</v>
      </c>
      <c r="N125" s="567">
        <v>1</v>
      </c>
      <c r="O125" s="631">
        <v>0.5</v>
      </c>
      <c r="P125" s="568">
        <v>22.88</v>
      </c>
      <c r="Q125" s="583">
        <v>1</v>
      </c>
      <c r="R125" s="567">
        <v>1</v>
      </c>
      <c r="S125" s="583">
        <v>1</v>
      </c>
      <c r="T125" s="631">
        <v>0.5</v>
      </c>
      <c r="U125" s="613">
        <v>1</v>
      </c>
    </row>
    <row r="126" spans="1:21" ht="14.4" customHeight="1" x14ac:dyDescent="0.3">
      <c r="A126" s="566">
        <v>4</v>
      </c>
      <c r="B126" s="567" t="s">
        <v>539</v>
      </c>
      <c r="C126" s="567">
        <v>89301041</v>
      </c>
      <c r="D126" s="629" t="s">
        <v>4251</v>
      </c>
      <c r="E126" s="630" t="s">
        <v>2321</v>
      </c>
      <c r="F126" s="567" t="s">
        <v>2280</v>
      </c>
      <c r="G126" s="567" t="s">
        <v>2516</v>
      </c>
      <c r="H126" s="567" t="s">
        <v>538</v>
      </c>
      <c r="I126" s="567" t="s">
        <v>2517</v>
      </c>
      <c r="J126" s="567" t="s">
        <v>1493</v>
      </c>
      <c r="K126" s="567" t="s">
        <v>1199</v>
      </c>
      <c r="L126" s="568">
        <v>0</v>
      </c>
      <c r="M126" s="568">
        <v>0</v>
      </c>
      <c r="N126" s="567">
        <v>1</v>
      </c>
      <c r="O126" s="631">
        <v>1</v>
      </c>
      <c r="P126" s="568">
        <v>0</v>
      </c>
      <c r="Q126" s="583"/>
      <c r="R126" s="567">
        <v>1</v>
      </c>
      <c r="S126" s="583">
        <v>1</v>
      </c>
      <c r="T126" s="631">
        <v>1</v>
      </c>
      <c r="U126" s="613">
        <v>1</v>
      </c>
    </row>
    <row r="127" spans="1:21" ht="14.4" customHeight="1" x14ac:dyDescent="0.3">
      <c r="A127" s="566">
        <v>4</v>
      </c>
      <c r="B127" s="567" t="s">
        <v>539</v>
      </c>
      <c r="C127" s="567">
        <v>89301041</v>
      </c>
      <c r="D127" s="629" t="s">
        <v>4251</v>
      </c>
      <c r="E127" s="630" t="s">
        <v>2321</v>
      </c>
      <c r="F127" s="567" t="s">
        <v>2280</v>
      </c>
      <c r="G127" s="567" t="s">
        <v>2375</v>
      </c>
      <c r="H127" s="567" t="s">
        <v>538</v>
      </c>
      <c r="I127" s="567" t="s">
        <v>2376</v>
      </c>
      <c r="J127" s="567" t="s">
        <v>2377</v>
      </c>
      <c r="K127" s="567" t="s">
        <v>2378</v>
      </c>
      <c r="L127" s="568">
        <v>0</v>
      </c>
      <c r="M127" s="568">
        <v>0</v>
      </c>
      <c r="N127" s="567">
        <v>1</v>
      </c>
      <c r="O127" s="631">
        <v>0.5</v>
      </c>
      <c r="P127" s="568"/>
      <c r="Q127" s="583"/>
      <c r="R127" s="567"/>
      <c r="S127" s="583">
        <v>0</v>
      </c>
      <c r="T127" s="631"/>
      <c r="U127" s="613">
        <v>0</v>
      </c>
    </row>
    <row r="128" spans="1:21" ht="14.4" customHeight="1" x14ac:dyDescent="0.3">
      <c r="A128" s="566">
        <v>4</v>
      </c>
      <c r="B128" s="567" t="s">
        <v>539</v>
      </c>
      <c r="C128" s="567">
        <v>89301041</v>
      </c>
      <c r="D128" s="629" t="s">
        <v>4251</v>
      </c>
      <c r="E128" s="630" t="s">
        <v>2321</v>
      </c>
      <c r="F128" s="567" t="s">
        <v>2280</v>
      </c>
      <c r="G128" s="567" t="s">
        <v>2379</v>
      </c>
      <c r="H128" s="567" t="s">
        <v>538</v>
      </c>
      <c r="I128" s="567" t="s">
        <v>2376</v>
      </c>
      <c r="J128" s="567" t="s">
        <v>2377</v>
      </c>
      <c r="K128" s="567" t="s">
        <v>2378</v>
      </c>
      <c r="L128" s="568">
        <v>0</v>
      </c>
      <c r="M128" s="568">
        <v>0</v>
      </c>
      <c r="N128" s="567">
        <v>2</v>
      </c>
      <c r="O128" s="631">
        <v>2</v>
      </c>
      <c r="P128" s="568">
        <v>0</v>
      </c>
      <c r="Q128" s="583"/>
      <c r="R128" s="567">
        <v>1</v>
      </c>
      <c r="S128" s="583">
        <v>0.5</v>
      </c>
      <c r="T128" s="631">
        <v>1</v>
      </c>
      <c r="U128" s="613">
        <v>0.5</v>
      </c>
    </row>
    <row r="129" spans="1:21" ht="14.4" customHeight="1" x14ac:dyDescent="0.3">
      <c r="A129" s="566">
        <v>4</v>
      </c>
      <c r="B129" s="567" t="s">
        <v>539</v>
      </c>
      <c r="C129" s="567">
        <v>89301041</v>
      </c>
      <c r="D129" s="629" t="s">
        <v>4251</v>
      </c>
      <c r="E129" s="630" t="s">
        <v>2321</v>
      </c>
      <c r="F129" s="567" t="s">
        <v>2280</v>
      </c>
      <c r="G129" s="567" t="s">
        <v>2435</v>
      </c>
      <c r="H129" s="567" t="s">
        <v>538</v>
      </c>
      <c r="I129" s="567" t="s">
        <v>2436</v>
      </c>
      <c r="J129" s="567" t="s">
        <v>1024</v>
      </c>
      <c r="K129" s="567" t="s">
        <v>2437</v>
      </c>
      <c r="L129" s="568">
        <v>38.99</v>
      </c>
      <c r="M129" s="568">
        <v>77.98</v>
      </c>
      <c r="N129" s="567">
        <v>2</v>
      </c>
      <c r="O129" s="631">
        <v>0.5</v>
      </c>
      <c r="P129" s="568">
        <v>77.98</v>
      </c>
      <c r="Q129" s="583">
        <v>1</v>
      </c>
      <c r="R129" s="567">
        <v>2</v>
      </c>
      <c r="S129" s="583">
        <v>1</v>
      </c>
      <c r="T129" s="631">
        <v>0.5</v>
      </c>
      <c r="U129" s="613">
        <v>1</v>
      </c>
    </row>
    <row r="130" spans="1:21" ht="14.4" customHeight="1" x14ac:dyDescent="0.3">
      <c r="A130" s="566">
        <v>4</v>
      </c>
      <c r="B130" s="567" t="s">
        <v>539</v>
      </c>
      <c r="C130" s="567">
        <v>89301041</v>
      </c>
      <c r="D130" s="629" t="s">
        <v>4251</v>
      </c>
      <c r="E130" s="630" t="s">
        <v>2321</v>
      </c>
      <c r="F130" s="567" t="s">
        <v>2280</v>
      </c>
      <c r="G130" s="567" t="s">
        <v>2404</v>
      </c>
      <c r="H130" s="567" t="s">
        <v>905</v>
      </c>
      <c r="I130" s="567" t="s">
        <v>2155</v>
      </c>
      <c r="J130" s="567" t="s">
        <v>1311</v>
      </c>
      <c r="K130" s="567" t="s">
        <v>2156</v>
      </c>
      <c r="L130" s="568">
        <v>32.74</v>
      </c>
      <c r="M130" s="568">
        <v>65.48</v>
      </c>
      <c r="N130" s="567">
        <v>2</v>
      </c>
      <c r="O130" s="631">
        <v>1</v>
      </c>
      <c r="P130" s="568">
        <v>65.48</v>
      </c>
      <c r="Q130" s="583">
        <v>1</v>
      </c>
      <c r="R130" s="567">
        <v>2</v>
      </c>
      <c r="S130" s="583">
        <v>1</v>
      </c>
      <c r="T130" s="631">
        <v>1</v>
      </c>
      <c r="U130" s="613">
        <v>1</v>
      </c>
    </row>
    <row r="131" spans="1:21" ht="14.4" customHeight="1" x14ac:dyDescent="0.3">
      <c r="A131" s="566">
        <v>4</v>
      </c>
      <c r="B131" s="567" t="s">
        <v>539</v>
      </c>
      <c r="C131" s="567">
        <v>89301041</v>
      </c>
      <c r="D131" s="629" t="s">
        <v>4251</v>
      </c>
      <c r="E131" s="630" t="s">
        <v>2321</v>
      </c>
      <c r="F131" s="567" t="s">
        <v>2280</v>
      </c>
      <c r="G131" s="567" t="s">
        <v>2404</v>
      </c>
      <c r="H131" s="567" t="s">
        <v>905</v>
      </c>
      <c r="I131" s="567" t="s">
        <v>2518</v>
      </c>
      <c r="J131" s="567" t="s">
        <v>953</v>
      </c>
      <c r="K131" s="567" t="s">
        <v>2519</v>
      </c>
      <c r="L131" s="568">
        <v>207.53</v>
      </c>
      <c r="M131" s="568">
        <v>415.06</v>
      </c>
      <c r="N131" s="567">
        <v>2</v>
      </c>
      <c r="O131" s="631">
        <v>0.5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4</v>
      </c>
      <c r="B132" s="567" t="s">
        <v>539</v>
      </c>
      <c r="C132" s="567">
        <v>89301041</v>
      </c>
      <c r="D132" s="629" t="s">
        <v>4251</v>
      </c>
      <c r="E132" s="630" t="s">
        <v>2321</v>
      </c>
      <c r="F132" s="567" t="s">
        <v>2281</v>
      </c>
      <c r="G132" s="567" t="s">
        <v>2414</v>
      </c>
      <c r="H132" s="567" t="s">
        <v>538</v>
      </c>
      <c r="I132" s="567" t="s">
        <v>2520</v>
      </c>
      <c r="J132" s="567" t="s">
        <v>2308</v>
      </c>
      <c r="K132" s="567"/>
      <c r="L132" s="568">
        <v>0</v>
      </c>
      <c r="M132" s="568">
        <v>0</v>
      </c>
      <c r="N132" s="567">
        <v>1</v>
      </c>
      <c r="O132" s="631">
        <v>1</v>
      </c>
      <c r="P132" s="568">
        <v>0</v>
      </c>
      <c r="Q132" s="583"/>
      <c r="R132" s="567">
        <v>1</v>
      </c>
      <c r="S132" s="583">
        <v>1</v>
      </c>
      <c r="T132" s="631">
        <v>1</v>
      </c>
      <c r="U132" s="613">
        <v>1</v>
      </c>
    </row>
    <row r="133" spans="1:21" ht="14.4" customHeight="1" x14ac:dyDescent="0.3">
      <c r="A133" s="566">
        <v>4</v>
      </c>
      <c r="B133" s="567" t="s">
        <v>539</v>
      </c>
      <c r="C133" s="567">
        <v>89301041</v>
      </c>
      <c r="D133" s="629" t="s">
        <v>4251</v>
      </c>
      <c r="E133" s="630" t="s">
        <v>2321</v>
      </c>
      <c r="F133" s="567" t="s">
        <v>2282</v>
      </c>
      <c r="G133" s="567" t="s">
        <v>2521</v>
      </c>
      <c r="H133" s="567" t="s">
        <v>538</v>
      </c>
      <c r="I133" s="567" t="s">
        <v>2522</v>
      </c>
      <c r="J133" s="567" t="s">
        <v>2523</v>
      </c>
      <c r="K133" s="567" t="s">
        <v>2524</v>
      </c>
      <c r="L133" s="568">
        <v>900</v>
      </c>
      <c r="M133" s="568">
        <v>900</v>
      </c>
      <c r="N133" s="567">
        <v>1</v>
      </c>
      <c r="O133" s="631">
        <v>1</v>
      </c>
      <c r="P133" s="568">
        <v>900</v>
      </c>
      <c r="Q133" s="583">
        <v>1</v>
      </c>
      <c r="R133" s="567">
        <v>1</v>
      </c>
      <c r="S133" s="583">
        <v>1</v>
      </c>
      <c r="T133" s="631">
        <v>1</v>
      </c>
      <c r="U133" s="613">
        <v>1</v>
      </c>
    </row>
    <row r="134" spans="1:21" ht="14.4" customHeight="1" x14ac:dyDescent="0.3">
      <c r="A134" s="566">
        <v>4</v>
      </c>
      <c r="B134" s="567" t="s">
        <v>539</v>
      </c>
      <c r="C134" s="567">
        <v>89301041</v>
      </c>
      <c r="D134" s="629" t="s">
        <v>4251</v>
      </c>
      <c r="E134" s="630" t="s">
        <v>2322</v>
      </c>
      <c r="F134" s="567" t="s">
        <v>2280</v>
      </c>
      <c r="G134" s="567" t="s">
        <v>2525</v>
      </c>
      <c r="H134" s="567" t="s">
        <v>538</v>
      </c>
      <c r="I134" s="567" t="s">
        <v>2526</v>
      </c>
      <c r="J134" s="567" t="s">
        <v>2527</v>
      </c>
      <c r="K134" s="567" t="s">
        <v>862</v>
      </c>
      <c r="L134" s="568">
        <v>44.89</v>
      </c>
      <c r="M134" s="568">
        <v>44.89</v>
      </c>
      <c r="N134" s="567">
        <v>1</v>
      </c>
      <c r="O134" s="631">
        <v>0.5</v>
      </c>
      <c r="P134" s="568">
        <v>44.89</v>
      </c>
      <c r="Q134" s="583">
        <v>1</v>
      </c>
      <c r="R134" s="567">
        <v>1</v>
      </c>
      <c r="S134" s="583">
        <v>1</v>
      </c>
      <c r="T134" s="631">
        <v>0.5</v>
      </c>
      <c r="U134" s="613">
        <v>1</v>
      </c>
    </row>
    <row r="135" spans="1:21" ht="14.4" customHeight="1" x14ac:dyDescent="0.3">
      <c r="A135" s="566">
        <v>4</v>
      </c>
      <c r="B135" s="567" t="s">
        <v>539</v>
      </c>
      <c r="C135" s="567">
        <v>89301041</v>
      </c>
      <c r="D135" s="629" t="s">
        <v>4251</v>
      </c>
      <c r="E135" s="630" t="s">
        <v>2322</v>
      </c>
      <c r="F135" s="567" t="s">
        <v>2280</v>
      </c>
      <c r="G135" s="567" t="s">
        <v>2337</v>
      </c>
      <c r="H135" s="567" t="s">
        <v>905</v>
      </c>
      <c r="I135" s="567" t="s">
        <v>1943</v>
      </c>
      <c r="J135" s="567" t="s">
        <v>1944</v>
      </c>
      <c r="K135" s="567" t="s">
        <v>1945</v>
      </c>
      <c r="L135" s="568">
        <v>333.31</v>
      </c>
      <c r="M135" s="568">
        <v>333.31</v>
      </c>
      <c r="N135" s="567">
        <v>1</v>
      </c>
      <c r="O135" s="631">
        <v>1</v>
      </c>
      <c r="P135" s="568">
        <v>333.31</v>
      </c>
      <c r="Q135" s="583">
        <v>1</v>
      </c>
      <c r="R135" s="567">
        <v>1</v>
      </c>
      <c r="S135" s="583">
        <v>1</v>
      </c>
      <c r="T135" s="631">
        <v>1</v>
      </c>
      <c r="U135" s="613">
        <v>1</v>
      </c>
    </row>
    <row r="136" spans="1:21" ht="14.4" customHeight="1" x14ac:dyDescent="0.3">
      <c r="A136" s="566">
        <v>4</v>
      </c>
      <c r="B136" s="567" t="s">
        <v>539</v>
      </c>
      <c r="C136" s="567">
        <v>89301041</v>
      </c>
      <c r="D136" s="629" t="s">
        <v>4251</v>
      </c>
      <c r="E136" s="630" t="s">
        <v>2322</v>
      </c>
      <c r="F136" s="567" t="s">
        <v>2280</v>
      </c>
      <c r="G136" s="567" t="s">
        <v>2337</v>
      </c>
      <c r="H136" s="567" t="s">
        <v>905</v>
      </c>
      <c r="I136" s="567" t="s">
        <v>1949</v>
      </c>
      <c r="J136" s="567" t="s">
        <v>1950</v>
      </c>
      <c r="K136" s="567" t="s">
        <v>1951</v>
      </c>
      <c r="L136" s="568">
        <v>333.31</v>
      </c>
      <c r="M136" s="568">
        <v>999.93000000000006</v>
      </c>
      <c r="N136" s="567">
        <v>3</v>
      </c>
      <c r="O136" s="631">
        <v>3</v>
      </c>
      <c r="P136" s="568"/>
      <c r="Q136" s="583">
        <v>0</v>
      </c>
      <c r="R136" s="567"/>
      <c r="S136" s="583">
        <v>0</v>
      </c>
      <c r="T136" s="631"/>
      <c r="U136" s="613">
        <v>0</v>
      </c>
    </row>
    <row r="137" spans="1:21" ht="14.4" customHeight="1" x14ac:dyDescent="0.3">
      <c r="A137" s="566">
        <v>4</v>
      </c>
      <c r="B137" s="567" t="s">
        <v>539</v>
      </c>
      <c r="C137" s="567">
        <v>89301041</v>
      </c>
      <c r="D137" s="629" t="s">
        <v>4251</v>
      </c>
      <c r="E137" s="630" t="s">
        <v>2322</v>
      </c>
      <c r="F137" s="567" t="s">
        <v>2280</v>
      </c>
      <c r="G137" s="567" t="s">
        <v>2528</v>
      </c>
      <c r="H137" s="567" t="s">
        <v>538</v>
      </c>
      <c r="I137" s="567" t="s">
        <v>2529</v>
      </c>
      <c r="J137" s="567" t="s">
        <v>2530</v>
      </c>
      <c r="K137" s="567" t="s">
        <v>2531</v>
      </c>
      <c r="L137" s="568">
        <v>19.059999999999999</v>
      </c>
      <c r="M137" s="568">
        <v>19.059999999999999</v>
      </c>
      <c r="N137" s="567">
        <v>1</v>
      </c>
      <c r="O137" s="631">
        <v>0.5</v>
      </c>
      <c r="P137" s="568">
        <v>19.059999999999999</v>
      </c>
      <c r="Q137" s="583">
        <v>1</v>
      </c>
      <c r="R137" s="567">
        <v>1</v>
      </c>
      <c r="S137" s="583">
        <v>1</v>
      </c>
      <c r="T137" s="631">
        <v>0.5</v>
      </c>
      <c r="U137" s="613">
        <v>1</v>
      </c>
    </row>
    <row r="138" spans="1:21" ht="14.4" customHeight="1" x14ac:dyDescent="0.3">
      <c r="A138" s="566">
        <v>4</v>
      </c>
      <c r="B138" s="567" t="s">
        <v>539</v>
      </c>
      <c r="C138" s="567">
        <v>89301041</v>
      </c>
      <c r="D138" s="629" t="s">
        <v>4251</v>
      </c>
      <c r="E138" s="630" t="s">
        <v>2322</v>
      </c>
      <c r="F138" s="567" t="s">
        <v>2280</v>
      </c>
      <c r="G138" s="567" t="s">
        <v>2504</v>
      </c>
      <c r="H138" s="567" t="s">
        <v>538</v>
      </c>
      <c r="I138" s="567" t="s">
        <v>2482</v>
      </c>
      <c r="J138" s="567" t="s">
        <v>1252</v>
      </c>
      <c r="K138" s="567" t="s">
        <v>1253</v>
      </c>
      <c r="L138" s="568">
        <v>20.239999999999998</v>
      </c>
      <c r="M138" s="568">
        <v>20.239999999999998</v>
      </c>
      <c r="N138" s="567">
        <v>1</v>
      </c>
      <c r="O138" s="631">
        <v>1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4</v>
      </c>
      <c r="B139" s="567" t="s">
        <v>539</v>
      </c>
      <c r="C139" s="567">
        <v>89301041</v>
      </c>
      <c r="D139" s="629" t="s">
        <v>4251</v>
      </c>
      <c r="E139" s="630" t="s">
        <v>2322</v>
      </c>
      <c r="F139" s="567" t="s">
        <v>2280</v>
      </c>
      <c r="G139" s="567" t="s">
        <v>2504</v>
      </c>
      <c r="H139" s="567" t="s">
        <v>538</v>
      </c>
      <c r="I139" s="567" t="s">
        <v>2507</v>
      </c>
      <c r="J139" s="567" t="s">
        <v>671</v>
      </c>
      <c r="K139" s="567" t="s">
        <v>2508</v>
      </c>
      <c r="L139" s="568">
        <v>50.6</v>
      </c>
      <c r="M139" s="568">
        <v>101.2</v>
      </c>
      <c r="N139" s="567">
        <v>2</v>
      </c>
      <c r="O139" s="631">
        <v>1</v>
      </c>
      <c r="P139" s="568">
        <v>50.6</v>
      </c>
      <c r="Q139" s="583">
        <v>0.5</v>
      </c>
      <c r="R139" s="567">
        <v>1</v>
      </c>
      <c r="S139" s="583">
        <v>0.5</v>
      </c>
      <c r="T139" s="631">
        <v>0.5</v>
      </c>
      <c r="U139" s="613">
        <v>0.5</v>
      </c>
    </row>
    <row r="140" spans="1:21" ht="14.4" customHeight="1" x14ac:dyDescent="0.3">
      <c r="A140" s="566">
        <v>4</v>
      </c>
      <c r="B140" s="567" t="s">
        <v>539</v>
      </c>
      <c r="C140" s="567">
        <v>89301041</v>
      </c>
      <c r="D140" s="629" t="s">
        <v>4251</v>
      </c>
      <c r="E140" s="630" t="s">
        <v>2322</v>
      </c>
      <c r="F140" s="567" t="s">
        <v>2280</v>
      </c>
      <c r="G140" s="567" t="s">
        <v>2532</v>
      </c>
      <c r="H140" s="567" t="s">
        <v>538</v>
      </c>
      <c r="I140" s="567" t="s">
        <v>2533</v>
      </c>
      <c r="J140" s="567" t="s">
        <v>1115</v>
      </c>
      <c r="K140" s="567" t="s">
        <v>2534</v>
      </c>
      <c r="L140" s="568">
        <v>113.19</v>
      </c>
      <c r="M140" s="568">
        <v>226.38</v>
      </c>
      <c r="N140" s="567">
        <v>2</v>
      </c>
      <c r="O140" s="631">
        <v>1</v>
      </c>
      <c r="P140" s="568"/>
      <c r="Q140" s="583">
        <v>0</v>
      </c>
      <c r="R140" s="567"/>
      <c r="S140" s="583">
        <v>0</v>
      </c>
      <c r="T140" s="631"/>
      <c r="U140" s="613">
        <v>0</v>
      </c>
    </row>
    <row r="141" spans="1:21" ht="14.4" customHeight="1" x14ac:dyDescent="0.3">
      <c r="A141" s="566">
        <v>4</v>
      </c>
      <c r="B141" s="567" t="s">
        <v>539</v>
      </c>
      <c r="C141" s="567">
        <v>89301041</v>
      </c>
      <c r="D141" s="629" t="s">
        <v>4251</v>
      </c>
      <c r="E141" s="630" t="s">
        <v>2322</v>
      </c>
      <c r="F141" s="567" t="s">
        <v>2280</v>
      </c>
      <c r="G141" s="567" t="s">
        <v>2343</v>
      </c>
      <c r="H141" s="567" t="s">
        <v>905</v>
      </c>
      <c r="I141" s="567" t="s">
        <v>1852</v>
      </c>
      <c r="J141" s="567" t="s">
        <v>937</v>
      </c>
      <c r="K141" s="567" t="s">
        <v>938</v>
      </c>
      <c r="L141" s="568">
        <v>0</v>
      </c>
      <c r="M141" s="568">
        <v>0</v>
      </c>
      <c r="N141" s="567">
        <v>1</v>
      </c>
      <c r="O141" s="631">
        <v>0.5</v>
      </c>
      <c r="P141" s="568">
        <v>0</v>
      </c>
      <c r="Q141" s="583"/>
      <c r="R141" s="567">
        <v>1</v>
      </c>
      <c r="S141" s="583">
        <v>1</v>
      </c>
      <c r="T141" s="631">
        <v>0.5</v>
      </c>
      <c r="U141" s="613">
        <v>1</v>
      </c>
    </row>
    <row r="142" spans="1:21" ht="14.4" customHeight="1" x14ac:dyDescent="0.3">
      <c r="A142" s="566">
        <v>4</v>
      </c>
      <c r="B142" s="567" t="s">
        <v>539</v>
      </c>
      <c r="C142" s="567">
        <v>89301041</v>
      </c>
      <c r="D142" s="629" t="s">
        <v>4251</v>
      </c>
      <c r="E142" s="630" t="s">
        <v>2322</v>
      </c>
      <c r="F142" s="567" t="s">
        <v>2280</v>
      </c>
      <c r="G142" s="567" t="s">
        <v>2439</v>
      </c>
      <c r="H142" s="567" t="s">
        <v>538</v>
      </c>
      <c r="I142" s="567" t="s">
        <v>2489</v>
      </c>
      <c r="J142" s="567" t="s">
        <v>1270</v>
      </c>
      <c r="K142" s="567" t="s">
        <v>1141</v>
      </c>
      <c r="L142" s="568">
        <v>0</v>
      </c>
      <c r="M142" s="568">
        <v>0</v>
      </c>
      <c r="N142" s="567">
        <v>1</v>
      </c>
      <c r="O142" s="631">
        <v>0.5</v>
      </c>
      <c r="P142" s="568"/>
      <c r="Q142" s="583"/>
      <c r="R142" s="567"/>
      <c r="S142" s="583">
        <v>0</v>
      </c>
      <c r="T142" s="631"/>
      <c r="U142" s="613">
        <v>0</v>
      </c>
    </row>
    <row r="143" spans="1:21" ht="14.4" customHeight="1" x14ac:dyDescent="0.3">
      <c r="A143" s="566">
        <v>4</v>
      </c>
      <c r="B143" s="567" t="s">
        <v>539</v>
      </c>
      <c r="C143" s="567">
        <v>89301041</v>
      </c>
      <c r="D143" s="629" t="s">
        <v>4251</v>
      </c>
      <c r="E143" s="630" t="s">
        <v>2322</v>
      </c>
      <c r="F143" s="567" t="s">
        <v>2280</v>
      </c>
      <c r="G143" s="567" t="s">
        <v>2535</v>
      </c>
      <c r="H143" s="567" t="s">
        <v>538</v>
      </c>
      <c r="I143" s="567" t="s">
        <v>2536</v>
      </c>
      <c r="J143" s="567" t="s">
        <v>1134</v>
      </c>
      <c r="K143" s="567" t="s">
        <v>1135</v>
      </c>
      <c r="L143" s="568">
        <v>0</v>
      </c>
      <c r="M143" s="568">
        <v>0</v>
      </c>
      <c r="N143" s="567">
        <v>2</v>
      </c>
      <c r="O143" s="631">
        <v>0.5</v>
      </c>
      <c r="P143" s="568"/>
      <c r="Q143" s="583"/>
      <c r="R143" s="567"/>
      <c r="S143" s="583">
        <v>0</v>
      </c>
      <c r="T143" s="631"/>
      <c r="U143" s="613">
        <v>0</v>
      </c>
    </row>
    <row r="144" spans="1:21" ht="14.4" customHeight="1" x14ac:dyDescent="0.3">
      <c r="A144" s="566">
        <v>4</v>
      </c>
      <c r="B144" s="567" t="s">
        <v>539</v>
      </c>
      <c r="C144" s="567">
        <v>89301041</v>
      </c>
      <c r="D144" s="629" t="s">
        <v>4251</v>
      </c>
      <c r="E144" s="630" t="s">
        <v>2322</v>
      </c>
      <c r="F144" s="567" t="s">
        <v>2280</v>
      </c>
      <c r="G144" s="567" t="s">
        <v>2418</v>
      </c>
      <c r="H144" s="567" t="s">
        <v>538</v>
      </c>
      <c r="I144" s="567" t="s">
        <v>2419</v>
      </c>
      <c r="J144" s="567" t="s">
        <v>2420</v>
      </c>
      <c r="K144" s="567" t="s">
        <v>2421</v>
      </c>
      <c r="L144" s="568">
        <v>56.01</v>
      </c>
      <c r="M144" s="568">
        <v>56.01</v>
      </c>
      <c r="N144" s="567">
        <v>1</v>
      </c>
      <c r="O144" s="631">
        <v>0.5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4</v>
      </c>
      <c r="B145" s="567" t="s">
        <v>539</v>
      </c>
      <c r="C145" s="567">
        <v>89301041</v>
      </c>
      <c r="D145" s="629" t="s">
        <v>4251</v>
      </c>
      <c r="E145" s="630" t="s">
        <v>2322</v>
      </c>
      <c r="F145" s="567" t="s">
        <v>2280</v>
      </c>
      <c r="G145" s="567" t="s">
        <v>2391</v>
      </c>
      <c r="H145" s="567" t="s">
        <v>538</v>
      </c>
      <c r="I145" s="567" t="s">
        <v>2392</v>
      </c>
      <c r="J145" s="567" t="s">
        <v>1140</v>
      </c>
      <c r="K145" s="567" t="s">
        <v>2393</v>
      </c>
      <c r="L145" s="568">
        <v>400.53</v>
      </c>
      <c r="M145" s="568">
        <v>801.06</v>
      </c>
      <c r="N145" s="567">
        <v>2</v>
      </c>
      <c r="O145" s="631">
        <v>0.5</v>
      </c>
      <c r="P145" s="568"/>
      <c r="Q145" s="583">
        <v>0</v>
      </c>
      <c r="R145" s="567"/>
      <c r="S145" s="583">
        <v>0</v>
      </c>
      <c r="T145" s="631"/>
      <c r="U145" s="613">
        <v>0</v>
      </c>
    </row>
    <row r="146" spans="1:21" ht="14.4" customHeight="1" x14ac:dyDescent="0.3">
      <c r="A146" s="566">
        <v>4</v>
      </c>
      <c r="B146" s="567" t="s">
        <v>539</v>
      </c>
      <c r="C146" s="567">
        <v>89301041</v>
      </c>
      <c r="D146" s="629" t="s">
        <v>4251</v>
      </c>
      <c r="E146" s="630" t="s">
        <v>2322</v>
      </c>
      <c r="F146" s="567" t="s">
        <v>2280</v>
      </c>
      <c r="G146" s="567" t="s">
        <v>2369</v>
      </c>
      <c r="H146" s="567" t="s">
        <v>905</v>
      </c>
      <c r="I146" s="567" t="s">
        <v>1865</v>
      </c>
      <c r="J146" s="567" t="s">
        <v>934</v>
      </c>
      <c r="K146" s="567" t="s">
        <v>935</v>
      </c>
      <c r="L146" s="568">
        <v>625.29</v>
      </c>
      <c r="M146" s="568">
        <v>1875.87</v>
      </c>
      <c r="N146" s="567">
        <v>3</v>
      </c>
      <c r="O146" s="631">
        <v>0.5</v>
      </c>
      <c r="P146" s="568">
        <v>1875.87</v>
      </c>
      <c r="Q146" s="583">
        <v>1</v>
      </c>
      <c r="R146" s="567">
        <v>3</v>
      </c>
      <c r="S146" s="583">
        <v>1</v>
      </c>
      <c r="T146" s="631">
        <v>0.5</v>
      </c>
      <c r="U146" s="613">
        <v>1</v>
      </c>
    </row>
    <row r="147" spans="1:21" ht="14.4" customHeight="1" x14ac:dyDescent="0.3">
      <c r="A147" s="566">
        <v>4</v>
      </c>
      <c r="B147" s="567" t="s">
        <v>539</v>
      </c>
      <c r="C147" s="567">
        <v>89301041</v>
      </c>
      <c r="D147" s="629" t="s">
        <v>4251</v>
      </c>
      <c r="E147" s="630" t="s">
        <v>2322</v>
      </c>
      <c r="F147" s="567" t="s">
        <v>2280</v>
      </c>
      <c r="G147" s="567" t="s">
        <v>2369</v>
      </c>
      <c r="H147" s="567" t="s">
        <v>905</v>
      </c>
      <c r="I147" s="567" t="s">
        <v>1866</v>
      </c>
      <c r="J147" s="567" t="s">
        <v>934</v>
      </c>
      <c r="K147" s="567" t="s">
        <v>936</v>
      </c>
      <c r="L147" s="568">
        <v>937.93</v>
      </c>
      <c r="M147" s="568">
        <v>1875.86</v>
      </c>
      <c r="N147" s="567">
        <v>2</v>
      </c>
      <c r="O147" s="631">
        <v>0.5</v>
      </c>
      <c r="P147" s="568">
        <v>1875.86</v>
      </c>
      <c r="Q147" s="583">
        <v>1</v>
      </c>
      <c r="R147" s="567">
        <v>2</v>
      </c>
      <c r="S147" s="583">
        <v>1</v>
      </c>
      <c r="T147" s="631">
        <v>0.5</v>
      </c>
      <c r="U147" s="613">
        <v>1</v>
      </c>
    </row>
    <row r="148" spans="1:21" ht="14.4" customHeight="1" x14ac:dyDescent="0.3">
      <c r="A148" s="566">
        <v>4</v>
      </c>
      <c r="B148" s="567" t="s">
        <v>539</v>
      </c>
      <c r="C148" s="567">
        <v>89301041</v>
      </c>
      <c r="D148" s="629" t="s">
        <v>4251</v>
      </c>
      <c r="E148" s="630" t="s">
        <v>2322</v>
      </c>
      <c r="F148" s="567" t="s">
        <v>2280</v>
      </c>
      <c r="G148" s="567" t="s">
        <v>2347</v>
      </c>
      <c r="H148" s="567" t="s">
        <v>538</v>
      </c>
      <c r="I148" s="567" t="s">
        <v>1836</v>
      </c>
      <c r="J148" s="567" t="s">
        <v>681</v>
      </c>
      <c r="K148" s="567" t="s">
        <v>683</v>
      </c>
      <c r="L148" s="568">
        <v>190.48</v>
      </c>
      <c r="M148" s="568">
        <v>571.43999999999994</v>
      </c>
      <c r="N148" s="567">
        <v>3</v>
      </c>
      <c r="O148" s="631">
        <v>1.5</v>
      </c>
      <c r="P148" s="568">
        <v>380.96</v>
      </c>
      <c r="Q148" s="583">
        <v>0.66666666666666674</v>
      </c>
      <c r="R148" s="567">
        <v>2</v>
      </c>
      <c r="S148" s="583">
        <v>0.66666666666666663</v>
      </c>
      <c r="T148" s="631">
        <v>1</v>
      </c>
      <c r="U148" s="613">
        <v>0.66666666666666663</v>
      </c>
    </row>
    <row r="149" spans="1:21" ht="14.4" customHeight="1" x14ac:dyDescent="0.3">
      <c r="A149" s="566">
        <v>4</v>
      </c>
      <c r="B149" s="567" t="s">
        <v>539</v>
      </c>
      <c r="C149" s="567">
        <v>89301041</v>
      </c>
      <c r="D149" s="629" t="s">
        <v>4251</v>
      </c>
      <c r="E149" s="630" t="s">
        <v>2322</v>
      </c>
      <c r="F149" s="567" t="s">
        <v>2280</v>
      </c>
      <c r="G149" s="567" t="s">
        <v>2537</v>
      </c>
      <c r="H149" s="567" t="s">
        <v>538</v>
      </c>
      <c r="I149" s="567" t="s">
        <v>2538</v>
      </c>
      <c r="J149" s="567" t="s">
        <v>640</v>
      </c>
      <c r="K149" s="567" t="s">
        <v>2539</v>
      </c>
      <c r="L149" s="568">
        <v>0</v>
      </c>
      <c r="M149" s="568">
        <v>0</v>
      </c>
      <c r="N149" s="567">
        <v>2</v>
      </c>
      <c r="O149" s="631">
        <v>1</v>
      </c>
      <c r="P149" s="568">
        <v>0</v>
      </c>
      <c r="Q149" s="583"/>
      <c r="R149" s="567">
        <v>1</v>
      </c>
      <c r="S149" s="583">
        <v>0.5</v>
      </c>
      <c r="T149" s="631">
        <v>0.5</v>
      </c>
      <c r="U149" s="613">
        <v>0.5</v>
      </c>
    </row>
    <row r="150" spans="1:21" ht="14.4" customHeight="1" x14ac:dyDescent="0.3">
      <c r="A150" s="566">
        <v>4</v>
      </c>
      <c r="B150" s="567" t="s">
        <v>539</v>
      </c>
      <c r="C150" s="567">
        <v>89301041</v>
      </c>
      <c r="D150" s="629" t="s">
        <v>4251</v>
      </c>
      <c r="E150" s="630" t="s">
        <v>2322</v>
      </c>
      <c r="F150" s="567" t="s">
        <v>2280</v>
      </c>
      <c r="G150" s="567" t="s">
        <v>2540</v>
      </c>
      <c r="H150" s="567" t="s">
        <v>538</v>
      </c>
      <c r="I150" s="567" t="s">
        <v>2541</v>
      </c>
      <c r="J150" s="567" t="s">
        <v>2542</v>
      </c>
      <c r="K150" s="567" t="s">
        <v>2543</v>
      </c>
      <c r="L150" s="568">
        <v>140.25</v>
      </c>
      <c r="M150" s="568">
        <v>140.25</v>
      </c>
      <c r="N150" s="567">
        <v>1</v>
      </c>
      <c r="O150" s="631">
        <v>0.5</v>
      </c>
      <c r="P150" s="568">
        <v>140.25</v>
      </c>
      <c r="Q150" s="583">
        <v>1</v>
      </c>
      <c r="R150" s="567">
        <v>1</v>
      </c>
      <c r="S150" s="583">
        <v>1</v>
      </c>
      <c r="T150" s="631">
        <v>0.5</v>
      </c>
      <c r="U150" s="613">
        <v>1</v>
      </c>
    </row>
    <row r="151" spans="1:21" ht="14.4" customHeight="1" x14ac:dyDescent="0.3">
      <c r="A151" s="566">
        <v>4</v>
      </c>
      <c r="B151" s="567" t="s">
        <v>539</v>
      </c>
      <c r="C151" s="567">
        <v>89301041</v>
      </c>
      <c r="D151" s="629" t="s">
        <v>4251</v>
      </c>
      <c r="E151" s="630" t="s">
        <v>2322</v>
      </c>
      <c r="F151" s="567" t="s">
        <v>2280</v>
      </c>
      <c r="G151" s="567" t="s">
        <v>2516</v>
      </c>
      <c r="H151" s="567" t="s">
        <v>538</v>
      </c>
      <c r="I151" s="567" t="s">
        <v>2517</v>
      </c>
      <c r="J151" s="567" t="s">
        <v>1493</v>
      </c>
      <c r="K151" s="567" t="s">
        <v>1199</v>
      </c>
      <c r="L151" s="568">
        <v>0</v>
      </c>
      <c r="M151" s="568">
        <v>0</v>
      </c>
      <c r="N151" s="567">
        <v>2</v>
      </c>
      <c r="O151" s="631">
        <v>2</v>
      </c>
      <c r="P151" s="568">
        <v>0</v>
      </c>
      <c r="Q151" s="583"/>
      <c r="R151" s="567">
        <v>1</v>
      </c>
      <c r="S151" s="583">
        <v>0.5</v>
      </c>
      <c r="T151" s="631">
        <v>1</v>
      </c>
      <c r="U151" s="613">
        <v>0.5</v>
      </c>
    </row>
    <row r="152" spans="1:21" ht="14.4" customHeight="1" x14ac:dyDescent="0.3">
      <c r="A152" s="566">
        <v>4</v>
      </c>
      <c r="B152" s="567" t="s">
        <v>539</v>
      </c>
      <c r="C152" s="567">
        <v>89301041</v>
      </c>
      <c r="D152" s="629" t="s">
        <v>4251</v>
      </c>
      <c r="E152" s="630" t="s">
        <v>2322</v>
      </c>
      <c r="F152" s="567" t="s">
        <v>2280</v>
      </c>
      <c r="G152" s="567" t="s">
        <v>2379</v>
      </c>
      <c r="H152" s="567" t="s">
        <v>538</v>
      </c>
      <c r="I152" s="567" t="s">
        <v>2376</v>
      </c>
      <c r="J152" s="567" t="s">
        <v>2377</v>
      </c>
      <c r="K152" s="567" t="s">
        <v>2378</v>
      </c>
      <c r="L152" s="568">
        <v>0</v>
      </c>
      <c r="M152" s="568">
        <v>0</v>
      </c>
      <c r="N152" s="567">
        <v>3</v>
      </c>
      <c r="O152" s="631">
        <v>1.5</v>
      </c>
      <c r="P152" s="568"/>
      <c r="Q152" s="583"/>
      <c r="R152" s="567"/>
      <c r="S152" s="583">
        <v>0</v>
      </c>
      <c r="T152" s="631"/>
      <c r="U152" s="613">
        <v>0</v>
      </c>
    </row>
    <row r="153" spans="1:21" ht="14.4" customHeight="1" x14ac:dyDescent="0.3">
      <c r="A153" s="566">
        <v>4</v>
      </c>
      <c r="B153" s="567" t="s">
        <v>539</v>
      </c>
      <c r="C153" s="567">
        <v>89301041</v>
      </c>
      <c r="D153" s="629" t="s">
        <v>4251</v>
      </c>
      <c r="E153" s="630" t="s">
        <v>2322</v>
      </c>
      <c r="F153" s="567" t="s">
        <v>2280</v>
      </c>
      <c r="G153" s="567" t="s">
        <v>2435</v>
      </c>
      <c r="H153" s="567" t="s">
        <v>538</v>
      </c>
      <c r="I153" s="567" t="s">
        <v>2436</v>
      </c>
      <c r="J153" s="567" t="s">
        <v>1024</v>
      </c>
      <c r="K153" s="567" t="s">
        <v>2437</v>
      </c>
      <c r="L153" s="568">
        <v>38.99</v>
      </c>
      <c r="M153" s="568">
        <v>38.99</v>
      </c>
      <c r="N153" s="567">
        <v>1</v>
      </c>
      <c r="O153" s="631">
        <v>1</v>
      </c>
      <c r="P153" s="568">
        <v>38.99</v>
      </c>
      <c r="Q153" s="583">
        <v>1</v>
      </c>
      <c r="R153" s="567">
        <v>1</v>
      </c>
      <c r="S153" s="583">
        <v>1</v>
      </c>
      <c r="T153" s="631">
        <v>1</v>
      </c>
      <c r="U153" s="613">
        <v>1</v>
      </c>
    </row>
    <row r="154" spans="1:21" ht="14.4" customHeight="1" x14ac:dyDescent="0.3">
      <c r="A154" s="566">
        <v>4</v>
      </c>
      <c r="B154" s="567" t="s">
        <v>539</v>
      </c>
      <c r="C154" s="567">
        <v>89301041</v>
      </c>
      <c r="D154" s="629" t="s">
        <v>4251</v>
      </c>
      <c r="E154" s="630" t="s">
        <v>2322</v>
      </c>
      <c r="F154" s="567" t="s">
        <v>2280</v>
      </c>
      <c r="G154" s="567" t="s">
        <v>2404</v>
      </c>
      <c r="H154" s="567" t="s">
        <v>905</v>
      </c>
      <c r="I154" s="567" t="s">
        <v>2544</v>
      </c>
      <c r="J154" s="567" t="s">
        <v>2545</v>
      </c>
      <c r="K154" s="567" t="s">
        <v>2546</v>
      </c>
      <c r="L154" s="568">
        <v>49.12</v>
      </c>
      <c r="M154" s="568">
        <v>49.12</v>
      </c>
      <c r="N154" s="567">
        <v>1</v>
      </c>
      <c r="O154" s="631">
        <v>0.5</v>
      </c>
      <c r="P154" s="568">
        <v>49.12</v>
      </c>
      <c r="Q154" s="583">
        <v>1</v>
      </c>
      <c r="R154" s="567">
        <v>1</v>
      </c>
      <c r="S154" s="583">
        <v>1</v>
      </c>
      <c r="T154" s="631">
        <v>0.5</v>
      </c>
      <c r="U154" s="613">
        <v>1</v>
      </c>
    </row>
    <row r="155" spans="1:21" ht="14.4" customHeight="1" x14ac:dyDescent="0.3">
      <c r="A155" s="566">
        <v>4</v>
      </c>
      <c r="B155" s="567" t="s">
        <v>539</v>
      </c>
      <c r="C155" s="567">
        <v>89301041</v>
      </c>
      <c r="D155" s="629" t="s">
        <v>4251</v>
      </c>
      <c r="E155" s="630" t="s">
        <v>2322</v>
      </c>
      <c r="F155" s="567" t="s">
        <v>2280</v>
      </c>
      <c r="G155" s="567" t="s">
        <v>2547</v>
      </c>
      <c r="H155" s="567" t="s">
        <v>905</v>
      </c>
      <c r="I155" s="567" t="s">
        <v>2548</v>
      </c>
      <c r="J155" s="567" t="s">
        <v>1895</v>
      </c>
      <c r="K155" s="567" t="s">
        <v>2549</v>
      </c>
      <c r="L155" s="568">
        <v>526.27</v>
      </c>
      <c r="M155" s="568">
        <v>526.27</v>
      </c>
      <c r="N155" s="567">
        <v>1</v>
      </c>
      <c r="O155" s="631">
        <v>1</v>
      </c>
      <c r="P155" s="568">
        <v>526.27</v>
      </c>
      <c r="Q155" s="583">
        <v>1</v>
      </c>
      <c r="R155" s="567">
        <v>1</v>
      </c>
      <c r="S155" s="583">
        <v>1</v>
      </c>
      <c r="T155" s="631">
        <v>1</v>
      </c>
      <c r="U155" s="613">
        <v>1</v>
      </c>
    </row>
    <row r="156" spans="1:21" ht="14.4" customHeight="1" x14ac:dyDescent="0.3">
      <c r="A156" s="566">
        <v>4</v>
      </c>
      <c r="B156" s="567" t="s">
        <v>539</v>
      </c>
      <c r="C156" s="567">
        <v>89301041</v>
      </c>
      <c r="D156" s="629" t="s">
        <v>4251</v>
      </c>
      <c r="E156" s="630" t="s">
        <v>2322</v>
      </c>
      <c r="F156" s="567" t="s">
        <v>2280</v>
      </c>
      <c r="G156" s="567" t="s">
        <v>2453</v>
      </c>
      <c r="H156" s="567" t="s">
        <v>538</v>
      </c>
      <c r="I156" s="567" t="s">
        <v>2550</v>
      </c>
      <c r="J156" s="567" t="s">
        <v>2551</v>
      </c>
      <c r="K156" s="567" t="s">
        <v>800</v>
      </c>
      <c r="L156" s="568">
        <v>0</v>
      </c>
      <c r="M156" s="568">
        <v>0</v>
      </c>
      <c r="N156" s="567">
        <v>1</v>
      </c>
      <c r="O156" s="631">
        <v>0.5</v>
      </c>
      <c r="P156" s="568">
        <v>0</v>
      </c>
      <c r="Q156" s="583"/>
      <c r="R156" s="567">
        <v>1</v>
      </c>
      <c r="S156" s="583">
        <v>1</v>
      </c>
      <c r="T156" s="631">
        <v>0.5</v>
      </c>
      <c r="U156" s="613">
        <v>1</v>
      </c>
    </row>
    <row r="157" spans="1:21" ht="14.4" customHeight="1" x14ac:dyDescent="0.3">
      <c r="A157" s="566">
        <v>4</v>
      </c>
      <c r="B157" s="567" t="s">
        <v>539</v>
      </c>
      <c r="C157" s="567">
        <v>89301041</v>
      </c>
      <c r="D157" s="629" t="s">
        <v>4251</v>
      </c>
      <c r="E157" s="630" t="s">
        <v>2324</v>
      </c>
      <c r="F157" s="567" t="s">
        <v>2280</v>
      </c>
      <c r="G157" s="567" t="s">
        <v>2410</v>
      </c>
      <c r="H157" s="567" t="s">
        <v>538</v>
      </c>
      <c r="I157" s="567" t="s">
        <v>2411</v>
      </c>
      <c r="J157" s="567" t="s">
        <v>2552</v>
      </c>
      <c r="K157" s="567" t="s">
        <v>2413</v>
      </c>
      <c r="L157" s="568">
        <v>0</v>
      </c>
      <c r="M157" s="568">
        <v>0</v>
      </c>
      <c r="N157" s="567">
        <v>1</v>
      </c>
      <c r="O157" s="631">
        <v>0.5</v>
      </c>
      <c r="P157" s="568"/>
      <c r="Q157" s="583"/>
      <c r="R157" s="567"/>
      <c r="S157" s="583">
        <v>0</v>
      </c>
      <c r="T157" s="631"/>
      <c r="U157" s="613">
        <v>0</v>
      </c>
    </row>
    <row r="158" spans="1:21" ht="14.4" customHeight="1" x14ac:dyDescent="0.3">
      <c r="A158" s="566">
        <v>4</v>
      </c>
      <c r="B158" s="567" t="s">
        <v>539</v>
      </c>
      <c r="C158" s="567">
        <v>89301041</v>
      </c>
      <c r="D158" s="629" t="s">
        <v>4251</v>
      </c>
      <c r="E158" s="630" t="s">
        <v>2324</v>
      </c>
      <c r="F158" s="567" t="s">
        <v>2280</v>
      </c>
      <c r="G158" s="567" t="s">
        <v>2410</v>
      </c>
      <c r="H158" s="567" t="s">
        <v>538</v>
      </c>
      <c r="I158" s="567" t="s">
        <v>2411</v>
      </c>
      <c r="J158" s="567" t="s">
        <v>2412</v>
      </c>
      <c r="K158" s="567" t="s">
        <v>2413</v>
      </c>
      <c r="L158" s="568">
        <v>0</v>
      </c>
      <c r="M158" s="568">
        <v>0</v>
      </c>
      <c r="N158" s="567">
        <v>1</v>
      </c>
      <c r="O158" s="631">
        <v>0.5</v>
      </c>
      <c r="P158" s="568"/>
      <c r="Q158" s="583"/>
      <c r="R158" s="567"/>
      <c r="S158" s="583">
        <v>0</v>
      </c>
      <c r="T158" s="631"/>
      <c r="U158" s="613">
        <v>0</v>
      </c>
    </row>
    <row r="159" spans="1:21" ht="14.4" customHeight="1" x14ac:dyDescent="0.3">
      <c r="A159" s="566">
        <v>4</v>
      </c>
      <c r="B159" s="567" t="s">
        <v>539</v>
      </c>
      <c r="C159" s="567">
        <v>89301041</v>
      </c>
      <c r="D159" s="629" t="s">
        <v>4251</v>
      </c>
      <c r="E159" s="630" t="s">
        <v>2324</v>
      </c>
      <c r="F159" s="567" t="s">
        <v>2280</v>
      </c>
      <c r="G159" s="567" t="s">
        <v>2504</v>
      </c>
      <c r="H159" s="567" t="s">
        <v>538</v>
      </c>
      <c r="I159" s="567" t="s">
        <v>2507</v>
      </c>
      <c r="J159" s="567" t="s">
        <v>671</v>
      </c>
      <c r="K159" s="567" t="s">
        <v>2508</v>
      </c>
      <c r="L159" s="568">
        <v>50.6</v>
      </c>
      <c r="M159" s="568">
        <v>50.6</v>
      </c>
      <c r="N159" s="567">
        <v>1</v>
      </c>
      <c r="O159" s="631">
        <v>1</v>
      </c>
      <c r="P159" s="568"/>
      <c r="Q159" s="583">
        <v>0</v>
      </c>
      <c r="R159" s="567"/>
      <c r="S159" s="583">
        <v>0</v>
      </c>
      <c r="T159" s="631"/>
      <c r="U159" s="613">
        <v>0</v>
      </c>
    </row>
    <row r="160" spans="1:21" ht="14.4" customHeight="1" x14ac:dyDescent="0.3">
      <c r="A160" s="566">
        <v>4</v>
      </c>
      <c r="B160" s="567" t="s">
        <v>539</v>
      </c>
      <c r="C160" s="567">
        <v>89301041</v>
      </c>
      <c r="D160" s="629" t="s">
        <v>4251</v>
      </c>
      <c r="E160" s="630" t="s">
        <v>2324</v>
      </c>
      <c r="F160" s="567" t="s">
        <v>2280</v>
      </c>
      <c r="G160" s="567" t="s">
        <v>2363</v>
      </c>
      <c r="H160" s="567" t="s">
        <v>538</v>
      </c>
      <c r="I160" s="567" t="s">
        <v>2553</v>
      </c>
      <c r="J160" s="567" t="s">
        <v>1272</v>
      </c>
      <c r="K160" s="567" t="s">
        <v>1273</v>
      </c>
      <c r="L160" s="568">
        <v>12.26</v>
      </c>
      <c r="M160" s="568">
        <v>12.26</v>
      </c>
      <c r="N160" s="567">
        <v>1</v>
      </c>
      <c r="O160" s="631">
        <v>1</v>
      </c>
      <c r="P160" s="568"/>
      <c r="Q160" s="583">
        <v>0</v>
      </c>
      <c r="R160" s="567"/>
      <c r="S160" s="583">
        <v>0</v>
      </c>
      <c r="T160" s="631"/>
      <c r="U160" s="613">
        <v>0</v>
      </c>
    </row>
    <row r="161" spans="1:21" ht="14.4" customHeight="1" x14ac:dyDescent="0.3">
      <c r="A161" s="566">
        <v>4</v>
      </c>
      <c r="B161" s="567" t="s">
        <v>539</v>
      </c>
      <c r="C161" s="567">
        <v>89301041</v>
      </c>
      <c r="D161" s="629" t="s">
        <v>4251</v>
      </c>
      <c r="E161" s="630" t="s">
        <v>2324</v>
      </c>
      <c r="F161" s="567" t="s">
        <v>2280</v>
      </c>
      <c r="G161" s="567" t="s">
        <v>2554</v>
      </c>
      <c r="H161" s="567" t="s">
        <v>538</v>
      </c>
      <c r="I161" s="567" t="s">
        <v>2555</v>
      </c>
      <c r="J161" s="567" t="s">
        <v>2556</v>
      </c>
      <c r="K161" s="567" t="s">
        <v>2557</v>
      </c>
      <c r="L161" s="568">
        <v>0</v>
      </c>
      <c r="M161" s="568">
        <v>0</v>
      </c>
      <c r="N161" s="567">
        <v>1</v>
      </c>
      <c r="O161" s="631">
        <v>0.5</v>
      </c>
      <c r="P161" s="568"/>
      <c r="Q161" s="583"/>
      <c r="R161" s="567"/>
      <c r="S161" s="583">
        <v>0</v>
      </c>
      <c r="T161" s="631"/>
      <c r="U161" s="613">
        <v>0</v>
      </c>
    </row>
    <row r="162" spans="1:21" ht="14.4" customHeight="1" x14ac:dyDescent="0.3">
      <c r="A162" s="566">
        <v>4</v>
      </c>
      <c r="B162" s="567" t="s">
        <v>539</v>
      </c>
      <c r="C162" s="567">
        <v>89301041</v>
      </c>
      <c r="D162" s="629" t="s">
        <v>4251</v>
      </c>
      <c r="E162" s="630" t="s">
        <v>2324</v>
      </c>
      <c r="F162" s="567" t="s">
        <v>2280</v>
      </c>
      <c r="G162" s="567" t="s">
        <v>2343</v>
      </c>
      <c r="H162" s="567" t="s">
        <v>905</v>
      </c>
      <c r="I162" s="567" t="s">
        <v>1852</v>
      </c>
      <c r="J162" s="567" t="s">
        <v>937</v>
      </c>
      <c r="K162" s="567" t="s">
        <v>938</v>
      </c>
      <c r="L162" s="568">
        <v>0</v>
      </c>
      <c r="M162" s="568">
        <v>0</v>
      </c>
      <c r="N162" s="567">
        <v>1</v>
      </c>
      <c r="O162" s="631">
        <v>0.5</v>
      </c>
      <c r="P162" s="568"/>
      <c r="Q162" s="583"/>
      <c r="R162" s="567"/>
      <c r="S162" s="583">
        <v>0</v>
      </c>
      <c r="T162" s="631"/>
      <c r="U162" s="613">
        <v>0</v>
      </c>
    </row>
    <row r="163" spans="1:21" ht="14.4" customHeight="1" x14ac:dyDescent="0.3">
      <c r="A163" s="566">
        <v>4</v>
      </c>
      <c r="B163" s="567" t="s">
        <v>539</v>
      </c>
      <c r="C163" s="567">
        <v>89301041</v>
      </c>
      <c r="D163" s="629" t="s">
        <v>4251</v>
      </c>
      <c r="E163" s="630" t="s">
        <v>2325</v>
      </c>
      <c r="F163" s="567" t="s">
        <v>2280</v>
      </c>
      <c r="G163" s="567" t="s">
        <v>2354</v>
      </c>
      <c r="H163" s="567" t="s">
        <v>905</v>
      </c>
      <c r="I163" s="567" t="s">
        <v>2074</v>
      </c>
      <c r="J163" s="567" t="s">
        <v>2075</v>
      </c>
      <c r="K163" s="567" t="s">
        <v>2076</v>
      </c>
      <c r="L163" s="568">
        <v>416.46</v>
      </c>
      <c r="M163" s="568">
        <v>416.46</v>
      </c>
      <c r="N163" s="567">
        <v>1</v>
      </c>
      <c r="O163" s="631">
        <v>0.5</v>
      </c>
      <c r="P163" s="568"/>
      <c r="Q163" s="583">
        <v>0</v>
      </c>
      <c r="R163" s="567"/>
      <c r="S163" s="583">
        <v>0</v>
      </c>
      <c r="T163" s="631"/>
      <c r="U163" s="613">
        <v>0</v>
      </c>
    </row>
    <row r="164" spans="1:21" ht="14.4" customHeight="1" x14ac:dyDescent="0.3">
      <c r="A164" s="566">
        <v>4</v>
      </c>
      <c r="B164" s="567" t="s">
        <v>539</v>
      </c>
      <c r="C164" s="567">
        <v>89301041</v>
      </c>
      <c r="D164" s="629" t="s">
        <v>4251</v>
      </c>
      <c r="E164" s="630" t="s">
        <v>2325</v>
      </c>
      <c r="F164" s="567" t="s">
        <v>2280</v>
      </c>
      <c r="G164" s="567" t="s">
        <v>2337</v>
      </c>
      <c r="H164" s="567" t="s">
        <v>905</v>
      </c>
      <c r="I164" s="567" t="s">
        <v>1943</v>
      </c>
      <c r="J164" s="567" t="s">
        <v>1944</v>
      </c>
      <c r="K164" s="567" t="s">
        <v>1945</v>
      </c>
      <c r="L164" s="568">
        <v>333.31</v>
      </c>
      <c r="M164" s="568">
        <v>1333.24</v>
      </c>
      <c r="N164" s="567">
        <v>4</v>
      </c>
      <c r="O164" s="631">
        <v>3</v>
      </c>
      <c r="P164" s="568">
        <v>999.93000000000006</v>
      </c>
      <c r="Q164" s="583">
        <v>0.75</v>
      </c>
      <c r="R164" s="567">
        <v>3</v>
      </c>
      <c r="S164" s="583">
        <v>0.75</v>
      </c>
      <c r="T164" s="631">
        <v>2</v>
      </c>
      <c r="U164" s="613">
        <v>0.66666666666666663</v>
      </c>
    </row>
    <row r="165" spans="1:21" ht="14.4" customHeight="1" x14ac:dyDescent="0.3">
      <c r="A165" s="566">
        <v>4</v>
      </c>
      <c r="B165" s="567" t="s">
        <v>539</v>
      </c>
      <c r="C165" s="567">
        <v>89301041</v>
      </c>
      <c r="D165" s="629" t="s">
        <v>4251</v>
      </c>
      <c r="E165" s="630" t="s">
        <v>2325</v>
      </c>
      <c r="F165" s="567" t="s">
        <v>2280</v>
      </c>
      <c r="G165" s="567" t="s">
        <v>2503</v>
      </c>
      <c r="H165" s="567" t="s">
        <v>905</v>
      </c>
      <c r="I165" s="567" t="s">
        <v>2128</v>
      </c>
      <c r="J165" s="567" t="s">
        <v>1382</v>
      </c>
      <c r="K165" s="567" t="s">
        <v>2129</v>
      </c>
      <c r="L165" s="568">
        <v>184.22</v>
      </c>
      <c r="M165" s="568">
        <v>184.22</v>
      </c>
      <c r="N165" s="567">
        <v>1</v>
      </c>
      <c r="O165" s="631">
        <v>1</v>
      </c>
      <c r="P165" s="568"/>
      <c r="Q165" s="583">
        <v>0</v>
      </c>
      <c r="R165" s="567"/>
      <c r="S165" s="583">
        <v>0</v>
      </c>
      <c r="T165" s="631"/>
      <c r="U165" s="613">
        <v>0</v>
      </c>
    </row>
    <row r="166" spans="1:21" ht="14.4" customHeight="1" x14ac:dyDescent="0.3">
      <c r="A166" s="566">
        <v>4</v>
      </c>
      <c r="B166" s="567" t="s">
        <v>539</v>
      </c>
      <c r="C166" s="567">
        <v>89301041</v>
      </c>
      <c r="D166" s="629" t="s">
        <v>4251</v>
      </c>
      <c r="E166" s="630" t="s">
        <v>2325</v>
      </c>
      <c r="F166" s="567" t="s">
        <v>2280</v>
      </c>
      <c r="G166" s="567" t="s">
        <v>2558</v>
      </c>
      <c r="H166" s="567" t="s">
        <v>538</v>
      </c>
      <c r="I166" s="567" t="s">
        <v>2559</v>
      </c>
      <c r="J166" s="567" t="s">
        <v>2560</v>
      </c>
      <c r="K166" s="567" t="s">
        <v>2561</v>
      </c>
      <c r="L166" s="568">
        <v>75.36</v>
      </c>
      <c r="M166" s="568">
        <v>75.36</v>
      </c>
      <c r="N166" s="567">
        <v>1</v>
      </c>
      <c r="O166" s="631">
        <v>1</v>
      </c>
      <c r="P166" s="568"/>
      <c r="Q166" s="583">
        <v>0</v>
      </c>
      <c r="R166" s="567"/>
      <c r="S166" s="583">
        <v>0</v>
      </c>
      <c r="T166" s="631"/>
      <c r="U166" s="613">
        <v>0</v>
      </c>
    </row>
    <row r="167" spans="1:21" ht="14.4" customHeight="1" x14ac:dyDescent="0.3">
      <c r="A167" s="566">
        <v>4</v>
      </c>
      <c r="B167" s="567" t="s">
        <v>539</v>
      </c>
      <c r="C167" s="567">
        <v>89301041</v>
      </c>
      <c r="D167" s="629" t="s">
        <v>4251</v>
      </c>
      <c r="E167" s="630" t="s">
        <v>2325</v>
      </c>
      <c r="F167" s="567" t="s">
        <v>2280</v>
      </c>
      <c r="G167" s="567" t="s">
        <v>2483</v>
      </c>
      <c r="H167" s="567" t="s">
        <v>538</v>
      </c>
      <c r="I167" s="567" t="s">
        <v>2484</v>
      </c>
      <c r="J167" s="567" t="s">
        <v>1217</v>
      </c>
      <c r="K167" s="567" t="s">
        <v>2485</v>
      </c>
      <c r="L167" s="568">
        <v>63.67</v>
      </c>
      <c r="M167" s="568">
        <v>63.67</v>
      </c>
      <c r="N167" s="567">
        <v>1</v>
      </c>
      <c r="O167" s="631">
        <v>1</v>
      </c>
      <c r="P167" s="568"/>
      <c r="Q167" s="583">
        <v>0</v>
      </c>
      <c r="R167" s="567"/>
      <c r="S167" s="583">
        <v>0</v>
      </c>
      <c r="T167" s="631"/>
      <c r="U167" s="613">
        <v>0</v>
      </c>
    </row>
    <row r="168" spans="1:21" ht="14.4" customHeight="1" x14ac:dyDescent="0.3">
      <c r="A168" s="566">
        <v>4</v>
      </c>
      <c r="B168" s="567" t="s">
        <v>539</v>
      </c>
      <c r="C168" s="567">
        <v>89301041</v>
      </c>
      <c r="D168" s="629" t="s">
        <v>4251</v>
      </c>
      <c r="E168" s="630" t="s">
        <v>2325</v>
      </c>
      <c r="F168" s="567" t="s">
        <v>2280</v>
      </c>
      <c r="G168" s="567" t="s">
        <v>2486</v>
      </c>
      <c r="H168" s="567" t="s">
        <v>538</v>
      </c>
      <c r="I168" s="567" t="s">
        <v>2562</v>
      </c>
      <c r="J168" s="567" t="s">
        <v>650</v>
      </c>
      <c r="K168" s="567" t="s">
        <v>2563</v>
      </c>
      <c r="L168" s="568">
        <v>0</v>
      </c>
      <c r="M168" s="568">
        <v>0</v>
      </c>
      <c r="N168" s="567">
        <v>1</v>
      </c>
      <c r="O168" s="631">
        <v>0.5</v>
      </c>
      <c r="P168" s="568"/>
      <c r="Q168" s="583"/>
      <c r="R168" s="567"/>
      <c r="S168" s="583">
        <v>0</v>
      </c>
      <c r="T168" s="631"/>
      <c r="U168" s="613">
        <v>0</v>
      </c>
    </row>
    <row r="169" spans="1:21" ht="14.4" customHeight="1" x14ac:dyDescent="0.3">
      <c r="A169" s="566">
        <v>4</v>
      </c>
      <c r="B169" s="567" t="s">
        <v>539</v>
      </c>
      <c r="C169" s="567">
        <v>89301041</v>
      </c>
      <c r="D169" s="629" t="s">
        <v>4251</v>
      </c>
      <c r="E169" s="630" t="s">
        <v>2325</v>
      </c>
      <c r="F169" s="567" t="s">
        <v>2280</v>
      </c>
      <c r="G169" s="567" t="s">
        <v>2391</v>
      </c>
      <c r="H169" s="567" t="s">
        <v>538</v>
      </c>
      <c r="I169" s="567" t="s">
        <v>2392</v>
      </c>
      <c r="J169" s="567" t="s">
        <v>1140</v>
      </c>
      <c r="K169" s="567" t="s">
        <v>2393</v>
      </c>
      <c r="L169" s="568">
        <v>400.53</v>
      </c>
      <c r="M169" s="568">
        <v>400.53</v>
      </c>
      <c r="N169" s="567">
        <v>1</v>
      </c>
      <c r="O169" s="631">
        <v>1</v>
      </c>
      <c r="P169" s="568"/>
      <c r="Q169" s="583">
        <v>0</v>
      </c>
      <c r="R169" s="567"/>
      <c r="S169" s="583">
        <v>0</v>
      </c>
      <c r="T169" s="631"/>
      <c r="U169" s="613">
        <v>0</v>
      </c>
    </row>
    <row r="170" spans="1:21" ht="14.4" customHeight="1" x14ac:dyDescent="0.3">
      <c r="A170" s="566">
        <v>4</v>
      </c>
      <c r="B170" s="567" t="s">
        <v>539</v>
      </c>
      <c r="C170" s="567">
        <v>89301041</v>
      </c>
      <c r="D170" s="629" t="s">
        <v>4251</v>
      </c>
      <c r="E170" s="630" t="s">
        <v>2325</v>
      </c>
      <c r="F170" s="567" t="s">
        <v>2280</v>
      </c>
      <c r="G170" s="567" t="s">
        <v>2369</v>
      </c>
      <c r="H170" s="567" t="s">
        <v>905</v>
      </c>
      <c r="I170" s="567" t="s">
        <v>2564</v>
      </c>
      <c r="J170" s="567" t="s">
        <v>934</v>
      </c>
      <c r="K170" s="567" t="s">
        <v>2565</v>
      </c>
      <c r="L170" s="568">
        <v>187.59</v>
      </c>
      <c r="M170" s="568">
        <v>375.18</v>
      </c>
      <c r="N170" s="567">
        <v>2</v>
      </c>
      <c r="O170" s="631">
        <v>1</v>
      </c>
      <c r="P170" s="568"/>
      <c r="Q170" s="583">
        <v>0</v>
      </c>
      <c r="R170" s="567"/>
      <c r="S170" s="583">
        <v>0</v>
      </c>
      <c r="T170" s="631"/>
      <c r="U170" s="613">
        <v>0</v>
      </c>
    </row>
    <row r="171" spans="1:21" ht="14.4" customHeight="1" x14ac:dyDescent="0.3">
      <c r="A171" s="566">
        <v>4</v>
      </c>
      <c r="B171" s="567" t="s">
        <v>539</v>
      </c>
      <c r="C171" s="567">
        <v>89301041</v>
      </c>
      <c r="D171" s="629" t="s">
        <v>4251</v>
      </c>
      <c r="E171" s="630" t="s">
        <v>2325</v>
      </c>
      <c r="F171" s="567" t="s">
        <v>2280</v>
      </c>
      <c r="G171" s="567" t="s">
        <v>2347</v>
      </c>
      <c r="H171" s="567" t="s">
        <v>538</v>
      </c>
      <c r="I171" s="567" t="s">
        <v>1835</v>
      </c>
      <c r="J171" s="567" t="s">
        <v>681</v>
      </c>
      <c r="K171" s="567" t="s">
        <v>682</v>
      </c>
      <c r="L171" s="568">
        <v>95.24</v>
      </c>
      <c r="M171" s="568">
        <v>95.24</v>
      </c>
      <c r="N171" s="567">
        <v>1</v>
      </c>
      <c r="O171" s="631">
        <v>1</v>
      </c>
      <c r="P171" s="568"/>
      <c r="Q171" s="583">
        <v>0</v>
      </c>
      <c r="R171" s="567"/>
      <c r="S171" s="583">
        <v>0</v>
      </c>
      <c r="T171" s="631"/>
      <c r="U171" s="613">
        <v>0</v>
      </c>
    </row>
    <row r="172" spans="1:21" ht="14.4" customHeight="1" x14ac:dyDescent="0.3">
      <c r="A172" s="566">
        <v>4</v>
      </c>
      <c r="B172" s="567" t="s">
        <v>539</v>
      </c>
      <c r="C172" s="567">
        <v>89301041</v>
      </c>
      <c r="D172" s="629" t="s">
        <v>4251</v>
      </c>
      <c r="E172" s="630" t="s">
        <v>2325</v>
      </c>
      <c r="F172" s="567" t="s">
        <v>2280</v>
      </c>
      <c r="G172" s="567" t="s">
        <v>2347</v>
      </c>
      <c r="H172" s="567" t="s">
        <v>538</v>
      </c>
      <c r="I172" s="567" t="s">
        <v>1836</v>
      </c>
      <c r="J172" s="567" t="s">
        <v>681</v>
      </c>
      <c r="K172" s="567" t="s">
        <v>683</v>
      </c>
      <c r="L172" s="568">
        <v>190.48</v>
      </c>
      <c r="M172" s="568">
        <v>190.48</v>
      </c>
      <c r="N172" s="567">
        <v>1</v>
      </c>
      <c r="O172" s="631">
        <v>1</v>
      </c>
      <c r="P172" s="568"/>
      <c r="Q172" s="583">
        <v>0</v>
      </c>
      <c r="R172" s="567"/>
      <c r="S172" s="583">
        <v>0</v>
      </c>
      <c r="T172" s="631"/>
      <c r="U172" s="613">
        <v>0</v>
      </c>
    </row>
    <row r="173" spans="1:21" ht="14.4" customHeight="1" x14ac:dyDescent="0.3">
      <c r="A173" s="566">
        <v>4</v>
      </c>
      <c r="B173" s="567" t="s">
        <v>539</v>
      </c>
      <c r="C173" s="567">
        <v>89301041</v>
      </c>
      <c r="D173" s="629" t="s">
        <v>4251</v>
      </c>
      <c r="E173" s="630" t="s">
        <v>2325</v>
      </c>
      <c r="F173" s="567" t="s">
        <v>2280</v>
      </c>
      <c r="G173" s="567" t="s">
        <v>2370</v>
      </c>
      <c r="H173" s="567" t="s">
        <v>538</v>
      </c>
      <c r="I173" s="567" t="s">
        <v>2371</v>
      </c>
      <c r="J173" s="567" t="s">
        <v>723</v>
      </c>
      <c r="K173" s="567" t="s">
        <v>724</v>
      </c>
      <c r="L173" s="568">
        <v>56.69</v>
      </c>
      <c r="M173" s="568">
        <v>56.69</v>
      </c>
      <c r="N173" s="567">
        <v>1</v>
      </c>
      <c r="O173" s="631">
        <v>1</v>
      </c>
      <c r="P173" s="568">
        <v>56.69</v>
      </c>
      <c r="Q173" s="583">
        <v>1</v>
      </c>
      <c r="R173" s="567">
        <v>1</v>
      </c>
      <c r="S173" s="583">
        <v>1</v>
      </c>
      <c r="T173" s="631">
        <v>1</v>
      </c>
      <c r="U173" s="613">
        <v>1</v>
      </c>
    </row>
    <row r="174" spans="1:21" ht="14.4" customHeight="1" x14ac:dyDescent="0.3">
      <c r="A174" s="566">
        <v>4</v>
      </c>
      <c r="B174" s="567" t="s">
        <v>539</v>
      </c>
      <c r="C174" s="567">
        <v>89301041</v>
      </c>
      <c r="D174" s="629" t="s">
        <v>4251</v>
      </c>
      <c r="E174" s="630" t="s">
        <v>2325</v>
      </c>
      <c r="F174" s="567" t="s">
        <v>2280</v>
      </c>
      <c r="G174" s="567" t="s">
        <v>2379</v>
      </c>
      <c r="H174" s="567" t="s">
        <v>538</v>
      </c>
      <c r="I174" s="567" t="s">
        <v>2376</v>
      </c>
      <c r="J174" s="567" t="s">
        <v>2377</v>
      </c>
      <c r="K174" s="567" t="s">
        <v>2378</v>
      </c>
      <c r="L174" s="568">
        <v>0</v>
      </c>
      <c r="M174" s="568">
        <v>0</v>
      </c>
      <c r="N174" s="567">
        <v>1</v>
      </c>
      <c r="O174" s="631">
        <v>1</v>
      </c>
      <c r="P174" s="568"/>
      <c r="Q174" s="583"/>
      <c r="R174" s="567"/>
      <c r="S174" s="583">
        <v>0</v>
      </c>
      <c r="T174" s="631"/>
      <c r="U174" s="613">
        <v>0</v>
      </c>
    </row>
    <row r="175" spans="1:21" ht="14.4" customHeight="1" x14ac:dyDescent="0.3">
      <c r="A175" s="566">
        <v>4</v>
      </c>
      <c r="B175" s="567" t="s">
        <v>539</v>
      </c>
      <c r="C175" s="567">
        <v>89301041</v>
      </c>
      <c r="D175" s="629" t="s">
        <v>4251</v>
      </c>
      <c r="E175" s="630" t="s">
        <v>2325</v>
      </c>
      <c r="F175" s="567" t="s">
        <v>2280</v>
      </c>
      <c r="G175" s="567" t="s">
        <v>2435</v>
      </c>
      <c r="H175" s="567" t="s">
        <v>538</v>
      </c>
      <c r="I175" s="567" t="s">
        <v>2436</v>
      </c>
      <c r="J175" s="567" t="s">
        <v>1024</v>
      </c>
      <c r="K175" s="567" t="s">
        <v>2437</v>
      </c>
      <c r="L175" s="568">
        <v>38.99</v>
      </c>
      <c r="M175" s="568">
        <v>77.98</v>
      </c>
      <c r="N175" s="567">
        <v>2</v>
      </c>
      <c r="O175" s="631">
        <v>2</v>
      </c>
      <c r="P175" s="568">
        <v>77.98</v>
      </c>
      <c r="Q175" s="583">
        <v>1</v>
      </c>
      <c r="R175" s="567">
        <v>2</v>
      </c>
      <c r="S175" s="583">
        <v>1</v>
      </c>
      <c r="T175" s="631">
        <v>2</v>
      </c>
      <c r="U175" s="613">
        <v>1</v>
      </c>
    </row>
    <row r="176" spans="1:21" ht="14.4" customHeight="1" x14ac:dyDescent="0.3">
      <c r="A176" s="566">
        <v>4</v>
      </c>
      <c r="B176" s="567" t="s">
        <v>539</v>
      </c>
      <c r="C176" s="567">
        <v>89301041</v>
      </c>
      <c r="D176" s="629" t="s">
        <v>4251</v>
      </c>
      <c r="E176" s="630" t="s">
        <v>2325</v>
      </c>
      <c r="F176" s="567" t="s">
        <v>2280</v>
      </c>
      <c r="G176" s="567" t="s">
        <v>2566</v>
      </c>
      <c r="H176" s="567" t="s">
        <v>905</v>
      </c>
      <c r="I176" s="567" t="s">
        <v>2567</v>
      </c>
      <c r="J176" s="567" t="s">
        <v>2568</v>
      </c>
      <c r="K176" s="567" t="s">
        <v>2569</v>
      </c>
      <c r="L176" s="568">
        <v>156.25</v>
      </c>
      <c r="M176" s="568">
        <v>156.25</v>
      </c>
      <c r="N176" s="567">
        <v>1</v>
      </c>
      <c r="O176" s="631">
        <v>1</v>
      </c>
      <c r="P176" s="568"/>
      <c r="Q176" s="583">
        <v>0</v>
      </c>
      <c r="R176" s="567"/>
      <c r="S176" s="583">
        <v>0</v>
      </c>
      <c r="T176" s="631"/>
      <c r="U176" s="613">
        <v>0</v>
      </c>
    </row>
    <row r="177" spans="1:21" ht="14.4" customHeight="1" x14ac:dyDescent="0.3">
      <c r="A177" s="566">
        <v>4</v>
      </c>
      <c r="B177" s="567" t="s">
        <v>539</v>
      </c>
      <c r="C177" s="567">
        <v>89301041</v>
      </c>
      <c r="D177" s="629" t="s">
        <v>4251</v>
      </c>
      <c r="E177" s="630" t="s">
        <v>2327</v>
      </c>
      <c r="F177" s="567" t="s">
        <v>2280</v>
      </c>
      <c r="G177" s="567" t="s">
        <v>2570</v>
      </c>
      <c r="H177" s="567" t="s">
        <v>905</v>
      </c>
      <c r="I177" s="567" t="s">
        <v>1871</v>
      </c>
      <c r="J177" s="567" t="s">
        <v>913</v>
      </c>
      <c r="K177" s="567" t="s">
        <v>1872</v>
      </c>
      <c r="L177" s="568">
        <v>121.16</v>
      </c>
      <c r="M177" s="568">
        <v>121.16</v>
      </c>
      <c r="N177" s="567">
        <v>1</v>
      </c>
      <c r="O177" s="631">
        <v>0.5</v>
      </c>
      <c r="P177" s="568">
        <v>121.16</v>
      </c>
      <c r="Q177" s="583">
        <v>1</v>
      </c>
      <c r="R177" s="567">
        <v>1</v>
      </c>
      <c r="S177" s="583">
        <v>1</v>
      </c>
      <c r="T177" s="631">
        <v>0.5</v>
      </c>
      <c r="U177" s="613">
        <v>1</v>
      </c>
    </row>
    <row r="178" spans="1:21" ht="14.4" customHeight="1" x14ac:dyDescent="0.3">
      <c r="A178" s="566">
        <v>4</v>
      </c>
      <c r="B178" s="567" t="s">
        <v>539</v>
      </c>
      <c r="C178" s="567">
        <v>89301041</v>
      </c>
      <c r="D178" s="629" t="s">
        <v>4251</v>
      </c>
      <c r="E178" s="630" t="s">
        <v>2327</v>
      </c>
      <c r="F178" s="567" t="s">
        <v>2280</v>
      </c>
      <c r="G178" s="567" t="s">
        <v>2358</v>
      </c>
      <c r="H178" s="567" t="s">
        <v>538</v>
      </c>
      <c r="I178" s="567" t="s">
        <v>2361</v>
      </c>
      <c r="J178" s="567" t="s">
        <v>2362</v>
      </c>
      <c r="K178" s="567" t="s">
        <v>2360</v>
      </c>
      <c r="L178" s="568">
        <v>0</v>
      </c>
      <c r="M178" s="568">
        <v>0</v>
      </c>
      <c r="N178" s="567">
        <v>1</v>
      </c>
      <c r="O178" s="631">
        <v>0.5</v>
      </c>
      <c r="P178" s="568"/>
      <c r="Q178" s="583"/>
      <c r="R178" s="567"/>
      <c r="S178" s="583">
        <v>0</v>
      </c>
      <c r="T178" s="631"/>
      <c r="U178" s="613">
        <v>0</v>
      </c>
    </row>
    <row r="179" spans="1:21" ht="14.4" customHeight="1" x14ac:dyDescent="0.3">
      <c r="A179" s="566">
        <v>4</v>
      </c>
      <c r="B179" s="567" t="s">
        <v>539</v>
      </c>
      <c r="C179" s="567">
        <v>89301041</v>
      </c>
      <c r="D179" s="629" t="s">
        <v>4251</v>
      </c>
      <c r="E179" s="630" t="s">
        <v>2327</v>
      </c>
      <c r="F179" s="567" t="s">
        <v>2280</v>
      </c>
      <c r="G179" s="567" t="s">
        <v>2571</v>
      </c>
      <c r="H179" s="567" t="s">
        <v>538</v>
      </c>
      <c r="I179" s="567" t="s">
        <v>2572</v>
      </c>
      <c r="J179" s="567" t="s">
        <v>601</v>
      </c>
      <c r="K179" s="567" t="s">
        <v>2573</v>
      </c>
      <c r="L179" s="568">
        <v>99</v>
      </c>
      <c r="M179" s="568">
        <v>99</v>
      </c>
      <c r="N179" s="567">
        <v>1</v>
      </c>
      <c r="O179" s="631">
        <v>1</v>
      </c>
      <c r="P179" s="568">
        <v>99</v>
      </c>
      <c r="Q179" s="583">
        <v>1</v>
      </c>
      <c r="R179" s="567">
        <v>1</v>
      </c>
      <c r="S179" s="583">
        <v>1</v>
      </c>
      <c r="T179" s="631">
        <v>1</v>
      </c>
      <c r="U179" s="613">
        <v>1</v>
      </c>
    </row>
    <row r="180" spans="1:21" ht="14.4" customHeight="1" x14ac:dyDescent="0.3">
      <c r="A180" s="566">
        <v>4</v>
      </c>
      <c r="B180" s="567" t="s">
        <v>539</v>
      </c>
      <c r="C180" s="567">
        <v>89301041</v>
      </c>
      <c r="D180" s="629" t="s">
        <v>4251</v>
      </c>
      <c r="E180" s="630" t="s">
        <v>2327</v>
      </c>
      <c r="F180" s="567" t="s">
        <v>2280</v>
      </c>
      <c r="G180" s="567" t="s">
        <v>2574</v>
      </c>
      <c r="H180" s="567" t="s">
        <v>538</v>
      </c>
      <c r="I180" s="567" t="s">
        <v>2575</v>
      </c>
      <c r="J180" s="567" t="s">
        <v>765</v>
      </c>
      <c r="K180" s="567" t="s">
        <v>2576</v>
      </c>
      <c r="L180" s="568">
        <v>91.14</v>
      </c>
      <c r="M180" s="568">
        <v>91.14</v>
      </c>
      <c r="N180" s="567">
        <v>1</v>
      </c>
      <c r="O180" s="631">
        <v>1</v>
      </c>
      <c r="P180" s="568"/>
      <c r="Q180" s="583">
        <v>0</v>
      </c>
      <c r="R180" s="567"/>
      <c r="S180" s="583">
        <v>0</v>
      </c>
      <c r="T180" s="631"/>
      <c r="U180" s="613">
        <v>0</v>
      </c>
    </row>
    <row r="181" spans="1:21" ht="14.4" customHeight="1" x14ac:dyDescent="0.3">
      <c r="A181" s="566">
        <v>4</v>
      </c>
      <c r="B181" s="567" t="s">
        <v>539</v>
      </c>
      <c r="C181" s="567">
        <v>89301041</v>
      </c>
      <c r="D181" s="629" t="s">
        <v>4251</v>
      </c>
      <c r="E181" s="630" t="s">
        <v>2327</v>
      </c>
      <c r="F181" s="567" t="s">
        <v>2280</v>
      </c>
      <c r="G181" s="567" t="s">
        <v>2418</v>
      </c>
      <c r="H181" s="567" t="s">
        <v>538</v>
      </c>
      <c r="I181" s="567" t="s">
        <v>2419</v>
      </c>
      <c r="J181" s="567" t="s">
        <v>2420</v>
      </c>
      <c r="K181" s="567" t="s">
        <v>2421</v>
      </c>
      <c r="L181" s="568">
        <v>56.01</v>
      </c>
      <c r="M181" s="568">
        <v>56.01</v>
      </c>
      <c r="N181" s="567">
        <v>1</v>
      </c>
      <c r="O181" s="631">
        <v>0.5</v>
      </c>
      <c r="P181" s="568">
        <v>56.01</v>
      </c>
      <c r="Q181" s="583">
        <v>1</v>
      </c>
      <c r="R181" s="567">
        <v>1</v>
      </c>
      <c r="S181" s="583">
        <v>1</v>
      </c>
      <c r="T181" s="631">
        <v>0.5</v>
      </c>
      <c r="U181" s="613">
        <v>1</v>
      </c>
    </row>
    <row r="182" spans="1:21" ht="14.4" customHeight="1" x14ac:dyDescent="0.3">
      <c r="A182" s="566">
        <v>4</v>
      </c>
      <c r="B182" s="567" t="s">
        <v>539</v>
      </c>
      <c r="C182" s="567">
        <v>89301041</v>
      </c>
      <c r="D182" s="629" t="s">
        <v>4251</v>
      </c>
      <c r="E182" s="630" t="s">
        <v>2327</v>
      </c>
      <c r="F182" s="567" t="s">
        <v>2280</v>
      </c>
      <c r="G182" s="567" t="s">
        <v>2369</v>
      </c>
      <c r="H182" s="567" t="s">
        <v>905</v>
      </c>
      <c r="I182" s="567" t="s">
        <v>1866</v>
      </c>
      <c r="J182" s="567" t="s">
        <v>934</v>
      </c>
      <c r="K182" s="567" t="s">
        <v>936</v>
      </c>
      <c r="L182" s="568">
        <v>937.93</v>
      </c>
      <c r="M182" s="568">
        <v>937.93</v>
      </c>
      <c r="N182" s="567">
        <v>1</v>
      </c>
      <c r="O182" s="631">
        <v>0.5</v>
      </c>
      <c r="P182" s="568">
        <v>937.93</v>
      </c>
      <c r="Q182" s="583">
        <v>1</v>
      </c>
      <c r="R182" s="567">
        <v>1</v>
      </c>
      <c r="S182" s="583">
        <v>1</v>
      </c>
      <c r="T182" s="631">
        <v>0.5</v>
      </c>
      <c r="U182" s="613">
        <v>1</v>
      </c>
    </row>
    <row r="183" spans="1:21" ht="14.4" customHeight="1" x14ac:dyDescent="0.3">
      <c r="A183" s="566">
        <v>4</v>
      </c>
      <c r="B183" s="567" t="s">
        <v>539</v>
      </c>
      <c r="C183" s="567">
        <v>89301041</v>
      </c>
      <c r="D183" s="629" t="s">
        <v>4251</v>
      </c>
      <c r="E183" s="630" t="s">
        <v>2327</v>
      </c>
      <c r="F183" s="567" t="s">
        <v>2280</v>
      </c>
      <c r="G183" s="567" t="s">
        <v>2347</v>
      </c>
      <c r="H183" s="567" t="s">
        <v>538</v>
      </c>
      <c r="I183" s="567" t="s">
        <v>2446</v>
      </c>
      <c r="J183" s="567" t="s">
        <v>2447</v>
      </c>
      <c r="K183" s="567" t="s">
        <v>683</v>
      </c>
      <c r="L183" s="568">
        <v>190.48</v>
      </c>
      <c r="M183" s="568">
        <v>190.48</v>
      </c>
      <c r="N183" s="567">
        <v>1</v>
      </c>
      <c r="O183" s="631">
        <v>1</v>
      </c>
      <c r="P183" s="568"/>
      <c r="Q183" s="583">
        <v>0</v>
      </c>
      <c r="R183" s="567"/>
      <c r="S183" s="583">
        <v>0</v>
      </c>
      <c r="T183" s="631"/>
      <c r="U183" s="613">
        <v>0</v>
      </c>
    </row>
    <row r="184" spans="1:21" ht="14.4" customHeight="1" x14ac:dyDescent="0.3">
      <c r="A184" s="566">
        <v>4</v>
      </c>
      <c r="B184" s="567" t="s">
        <v>539</v>
      </c>
      <c r="C184" s="567">
        <v>89301041</v>
      </c>
      <c r="D184" s="629" t="s">
        <v>4251</v>
      </c>
      <c r="E184" s="630" t="s">
        <v>2327</v>
      </c>
      <c r="F184" s="567" t="s">
        <v>2280</v>
      </c>
      <c r="G184" s="567" t="s">
        <v>2347</v>
      </c>
      <c r="H184" s="567" t="s">
        <v>538</v>
      </c>
      <c r="I184" s="567" t="s">
        <v>1836</v>
      </c>
      <c r="J184" s="567" t="s">
        <v>681</v>
      </c>
      <c r="K184" s="567" t="s">
        <v>683</v>
      </c>
      <c r="L184" s="568">
        <v>190.48</v>
      </c>
      <c r="M184" s="568">
        <v>190.48</v>
      </c>
      <c r="N184" s="567">
        <v>1</v>
      </c>
      <c r="O184" s="631">
        <v>0.5</v>
      </c>
      <c r="P184" s="568">
        <v>190.48</v>
      </c>
      <c r="Q184" s="583">
        <v>1</v>
      </c>
      <c r="R184" s="567">
        <v>1</v>
      </c>
      <c r="S184" s="583">
        <v>1</v>
      </c>
      <c r="T184" s="631">
        <v>0.5</v>
      </c>
      <c r="U184" s="613">
        <v>1</v>
      </c>
    </row>
    <row r="185" spans="1:21" ht="14.4" customHeight="1" x14ac:dyDescent="0.3">
      <c r="A185" s="566">
        <v>4</v>
      </c>
      <c r="B185" s="567" t="s">
        <v>539</v>
      </c>
      <c r="C185" s="567">
        <v>89301041</v>
      </c>
      <c r="D185" s="629" t="s">
        <v>4251</v>
      </c>
      <c r="E185" s="630" t="s">
        <v>2327</v>
      </c>
      <c r="F185" s="567" t="s">
        <v>2280</v>
      </c>
      <c r="G185" s="567" t="s">
        <v>2492</v>
      </c>
      <c r="H185" s="567" t="s">
        <v>538</v>
      </c>
      <c r="I185" s="567" t="s">
        <v>2493</v>
      </c>
      <c r="J185" s="567" t="s">
        <v>2494</v>
      </c>
      <c r="K185" s="567" t="s">
        <v>2495</v>
      </c>
      <c r="L185" s="568">
        <v>69.86</v>
      </c>
      <c r="M185" s="568">
        <v>69.86</v>
      </c>
      <c r="N185" s="567">
        <v>1</v>
      </c>
      <c r="O185" s="631">
        <v>1</v>
      </c>
      <c r="P185" s="568"/>
      <c r="Q185" s="583">
        <v>0</v>
      </c>
      <c r="R185" s="567"/>
      <c r="S185" s="583">
        <v>0</v>
      </c>
      <c r="T185" s="631"/>
      <c r="U185" s="613">
        <v>0</v>
      </c>
    </row>
    <row r="186" spans="1:21" ht="14.4" customHeight="1" x14ac:dyDescent="0.3">
      <c r="A186" s="566">
        <v>4</v>
      </c>
      <c r="B186" s="567" t="s">
        <v>539</v>
      </c>
      <c r="C186" s="567">
        <v>89301041</v>
      </c>
      <c r="D186" s="629" t="s">
        <v>4251</v>
      </c>
      <c r="E186" s="630" t="s">
        <v>2327</v>
      </c>
      <c r="F186" s="567" t="s">
        <v>2280</v>
      </c>
      <c r="G186" s="567" t="s">
        <v>2383</v>
      </c>
      <c r="H186" s="567" t="s">
        <v>538</v>
      </c>
      <c r="I186" s="567" t="s">
        <v>2384</v>
      </c>
      <c r="J186" s="567" t="s">
        <v>710</v>
      </c>
      <c r="K186" s="567" t="s">
        <v>2385</v>
      </c>
      <c r="L186" s="568">
        <v>110.66</v>
      </c>
      <c r="M186" s="568">
        <v>110.66</v>
      </c>
      <c r="N186" s="567">
        <v>1</v>
      </c>
      <c r="O186" s="631">
        <v>0.5</v>
      </c>
      <c r="P186" s="568"/>
      <c r="Q186" s="583">
        <v>0</v>
      </c>
      <c r="R186" s="567"/>
      <c r="S186" s="583">
        <v>0</v>
      </c>
      <c r="T186" s="631"/>
      <c r="U186" s="613">
        <v>0</v>
      </c>
    </row>
    <row r="187" spans="1:21" ht="14.4" customHeight="1" x14ac:dyDescent="0.3">
      <c r="A187" s="566">
        <v>4</v>
      </c>
      <c r="B187" s="567" t="s">
        <v>539</v>
      </c>
      <c r="C187" s="567">
        <v>89301041</v>
      </c>
      <c r="D187" s="629" t="s">
        <v>4251</v>
      </c>
      <c r="E187" s="630" t="s">
        <v>2328</v>
      </c>
      <c r="F187" s="567" t="s">
        <v>2280</v>
      </c>
      <c r="G187" s="567" t="s">
        <v>2337</v>
      </c>
      <c r="H187" s="567" t="s">
        <v>905</v>
      </c>
      <c r="I187" s="567" t="s">
        <v>1943</v>
      </c>
      <c r="J187" s="567" t="s">
        <v>1944</v>
      </c>
      <c r="K187" s="567" t="s">
        <v>1945</v>
      </c>
      <c r="L187" s="568">
        <v>333.31</v>
      </c>
      <c r="M187" s="568">
        <v>333.31</v>
      </c>
      <c r="N187" s="567">
        <v>1</v>
      </c>
      <c r="O187" s="631">
        <v>1</v>
      </c>
      <c r="P187" s="568">
        <v>333.31</v>
      </c>
      <c r="Q187" s="583">
        <v>1</v>
      </c>
      <c r="R187" s="567">
        <v>1</v>
      </c>
      <c r="S187" s="583">
        <v>1</v>
      </c>
      <c r="T187" s="631">
        <v>1</v>
      </c>
      <c r="U187" s="613">
        <v>1</v>
      </c>
    </row>
    <row r="188" spans="1:21" ht="14.4" customHeight="1" x14ac:dyDescent="0.3">
      <c r="A188" s="566">
        <v>4</v>
      </c>
      <c r="B188" s="567" t="s">
        <v>539</v>
      </c>
      <c r="C188" s="567">
        <v>89301041</v>
      </c>
      <c r="D188" s="629" t="s">
        <v>4251</v>
      </c>
      <c r="E188" s="630" t="s">
        <v>2328</v>
      </c>
      <c r="F188" s="567" t="s">
        <v>2280</v>
      </c>
      <c r="G188" s="567" t="s">
        <v>2483</v>
      </c>
      <c r="H188" s="567" t="s">
        <v>538</v>
      </c>
      <c r="I188" s="567" t="s">
        <v>2484</v>
      </c>
      <c r="J188" s="567" t="s">
        <v>1217</v>
      </c>
      <c r="K188" s="567" t="s">
        <v>2485</v>
      </c>
      <c r="L188" s="568">
        <v>63.67</v>
      </c>
      <c r="M188" s="568">
        <v>127.34</v>
      </c>
      <c r="N188" s="567">
        <v>2</v>
      </c>
      <c r="O188" s="631">
        <v>1</v>
      </c>
      <c r="P188" s="568">
        <v>127.34</v>
      </c>
      <c r="Q188" s="583">
        <v>1</v>
      </c>
      <c r="R188" s="567">
        <v>2</v>
      </c>
      <c r="S188" s="583">
        <v>1</v>
      </c>
      <c r="T188" s="631">
        <v>1</v>
      </c>
      <c r="U188" s="613">
        <v>1</v>
      </c>
    </row>
    <row r="189" spans="1:21" ht="14.4" customHeight="1" x14ac:dyDescent="0.3">
      <c r="A189" s="566">
        <v>4</v>
      </c>
      <c r="B189" s="567" t="s">
        <v>539</v>
      </c>
      <c r="C189" s="567">
        <v>89301041</v>
      </c>
      <c r="D189" s="629" t="s">
        <v>4251</v>
      </c>
      <c r="E189" s="630" t="s">
        <v>2328</v>
      </c>
      <c r="F189" s="567" t="s">
        <v>2280</v>
      </c>
      <c r="G189" s="567" t="s">
        <v>2577</v>
      </c>
      <c r="H189" s="567" t="s">
        <v>905</v>
      </c>
      <c r="I189" s="567" t="s">
        <v>2136</v>
      </c>
      <c r="J189" s="567" t="s">
        <v>1388</v>
      </c>
      <c r="K189" s="567" t="s">
        <v>1389</v>
      </c>
      <c r="L189" s="568">
        <v>154.01</v>
      </c>
      <c r="M189" s="568">
        <v>154.01</v>
      </c>
      <c r="N189" s="567">
        <v>1</v>
      </c>
      <c r="O189" s="631">
        <v>1</v>
      </c>
      <c r="P189" s="568"/>
      <c r="Q189" s="583">
        <v>0</v>
      </c>
      <c r="R189" s="567"/>
      <c r="S189" s="583">
        <v>0</v>
      </c>
      <c r="T189" s="631"/>
      <c r="U189" s="613">
        <v>0</v>
      </c>
    </row>
    <row r="190" spans="1:21" ht="14.4" customHeight="1" x14ac:dyDescent="0.3">
      <c r="A190" s="566">
        <v>4</v>
      </c>
      <c r="B190" s="567" t="s">
        <v>539</v>
      </c>
      <c r="C190" s="567">
        <v>89301041</v>
      </c>
      <c r="D190" s="629" t="s">
        <v>4251</v>
      </c>
      <c r="E190" s="630" t="s">
        <v>2328</v>
      </c>
      <c r="F190" s="567" t="s">
        <v>2280</v>
      </c>
      <c r="G190" s="567" t="s">
        <v>2578</v>
      </c>
      <c r="H190" s="567" t="s">
        <v>538</v>
      </c>
      <c r="I190" s="567" t="s">
        <v>2487</v>
      </c>
      <c r="J190" s="567" t="s">
        <v>650</v>
      </c>
      <c r="K190" s="567" t="s">
        <v>2488</v>
      </c>
      <c r="L190" s="568">
        <v>709.97</v>
      </c>
      <c r="M190" s="568">
        <v>1419.94</v>
      </c>
      <c r="N190" s="567">
        <v>2</v>
      </c>
      <c r="O190" s="631">
        <v>1.5</v>
      </c>
      <c r="P190" s="568">
        <v>1419.94</v>
      </c>
      <c r="Q190" s="583">
        <v>1</v>
      </c>
      <c r="R190" s="567">
        <v>2</v>
      </c>
      <c r="S190" s="583">
        <v>1</v>
      </c>
      <c r="T190" s="631">
        <v>1.5</v>
      </c>
      <c r="U190" s="613">
        <v>1</v>
      </c>
    </row>
    <row r="191" spans="1:21" ht="14.4" customHeight="1" x14ac:dyDescent="0.3">
      <c r="A191" s="566">
        <v>4</v>
      </c>
      <c r="B191" s="567" t="s">
        <v>539</v>
      </c>
      <c r="C191" s="567">
        <v>89301041</v>
      </c>
      <c r="D191" s="629" t="s">
        <v>4251</v>
      </c>
      <c r="E191" s="630" t="s">
        <v>2328</v>
      </c>
      <c r="F191" s="567" t="s">
        <v>2280</v>
      </c>
      <c r="G191" s="567" t="s">
        <v>2579</v>
      </c>
      <c r="H191" s="567" t="s">
        <v>538</v>
      </c>
      <c r="I191" s="567" t="s">
        <v>2440</v>
      </c>
      <c r="J191" s="567" t="s">
        <v>1270</v>
      </c>
      <c r="K191" s="567" t="s">
        <v>2441</v>
      </c>
      <c r="L191" s="568">
        <v>0</v>
      </c>
      <c r="M191" s="568">
        <v>0</v>
      </c>
      <c r="N191" s="567">
        <v>1</v>
      </c>
      <c r="O191" s="631">
        <v>0.5</v>
      </c>
      <c r="P191" s="568">
        <v>0</v>
      </c>
      <c r="Q191" s="583"/>
      <c r="R191" s="567">
        <v>1</v>
      </c>
      <c r="S191" s="583">
        <v>1</v>
      </c>
      <c r="T191" s="631">
        <v>0.5</v>
      </c>
      <c r="U191" s="613">
        <v>1</v>
      </c>
    </row>
    <row r="192" spans="1:21" ht="14.4" customHeight="1" x14ac:dyDescent="0.3">
      <c r="A192" s="566">
        <v>4</v>
      </c>
      <c r="B192" s="567" t="s">
        <v>539</v>
      </c>
      <c r="C192" s="567">
        <v>89301041</v>
      </c>
      <c r="D192" s="629" t="s">
        <v>4251</v>
      </c>
      <c r="E192" s="630" t="s">
        <v>2328</v>
      </c>
      <c r="F192" s="567" t="s">
        <v>2280</v>
      </c>
      <c r="G192" s="567" t="s">
        <v>2418</v>
      </c>
      <c r="H192" s="567" t="s">
        <v>538</v>
      </c>
      <c r="I192" s="567" t="s">
        <v>2419</v>
      </c>
      <c r="J192" s="567" t="s">
        <v>2420</v>
      </c>
      <c r="K192" s="567" t="s">
        <v>2421</v>
      </c>
      <c r="L192" s="568">
        <v>56.01</v>
      </c>
      <c r="M192" s="568">
        <v>168.03</v>
      </c>
      <c r="N192" s="567">
        <v>3</v>
      </c>
      <c r="O192" s="631">
        <v>0.5</v>
      </c>
      <c r="P192" s="568">
        <v>168.03</v>
      </c>
      <c r="Q192" s="583">
        <v>1</v>
      </c>
      <c r="R192" s="567">
        <v>3</v>
      </c>
      <c r="S192" s="583">
        <v>1</v>
      </c>
      <c r="T192" s="631">
        <v>0.5</v>
      </c>
      <c r="U192" s="613">
        <v>1</v>
      </c>
    </row>
    <row r="193" spans="1:21" ht="14.4" customHeight="1" x14ac:dyDescent="0.3">
      <c r="A193" s="566">
        <v>4</v>
      </c>
      <c r="B193" s="567" t="s">
        <v>539</v>
      </c>
      <c r="C193" s="567">
        <v>89301041</v>
      </c>
      <c r="D193" s="629" t="s">
        <v>4251</v>
      </c>
      <c r="E193" s="630" t="s">
        <v>2328</v>
      </c>
      <c r="F193" s="567" t="s">
        <v>2280</v>
      </c>
      <c r="G193" s="567" t="s">
        <v>2580</v>
      </c>
      <c r="H193" s="567" t="s">
        <v>538</v>
      </c>
      <c r="I193" s="567" t="s">
        <v>2392</v>
      </c>
      <c r="J193" s="567" t="s">
        <v>1140</v>
      </c>
      <c r="K193" s="567" t="s">
        <v>2393</v>
      </c>
      <c r="L193" s="568">
        <v>400.53</v>
      </c>
      <c r="M193" s="568">
        <v>400.53</v>
      </c>
      <c r="N193" s="567">
        <v>1</v>
      </c>
      <c r="O193" s="631">
        <v>0.5</v>
      </c>
      <c r="P193" s="568">
        <v>400.53</v>
      </c>
      <c r="Q193" s="583">
        <v>1</v>
      </c>
      <c r="R193" s="567">
        <v>1</v>
      </c>
      <c r="S193" s="583">
        <v>1</v>
      </c>
      <c r="T193" s="631">
        <v>0.5</v>
      </c>
      <c r="U193" s="613">
        <v>1</v>
      </c>
    </row>
    <row r="194" spans="1:21" ht="14.4" customHeight="1" x14ac:dyDescent="0.3">
      <c r="A194" s="566">
        <v>4</v>
      </c>
      <c r="B194" s="567" t="s">
        <v>539</v>
      </c>
      <c r="C194" s="567">
        <v>89301041</v>
      </c>
      <c r="D194" s="629" t="s">
        <v>4251</v>
      </c>
      <c r="E194" s="630" t="s">
        <v>2328</v>
      </c>
      <c r="F194" s="567" t="s">
        <v>2280</v>
      </c>
      <c r="G194" s="567" t="s">
        <v>2391</v>
      </c>
      <c r="H194" s="567" t="s">
        <v>538</v>
      </c>
      <c r="I194" s="567" t="s">
        <v>2392</v>
      </c>
      <c r="J194" s="567" t="s">
        <v>1140</v>
      </c>
      <c r="K194" s="567" t="s">
        <v>2393</v>
      </c>
      <c r="L194" s="568">
        <v>400.53</v>
      </c>
      <c r="M194" s="568">
        <v>1201.5899999999999</v>
      </c>
      <c r="N194" s="567">
        <v>3</v>
      </c>
      <c r="O194" s="631">
        <v>0.5</v>
      </c>
      <c r="P194" s="568">
        <v>1201.5899999999999</v>
      </c>
      <c r="Q194" s="583">
        <v>1</v>
      </c>
      <c r="R194" s="567">
        <v>3</v>
      </c>
      <c r="S194" s="583">
        <v>1</v>
      </c>
      <c r="T194" s="631">
        <v>0.5</v>
      </c>
      <c r="U194" s="613">
        <v>1</v>
      </c>
    </row>
    <row r="195" spans="1:21" ht="14.4" customHeight="1" x14ac:dyDescent="0.3">
      <c r="A195" s="566">
        <v>4</v>
      </c>
      <c r="B195" s="567" t="s">
        <v>539</v>
      </c>
      <c r="C195" s="567">
        <v>89301041</v>
      </c>
      <c r="D195" s="629" t="s">
        <v>4251</v>
      </c>
      <c r="E195" s="630" t="s">
        <v>2328</v>
      </c>
      <c r="F195" s="567" t="s">
        <v>2280</v>
      </c>
      <c r="G195" s="567" t="s">
        <v>2369</v>
      </c>
      <c r="H195" s="567" t="s">
        <v>905</v>
      </c>
      <c r="I195" s="567" t="s">
        <v>2082</v>
      </c>
      <c r="J195" s="567" t="s">
        <v>934</v>
      </c>
      <c r="K195" s="567" t="s">
        <v>1310</v>
      </c>
      <c r="L195" s="568">
        <v>1166.47</v>
      </c>
      <c r="M195" s="568">
        <v>1166.47</v>
      </c>
      <c r="N195" s="567">
        <v>1</v>
      </c>
      <c r="O195" s="631">
        <v>1</v>
      </c>
      <c r="P195" s="568">
        <v>1166.47</v>
      </c>
      <c r="Q195" s="583">
        <v>1</v>
      </c>
      <c r="R195" s="567">
        <v>1</v>
      </c>
      <c r="S195" s="583">
        <v>1</v>
      </c>
      <c r="T195" s="631">
        <v>1</v>
      </c>
      <c r="U195" s="613">
        <v>1</v>
      </c>
    </row>
    <row r="196" spans="1:21" ht="14.4" customHeight="1" x14ac:dyDescent="0.3">
      <c r="A196" s="566">
        <v>4</v>
      </c>
      <c r="B196" s="567" t="s">
        <v>539</v>
      </c>
      <c r="C196" s="567">
        <v>89301041</v>
      </c>
      <c r="D196" s="629" t="s">
        <v>4251</v>
      </c>
      <c r="E196" s="630" t="s">
        <v>2328</v>
      </c>
      <c r="F196" s="567" t="s">
        <v>2280</v>
      </c>
      <c r="G196" s="567" t="s">
        <v>2347</v>
      </c>
      <c r="H196" s="567" t="s">
        <v>538</v>
      </c>
      <c r="I196" s="567" t="s">
        <v>1837</v>
      </c>
      <c r="J196" s="567" t="s">
        <v>681</v>
      </c>
      <c r="K196" s="567" t="s">
        <v>684</v>
      </c>
      <c r="L196" s="568">
        <v>612.26</v>
      </c>
      <c r="M196" s="568">
        <v>612.26</v>
      </c>
      <c r="N196" s="567">
        <v>1</v>
      </c>
      <c r="O196" s="631">
        <v>0.5</v>
      </c>
      <c r="P196" s="568">
        <v>612.26</v>
      </c>
      <c r="Q196" s="583">
        <v>1</v>
      </c>
      <c r="R196" s="567">
        <v>1</v>
      </c>
      <c r="S196" s="583">
        <v>1</v>
      </c>
      <c r="T196" s="631">
        <v>0.5</v>
      </c>
      <c r="U196" s="613">
        <v>1</v>
      </c>
    </row>
    <row r="197" spans="1:21" ht="14.4" customHeight="1" x14ac:dyDescent="0.3">
      <c r="A197" s="566">
        <v>4</v>
      </c>
      <c r="B197" s="567" t="s">
        <v>539</v>
      </c>
      <c r="C197" s="567">
        <v>89301041</v>
      </c>
      <c r="D197" s="629" t="s">
        <v>4251</v>
      </c>
      <c r="E197" s="630" t="s">
        <v>2330</v>
      </c>
      <c r="F197" s="567" t="s">
        <v>2280</v>
      </c>
      <c r="G197" s="567" t="s">
        <v>2410</v>
      </c>
      <c r="H197" s="567" t="s">
        <v>538</v>
      </c>
      <c r="I197" s="567" t="s">
        <v>2411</v>
      </c>
      <c r="J197" s="567" t="s">
        <v>2412</v>
      </c>
      <c r="K197" s="567" t="s">
        <v>2413</v>
      </c>
      <c r="L197" s="568">
        <v>0</v>
      </c>
      <c r="M197" s="568">
        <v>0</v>
      </c>
      <c r="N197" s="567">
        <v>1</v>
      </c>
      <c r="O197" s="631">
        <v>0.5</v>
      </c>
      <c r="P197" s="568">
        <v>0</v>
      </c>
      <c r="Q197" s="583"/>
      <c r="R197" s="567">
        <v>1</v>
      </c>
      <c r="S197" s="583">
        <v>1</v>
      </c>
      <c r="T197" s="631">
        <v>0.5</v>
      </c>
      <c r="U197" s="613">
        <v>1</v>
      </c>
    </row>
    <row r="198" spans="1:21" ht="14.4" customHeight="1" x14ac:dyDescent="0.3">
      <c r="A198" s="566">
        <v>4</v>
      </c>
      <c r="B198" s="567" t="s">
        <v>539</v>
      </c>
      <c r="C198" s="567">
        <v>89301041</v>
      </c>
      <c r="D198" s="629" t="s">
        <v>4251</v>
      </c>
      <c r="E198" s="630" t="s">
        <v>2330</v>
      </c>
      <c r="F198" s="567" t="s">
        <v>2280</v>
      </c>
      <c r="G198" s="567" t="s">
        <v>2347</v>
      </c>
      <c r="H198" s="567" t="s">
        <v>538</v>
      </c>
      <c r="I198" s="567" t="s">
        <v>2581</v>
      </c>
      <c r="J198" s="567" t="s">
        <v>2447</v>
      </c>
      <c r="K198" s="567" t="s">
        <v>684</v>
      </c>
      <c r="L198" s="568">
        <v>612.26</v>
      </c>
      <c r="M198" s="568">
        <v>612.26</v>
      </c>
      <c r="N198" s="567">
        <v>1</v>
      </c>
      <c r="O198" s="631">
        <v>1</v>
      </c>
      <c r="P198" s="568"/>
      <c r="Q198" s="583">
        <v>0</v>
      </c>
      <c r="R198" s="567"/>
      <c r="S198" s="583">
        <v>0</v>
      </c>
      <c r="T198" s="631"/>
      <c r="U198" s="613">
        <v>0</v>
      </c>
    </row>
    <row r="199" spans="1:21" ht="14.4" customHeight="1" x14ac:dyDescent="0.3">
      <c r="A199" s="566">
        <v>4</v>
      </c>
      <c r="B199" s="567" t="s">
        <v>539</v>
      </c>
      <c r="C199" s="567">
        <v>89301041</v>
      </c>
      <c r="D199" s="629" t="s">
        <v>4251</v>
      </c>
      <c r="E199" s="630" t="s">
        <v>2330</v>
      </c>
      <c r="F199" s="567" t="s">
        <v>2280</v>
      </c>
      <c r="G199" s="567" t="s">
        <v>2516</v>
      </c>
      <c r="H199" s="567" t="s">
        <v>538</v>
      </c>
      <c r="I199" s="567" t="s">
        <v>2517</v>
      </c>
      <c r="J199" s="567" t="s">
        <v>1493</v>
      </c>
      <c r="K199" s="567" t="s">
        <v>1199</v>
      </c>
      <c r="L199" s="568">
        <v>0</v>
      </c>
      <c r="M199" s="568">
        <v>0</v>
      </c>
      <c r="N199" s="567">
        <v>2</v>
      </c>
      <c r="O199" s="631">
        <v>0.5</v>
      </c>
      <c r="P199" s="568">
        <v>0</v>
      </c>
      <c r="Q199" s="583"/>
      <c r="R199" s="567">
        <v>2</v>
      </c>
      <c r="S199" s="583">
        <v>1</v>
      </c>
      <c r="T199" s="631">
        <v>0.5</v>
      </c>
      <c r="U199" s="613">
        <v>1</v>
      </c>
    </row>
    <row r="200" spans="1:21" ht="14.4" customHeight="1" x14ac:dyDescent="0.3">
      <c r="A200" s="566">
        <v>4</v>
      </c>
      <c r="B200" s="567" t="s">
        <v>539</v>
      </c>
      <c r="C200" s="567">
        <v>89301041</v>
      </c>
      <c r="D200" s="629" t="s">
        <v>4251</v>
      </c>
      <c r="E200" s="630" t="s">
        <v>2331</v>
      </c>
      <c r="F200" s="567" t="s">
        <v>2280</v>
      </c>
      <c r="G200" s="567" t="s">
        <v>2337</v>
      </c>
      <c r="H200" s="567" t="s">
        <v>905</v>
      </c>
      <c r="I200" s="567" t="s">
        <v>1943</v>
      </c>
      <c r="J200" s="567" t="s">
        <v>1944</v>
      </c>
      <c r="K200" s="567" t="s">
        <v>1945</v>
      </c>
      <c r="L200" s="568">
        <v>333.31</v>
      </c>
      <c r="M200" s="568">
        <v>1333.24</v>
      </c>
      <c r="N200" s="567">
        <v>4</v>
      </c>
      <c r="O200" s="631">
        <v>3</v>
      </c>
      <c r="P200" s="568">
        <v>999.93000000000006</v>
      </c>
      <c r="Q200" s="583">
        <v>0.75</v>
      </c>
      <c r="R200" s="567">
        <v>3</v>
      </c>
      <c r="S200" s="583">
        <v>0.75</v>
      </c>
      <c r="T200" s="631">
        <v>2</v>
      </c>
      <c r="U200" s="613">
        <v>0.66666666666666663</v>
      </c>
    </row>
    <row r="201" spans="1:21" ht="14.4" customHeight="1" x14ac:dyDescent="0.3">
      <c r="A201" s="566">
        <v>4</v>
      </c>
      <c r="B201" s="567" t="s">
        <v>539</v>
      </c>
      <c r="C201" s="567">
        <v>89301041</v>
      </c>
      <c r="D201" s="629" t="s">
        <v>4251</v>
      </c>
      <c r="E201" s="630" t="s">
        <v>2331</v>
      </c>
      <c r="F201" s="567" t="s">
        <v>2280</v>
      </c>
      <c r="G201" s="567" t="s">
        <v>2338</v>
      </c>
      <c r="H201" s="567" t="s">
        <v>905</v>
      </c>
      <c r="I201" s="567" t="s">
        <v>1977</v>
      </c>
      <c r="J201" s="567" t="s">
        <v>1049</v>
      </c>
      <c r="K201" s="567" t="s">
        <v>1978</v>
      </c>
      <c r="L201" s="568">
        <v>399.92</v>
      </c>
      <c r="M201" s="568">
        <v>799.84</v>
      </c>
      <c r="N201" s="567">
        <v>2</v>
      </c>
      <c r="O201" s="631">
        <v>1</v>
      </c>
      <c r="P201" s="568">
        <v>799.84</v>
      </c>
      <c r="Q201" s="583">
        <v>1</v>
      </c>
      <c r="R201" s="567">
        <v>2</v>
      </c>
      <c r="S201" s="583">
        <v>1</v>
      </c>
      <c r="T201" s="631">
        <v>1</v>
      </c>
      <c r="U201" s="613">
        <v>1</v>
      </c>
    </row>
    <row r="202" spans="1:21" ht="14.4" customHeight="1" x14ac:dyDescent="0.3">
      <c r="A202" s="566">
        <v>4</v>
      </c>
      <c r="B202" s="567" t="s">
        <v>539</v>
      </c>
      <c r="C202" s="567">
        <v>89301041</v>
      </c>
      <c r="D202" s="629" t="s">
        <v>4251</v>
      </c>
      <c r="E202" s="630" t="s">
        <v>2331</v>
      </c>
      <c r="F202" s="567" t="s">
        <v>2280</v>
      </c>
      <c r="G202" s="567" t="s">
        <v>2369</v>
      </c>
      <c r="H202" s="567" t="s">
        <v>905</v>
      </c>
      <c r="I202" s="567" t="s">
        <v>1865</v>
      </c>
      <c r="J202" s="567" t="s">
        <v>934</v>
      </c>
      <c r="K202" s="567" t="s">
        <v>935</v>
      </c>
      <c r="L202" s="568">
        <v>625.29</v>
      </c>
      <c r="M202" s="568">
        <v>625.29</v>
      </c>
      <c r="N202" s="567">
        <v>1</v>
      </c>
      <c r="O202" s="631">
        <v>1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4</v>
      </c>
      <c r="B203" s="567" t="s">
        <v>539</v>
      </c>
      <c r="C203" s="567">
        <v>89301041</v>
      </c>
      <c r="D203" s="629" t="s">
        <v>4251</v>
      </c>
      <c r="E203" s="630" t="s">
        <v>2331</v>
      </c>
      <c r="F203" s="567" t="s">
        <v>2280</v>
      </c>
      <c r="G203" s="567" t="s">
        <v>2369</v>
      </c>
      <c r="H203" s="567" t="s">
        <v>905</v>
      </c>
      <c r="I203" s="567" t="s">
        <v>2582</v>
      </c>
      <c r="J203" s="567" t="s">
        <v>955</v>
      </c>
      <c r="K203" s="567" t="s">
        <v>2583</v>
      </c>
      <c r="L203" s="568">
        <v>466.58</v>
      </c>
      <c r="M203" s="568">
        <v>933.16</v>
      </c>
      <c r="N203" s="567">
        <v>2</v>
      </c>
      <c r="O203" s="631">
        <v>1</v>
      </c>
      <c r="P203" s="568"/>
      <c r="Q203" s="583">
        <v>0</v>
      </c>
      <c r="R203" s="567"/>
      <c r="S203" s="583">
        <v>0</v>
      </c>
      <c r="T203" s="631"/>
      <c r="U203" s="613">
        <v>0</v>
      </c>
    </row>
    <row r="204" spans="1:21" ht="14.4" customHeight="1" x14ac:dyDescent="0.3">
      <c r="A204" s="566">
        <v>4</v>
      </c>
      <c r="B204" s="567" t="s">
        <v>539</v>
      </c>
      <c r="C204" s="567">
        <v>89301041</v>
      </c>
      <c r="D204" s="629" t="s">
        <v>4251</v>
      </c>
      <c r="E204" s="630" t="s">
        <v>2331</v>
      </c>
      <c r="F204" s="567" t="s">
        <v>2280</v>
      </c>
      <c r="G204" s="567" t="s">
        <v>2348</v>
      </c>
      <c r="H204" s="567" t="s">
        <v>538</v>
      </c>
      <c r="I204" s="567" t="s">
        <v>2584</v>
      </c>
      <c r="J204" s="567" t="s">
        <v>1136</v>
      </c>
      <c r="K204" s="567" t="s">
        <v>2585</v>
      </c>
      <c r="L204" s="568">
        <v>0</v>
      </c>
      <c r="M204" s="568">
        <v>0</v>
      </c>
      <c r="N204" s="567">
        <v>2</v>
      </c>
      <c r="O204" s="631">
        <v>0.5</v>
      </c>
      <c r="P204" s="568"/>
      <c r="Q204" s="583"/>
      <c r="R204" s="567"/>
      <c r="S204" s="583">
        <v>0</v>
      </c>
      <c r="T204" s="631"/>
      <c r="U204" s="613">
        <v>0</v>
      </c>
    </row>
    <row r="205" spans="1:21" ht="14.4" customHeight="1" x14ac:dyDescent="0.3">
      <c r="A205" s="566">
        <v>4</v>
      </c>
      <c r="B205" s="567" t="s">
        <v>539</v>
      </c>
      <c r="C205" s="567">
        <v>89301041</v>
      </c>
      <c r="D205" s="629" t="s">
        <v>4251</v>
      </c>
      <c r="E205" s="630" t="s">
        <v>2331</v>
      </c>
      <c r="F205" s="567" t="s">
        <v>2280</v>
      </c>
      <c r="G205" s="567" t="s">
        <v>2586</v>
      </c>
      <c r="H205" s="567" t="s">
        <v>538</v>
      </c>
      <c r="I205" s="567" t="s">
        <v>2587</v>
      </c>
      <c r="J205" s="567" t="s">
        <v>1187</v>
      </c>
      <c r="K205" s="567" t="s">
        <v>2588</v>
      </c>
      <c r="L205" s="568">
        <v>0</v>
      </c>
      <c r="M205" s="568">
        <v>0</v>
      </c>
      <c r="N205" s="567">
        <v>1</v>
      </c>
      <c r="O205" s="631">
        <v>0.5</v>
      </c>
      <c r="P205" s="568"/>
      <c r="Q205" s="583"/>
      <c r="R205" s="567"/>
      <c r="S205" s="583">
        <v>0</v>
      </c>
      <c r="T205" s="631"/>
      <c r="U205" s="613">
        <v>0</v>
      </c>
    </row>
    <row r="206" spans="1:21" ht="14.4" customHeight="1" x14ac:dyDescent="0.3">
      <c r="A206" s="566">
        <v>4</v>
      </c>
      <c r="B206" s="567" t="s">
        <v>539</v>
      </c>
      <c r="C206" s="567">
        <v>89301041</v>
      </c>
      <c r="D206" s="629" t="s">
        <v>4251</v>
      </c>
      <c r="E206" s="630" t="s">
        <v>2331</v>
      </c>
      <c r="F206" s="567" t="s">
        <v>2280</v>
      </c>
      <c r="G206" s="567" t="s">
        <v>2379</v>
      </c>
      <c r="H206" s="567" t="s">
        <v>538</v>
      </c>
      <c r="I206" s="567" t="s">
        <v>2376</v>
      </c>
      <c r="J206" s="567" t="s">
        <v>2377</v>
      </c>
      <c r="K206" s="567" t="s">
        <v>2378</v>
      </c>
      <c r="L206" s="568">
        <v>0</v>
      </c>
      <c r="M206" s="568">
        <v>0</v>
      </c>
      <c r="N206" s="567">
        <v>2</v>
      </c>
      <c r="O206" s="631">
        <v>2</v>
      </c>
      <c r="P206" s="568">
        <v>0</v>
      </c>
      <c r="Q206" s="583"/>
      <c r="R206" s="567">
        <v>1</v>
      </c>
      <c r="S206" s="583">
        <v>0.5</v>
      </c>
      <c r="T206" s="631">
        <v>1</v>
      </c>
      <c r="U206" s="613">
        <v>0.5</v>
      </c>
    </row>
    <row r="207" spans="1:21" ht="14.4" customHeight="1" x14ac:dyDescent="0.3">
      <c r="A207" s="566">
        <v>4</v>
      </c>
      <c r="B207" s="567" t="s">
        <v>539</v>
      </c>
      <c r="C207" s="567">
        <v>89301041</v>
      </c>
      <c r="D207" s="629" t="s">
        <v>4251</v>
      </c>
      <c r="E207" s="630" t="s">
        <v>2331</v>
      </c>
      <c r="F207" s="567" t="s">
        <v>2280</v>
      </c>
      <c r="G207" s="567" t="s">
        <v>2435</v>
      </c>
      <c r="H207" s="567" t="s">
        <v>538</v>
      </c>
      <c r="I207" s="567" t="s">
        <v>2436</v>
      </c>
      <c r="J207" s="567" t="s">
        <v>1024</v>
      </c>
      <c r="K207" s="567" t="s">
        <v>2437</v>
      </c>
      <c r="L207" s="568">
        <v>38.99</v>
      </c>
      <c r="M207" s="568">
        <v>38.99</v>
      </c>
      <c r="N207" s="567">
        <v>1</v>
      </c>
      <c r="O207" s="631">
        <v>1</v>
      </c>
      <c r="P207" s="568"/>
      <c r="Q207" s="583">
        <v>0</v>
      </c>
      <c r="R207" s="567"/>
      <c r="S207" s="583">
        <v>0</v>
      </c>
      <c r="T207" s="631"/>
      <c r="U207" s="613">
        <v>0</v>
      </c>
    </row>
    <row r="208" spans="1:21" ht="14.4" customHeight="1" x14ac:dyDescent="0.3">
      <c r="A208" s="566">
        <v>4</v>
      </c>
      <c r="B208" s="567" t="s">
        <v>539</v>
      </c>
      <c r="C208" s="567">
        <v>89301041</v>
      </c>
      <c r="D208" s="629" t="s">
        <v>4251</v>
      </c>
      <c r="E208" s="630" t="s">
        <v>2332</v>
      </c>
      <c r="F208" s="567" t="s">
        <v>2280</v>
      </c>
      <c r="G208" s="567" t="s">
        <v>2589</v>
      </c>
      <c r="H208" s="567" t="s">
        <v>538</v>
      </c>
      <c r="I208" s="567" t="s">
        <v>2590</v>
      </c>
      <c r="J208" s="567" t="s">
        <v>2591</v>
      </c>
      <c r="K208" s="567" t="s">
        <v>2592</v>
      </c>
      <c r="L208" s="568">
        <v>153.37</v>
      </c>
      <c r="M208" s="568">
        <v>306.74</v>
      </c>
      <c r="N208" s="567">
        <v>2</v>
      </c>
      <c r="O208" s="631">
        <v>1</v>
      </c>
      <c r="P208" s="568"/>
      <c r="Q208" s="583">
        <v>0</v>
      </c>
      <c r="R208" s="567"/>
      <c r="S208" s="583">
        <v>0</v>
      </c>
      <c r="T208" s="631"/>
      <c r="U208" s="613">
        <v>0</v>
      </c>
    </row>
    <row r="209" spans="1:21" ht="14.4" customHeight="1" x14ac:dyDescent="0.3">
      <c r="A209" s="566">
        <v>4</v>
      </c>
      <c r="B209" s="567" t="s">
        <v>539</v>
      </c>
      <c r="C209" s="567">
        <v>89301041</v>
      </c>
      <c r="D209" s="629" t="s">
        <v>4251</v>
      </c>
      <c r="E209" s="630" t="s">
        <v>2332</v>
      </c>
      <c r="F209" s="567" t="s">
        <v>2280</v>
      </c>
      <c r="G209" s="567" t="s">
        <v>2418</v>
      </c>
      <c r="H209" s="567" t="s">
        <v>538</v>
      </c>
      <c r="I209" s="567" t="s">
        <v>2419</v>
      </c>
      <c r="J209" s="567" t="s">
        <v>2420</v>
      </c>
      <c r="K209" s="567" t="s">
        <v>2421</v>
      </c>
      <c r="L209" s="568">
        <v>56.01</v>
      </c>
      <c r="M209" s="568">
        <v>168.03</v>
      </c>
      <c r="N209" s="567">
        <v>3</v>
      </c>
      <c r="O209" s="631">
        <v>1.5</v>
      </c>
      <c r="P209" s="568"/>
      <c r="Q209" s="583">
        <v>0</v>
      </c>
      <c r="R209" s="567"/>
      <c r="S209" s="583">
        <v>0</v>
      </c>
      <c r="T209" s="631"/>
      <c r="U209" s="613">
        <v>0</v>
      </c>
    </row>
    <row r="210" spans="1:21" ht="14.4" customHeight="1" x14ac:dyDescent="0.3">
      <c r="A210" s="566">
        <v>4</v>
      </c>
      <c r="B210" s="567" t="s">
        <v>539</v>
      </c>
      <c r="C210" s="567">
        <v>89301041</v>
      </c>
      <c r="D210" s="629" t="s">
        <v>4251</v>
      </c>
      <c r="E210" s="630" t="s">
        <v>2332</v>
      </c>
      <c r="F210" s="567" t="s">
        <v>2280</v>
      </c>
      <c r="G210" s="567" t="s">
        <v>2369</v>
      </c>
      <c r="H210" s="567" t="s">
        <v>905</v>
      </c>
      <c r="I210" s="567" t="s">
        <v>2081</v>
      </c>
      <c r="J210" s="567" t="s">
        <v>934</v>
      </c>
      <c r="K210" s="567" t="s">
        <v>1309</v>
      </c>
      <c r="L210" s="568">
        <v>468.96</v>
      </c>
      <c r="M210" s="568">
        <v>468.96</v>
      </c>
      <c r="N210" s="567">
        <v>1</v>
      </c>
      <c r="O210" s="631">
        <v>1</v>
      </c>
      <c r="P210" s="568">
        <v>468.96</v>
      </c>
      <c r="Q210" s="583">
        <v>1</v>
      </c>
      <c r="R210" s="567">
        <v>1</v>
      </c>
      <c r="S210" s="583">
        <v>1</v>
      </c>
      <c r="T210" s="631">
        <v>1</v>
      </c>
      <c r="U210" s="613">
        <v>1</v>
      </c>
    </row>
    <row r="211" spans="1:21" ht="14.4" customHeight="1" x14ac:dyDescent="0.3">
      <c r="A211" s="566">
        <v>4</v>
      </c>
      <c r="B211" s="567" t="s">
        <v>539</v>
      </c>
      <c r="C211" s="567">
        <v>89301041</v>
      </c>
      <c r="D211" s="629" t="s">
        <v>4251</v>
      </c>
      <c r="E211" s="630" t="s">
        <v>2332</v>
      </c>
      <c r="F211" s="567" t="s">
        <v>2280</v>
      </c>
      <c r="G211" s="567" t="s">
        <v>2369</v>
      </c>
      <c r="H211" s="567" t="s">
        <v>905</v>
      </c>
      <c r="I211" s="567" t="s">
        <v>1865</v>
      </c>
      <c r="J211" s="567" t="s">
        <v>934</v>
      </c>
      <c r="K211" s="567" t="s">
        <v>935</v>
      </c>
      <c r="L211" s="568">
        <v>625.29</v>
      </c>
      <c r="M211" s="568">
        <v>625.29</v>
      </c>
      <c r="N211" s="567">
        <v>1</v>
      </c>
      <c r="O211" s="631">
        <v>1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4</v>
      </c>
      <c r="B212" s="567" t="s">
        <v>539</v>
      </c>
      <c r="C212" s="567">
        <v>89301041</v>
      </c>
      <c r="D212" s="629" t="s">
        <v>4251</v>
      </c>
      <c r="E212" s="630" t="s">
        <v>2332</v>
      </c>
      <c r="F212" s="567" t="s">
        <v>2280</v>
      </c>
      <c r="G212" s="567" t="s">
        <v>2369</v>
      </c>
      <c r="H212" s="567" t="s">
        <v>905</v>
      </c>
      <c r="I212" s="567" t="s">
        <v>2082</v>
      </c>
      <c r="J212" s="567" t="s">
        <v>934</v>
      </c>
      <c r="K212" s="567" t="s">
        <v>1310</v>
      </c>
      <c r="L212" s="568">
        <v>1166.47</v>
      </c>
      <c r="M212" s="568">
        <v>2332.94</v>
      </c>
      <c r="N212" s="567">
        <v>2</v>
      </c>
      <c r="O212" s="631">
        <v>1</v>
      </c>
      <c r="P212" s="568">
        <v>2332.94</v>
      </c>
      <c r="Q212" s="583">
        <v>1</v>
      </c>
      <c r="R212" s="567">
        <v>2</v>
      </c>
      <c r="S212" s="583">
        <v>1</v>
      </c>
      <c r="T212" s="631">
        <v>1</v>
      </c>
      <c r="U212" s="613">
        <v>1</v>
      </c>
    </row>
    <row r="213" spans="1:21" ht="14.4" customHeight="1" x14ac:dyDescent="0.3">
      <c r="A213" s="566">
        <v>4</v>
      </c>
      <c r="B213" s="567" t="s">
        <v>539</v>
      </c>
      <c r="C213" s="567">
        <v>89301041</v>
      </c>
      <c r="D213" s="629" t="s">
        <v>4251</v>
      </c>
      <c r="E213" s="630" t="s">
        <v>2332</v>
      </c>
      <c r="F213" s="567" t="s">
        <v>2280</v>
      </c>
      <c r="G213" s="567" t="s">
        <v>2369</v>
      </c>
      <c r="H213" s="567" t="s">
        <v>905</v>
      </c>
      <c r="I213" s="567" t="s">
        <v>2400</v>
      </c>
      <c r="J213" s="567" t="s">
        <v>934</v>
      </c>
      <c r="K213" s="567" t="s">
        <v>2085</v>
      </c>
      <c r="L213" s="568">
        <v>1458.07</v>
      </c>
      <c r="M213" s="568">
        <v>1458.07</v>
      </c>
      <c r="N213" s="567">
        <v>1</v>
      </c>
      <c r="O213" s="631">
        <v>1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4</v>
      </c>
      <c r="B214" s="567" t="s">
        <v>539</v>
      </c>
      <c r="C214" s="567">
        <v>89301041</v>
      </c>
      <c r="D214" s="629" t="s">
        <v>4251</v>
      </c>
      <c r="E214" s="630" t="s">
        <v>2332</v>
      </c>
      <c r="F214" s="567" t="s">
        <v>2280</v>
      </c>
      <c r="G214" s="567" t="s">
        <v>2347</v>
      </c>
      <c r="H214" s="567" t="s">
        <v>538</v>
      </c>
      <c r="I214" s="567" t="s">
        <v>1837</v>
      </c>
      <c r="J214" s="567" t="s">
        <v>681</v>
      </c>
      <c r="K214" s="567" t="s">
        <v>684</v>
      </c>
      <c r="L214" s="568">
        <v>612.26</v>
      </c>
      <c r="M214" s="568">
        <v>1224.52</v>
      </c>
      <c r="N214" s="567">
        <v>2</v>
      </c>
      <c r="O214" s="631">
        <v>0.5</v>
      </c>
      <c r="P214" s="568"/>
      <c r="Q214" s="583">
        <v>0</v>
      </c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4</v>
      </c>
      <c r="B215" s="567" t="s">
        <v>539</v>
      </c>
      <c r="C215" s="567">
        <v>89301041</v>
      </c>
      <c r="D215" s="629" t="s">
        <v>4251</v>
      </c>
      <c r="E215" s="630" t="s">
        <v>2332</v>
      </c>
      <c r="F215" s="567" t="s">
        <v>2280</v>
      </c>
      <c r="G215" s="567" t="s">
        <v>2379</v>
      </c>
      <c r="H215" s="567" t="s">
        <v>538</v>
      </c>
      <c r="I215" s="567" t="s">
        <v>2376</v>
      </c>
      <c r="J215" s="567" t="s">
        <v>2377</v>
      </c>
      <c r="K215" s="567" t="s">
        <v>2378</v>
      </c>
      <c r="L215" s="568">
        <v>0</v>
      </c>
      <c r="M215" s="568">
        <v>0</v>
      </c>
      <c r="N215" s="567">
        <v>2</v>
      </c>
      <c r="O215" s="631">
        <v>1.5</v>
      </c>
      <c r="P215" s="568">
        <v>0</v>
      </c>
      <c r="Q215" s="583"/>
      <c r="R215" s="567">
        <v>2</v>
      </c>
      <c r="S215" s="583">
        <v>1</v>
      </c>
      <c r="T215" s="631">
        <v>1.5</v>
      </c>
      <c r="U215" s="613">
        <v>1</v>
      </c>
    </row>
    <row r="216" spans="1:21" ht="14.4" customHeight="1" x14ac:dyDescent="0.3">
      <c r="A216" s="566">
        <v>4</v>
      </c>
      <c r="B216" s="567" t="s">
        <v>539</v>
      </c>
      <c r="C216" s="567">
        <v>89301041</v>
      </c>
      <c r="D216" s="629" t="s">
        <v>4251</v>
      </c>
      <c r="E216" s="630" t="s">
        <v>2332</v>
      </c>
      <c r="F216" s="567" t="s">
        <v>2280</v>
      </c>
      <c r="G216" s="567" t="s">
        <v>2435</v>
      </c>
      <c r="H216" s="567" t="s">
        <v>538</v>
      </c>
      <c r="I216" s="567" t="s">
        <v>2436</v>
      </c>
      <c r="J216" s="567" t="s">
        <v>1024</v>
      </c>
      <c r="K216" s="567" t="s">
        <v>2437</v>
      </c>
      <c r="L216" s="568">
        <v>38.99</v>
      </c>
      <c r="M216" s="568">
        <v>38.99</v>
      </c>
      <c r="N216" s="567">
        <v>1</v>
      </c>
      <c r="O216" s="631">
        <v>1</v>
      </c>
      <c r="P216" s="568">
        <v>38.99</v>
      </c>
      <c r="Q216" s="583">
        <v>1</v>
      </c>
      <c r="R216" s="567">
        <v>1</v>
      </c>
      <c r="S216" s="583">
        <v>1</v>
      </c>
      <c r="T216" s="631">
        <v>1</v>
      </c>
      <c r="U216" s="613">
        <v>1</v>
      </c>
    </row>
    <row r="217" spans="1:21" ht="14.4" customHeight="1" x14ac:dyDescent="0.3">
      <c r="A217" s="566">
        <v>4</v>
      </c>
      <c r="B217" s="567" t="s">
        <v>539</v>
      </c>
      <c r="C217" s="567">
        <v>89301041</v>
      </c>
      <c r="D217" s="629" t="s">
        <v>4251</v>
      </c>
      <c r="E217" s="630" t="s">
        <v>2332</v>
      </c>
      <c r="F217" s="567" t="s">
        <v>2280</v>
      </c>
      <c r="G217" s="567" t="s">
        <v>2404</v>
      </c>
      <c r="H217" s="567" t="s">
        <v>905</v>
      </c>
      <c r="I217" s="567" t="s">
        <v>2405</v>
      </c>
      <c r="J217" s="567" t="s">
        <v>1311</v>
      </c>
      <c r="K217" s="567" t="s">
        <v>2406</v>
      </c>
      <c r="L217" s="568">
        <v>314.35000000000002</v>
      </c>
      <c r="M217" s="568">
        <v>314.35000000000002</v>
      </c>
      <c r="N217" s="567">
        <v>1</v>
      </c>
      <c r="O217" s="631">
        <v>0.5</v>
      </c>
      <c r="P217" s="568">
        <v>314.35000000000002</v>
      </c>
      <c r="Q217" s="583">
        <v>1</v>
      </c>
      <c r="R217" s="567">
        <v>1</v>
      </c>
      <c r="S217" s="583">
        <v>1</v>
      </c>
      <c r="T217" s="631">
        <v>0.5</v>
      </c>
      <c r="U217" s="613">
        <v>1</v>
      </c>
    </row>
    <row r="218" spans="1:21" ht="14.4" customHeight="1" x14ac:dyDescent="0.3">
      <c r="A218" s="566">
        <v>4</v>
      </c>
      <c r="B218" s="567" t="s">
        <v>539</v>
      </c>
      <c r="C218" s="567">
        <v>89301041</v>
      </c>
      <c r="D218" s="629" t="s">
        <v>4251</v>
      </c>
      <c r="E218" s="630" t="s">
        <v>2334</v>
      </c>
      <c r="F218" s="567" t="s">
        <v>2280</v>
      </c>
      <c r="G218" s="567" t="s">
        <v>2593</v>
      </c>
      <c r="H218" s="567" t="s">
        <v>538</v>
      </c>
      <c r="I218" s="567" t="s">
        <v>2594</v>
      </c>
      <c r="J218" s="567" t="s">
        <v>2595</v>
      </c>
      <c r="K218" s="567" t="s">
        <v>2596</v>
      </c>
      <c r="L218" s="568">
        <v>64.23</v>
      </c>
      <c r="M218" s="568">
        <v>64.23</v>
      </c>
      <c r="N218" s="567">
        <v>1</v>
      </c>
      <c r="O218" s="631">
        <v>0.5</v>
      </c>
      <c r="P218" s="568"/>
      <c r="Q218" s="583">
        <v>0</v>
      </c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4</v>
      </c>
      <c r="B219" s="567" t="s">
        <v>539</v>
      </c>
      <c r="C219" s="567">
        <v>89301041</v>
      </c>
      <c r="D219" s="629" t="s">
        <v>4251</v>
      </c>
      <c r="E219" s="630" t="s">
        <v>2334</v>
      </c>
      <c r="F219" s="567" t="s">
        <v>2280</v>
      </c>
      <c r="G219" s="567" t="s">
        <v>2597</v>
      </c>
      <c r="H219" s="567" t="s">
        <v>905</v>
      </c>
      <c r="I219" s="567" t="s">
        <v>2026</v>
      </c>
      <c r="J219" s="567" t="s">
        <v>984</v>
      </c>
      <c r="K219" s="567" t="s">
        <v>944</v>
      </c>
      <c r="L219" s="568">
        <v>232.44</v>
      </c>
      <c r="M219" s="568">
        <v>232.44</v>
      </c>
      <c r="N219" s="567">
        <v>1</v>
      </c>
      <c r="O219" s="631">
        <v>1</v>
      </c>
      <c r="P219" s="568"/>
      <c r="Q219" s="583">
        <v>0</v>
      </c>
      <c r="R219" s="567"/>
      <c r="S219" s="583">
        <v>0</v>
      </c>
      <c r="T219" s="631"/>
      <c r="U219" s="613">
        <v>0</v>
      </c>
    </row>
    <row r="220" spans="1:21" ht="14.4" customHeight="1" x14ac:dyDescent="0.3">
      <c r="A220" s="566">
        <v>4</v>
      </c>
      <c r="B220" s="567" t="s">
        <v>539</v>
      </c>
      <c r="C220" s="567">
        <v>89301041</v>
      </c>
      <c r="D220" s="629" t="s">
        <v>4251</v>
      </c>
      <c r="E220" s="630" t="s">
        <v>2334</v>
      </c>
      <c r="F220" s="567" t="s">
        <v>2280</v>
      </c>
      <c r="G220" s="567" t="s">
        <v>2338</v>
      </c>
      <c r="H220" s="567" t="s">
        <v>905</v>
      </c>
      <c r="I220" s="567" t="s">
        <v>1977</v>
      </c>
      <c r="J220" s="567" t="s">
        <v>1049</v>
      </c>
      <c r="K220" s="567" t="s">
        <v>1978</v>
      </c>
      <c r="L220" s="568">
        <v>399.92</v>
      </c>
      <c r="M220" s="568">
        <v>399.92</v>
      </c>
      <c r="N220" s="567">
        <v>1</v>
      </c>
      <c r="O220" s="631">
        <v>0.5</v>
      </c>
      <c r="P220" s="568"/>
      <c r="Q220" s="583">
        <v>0</v>
      </c>
      <c r="R220" s="567"/>
      <c r="S220" s="583">
        <v>0</v>
      </c>
      <c r="T220" s="631"/>
      <c r="U220" s="613">
        <v>0</v>
      </c>
    </row>
    <row r="221" spans="1:21" ht="14.4" customHeight="1" x14ac:dyDescent="0.3">
      <c r="A221" s="566">
        <v>4</v>
      </c>
      <c r="B221" s="567" t="s">
        <v>539</v>
      </c>
      <c r="C221" s="567">
        <v>89301041</v>
      </c>
      <c r="D221" s="629" t="s">
        <v>4251</v>
      </c>
      <c r="E221" s="630" t="s">
        <v>2334</v>
      </c>
      <c r="F221" s="567" t="s">
        <v>2280</v>
      </c>
      <c r="G221" s="567" t="s">
        <v>2344</v>
      </c>
      <c r="H221" s="567" t="s">
        <v>538</v>
      </c>
      <c r="I221" s="567" t="s">
        <v>2345</v>
      </c>
      <c r="J221" s="567" t="s">
        <v>739</v>
      </c>
      <c r="K221" s="567" t="s">
        <v>2346</v>
      </c>
      <c r="L221" s="568">
        <v>242.93</v>
      </c>
      <c r="M221" s="568">
        <v>242.93</v>
      </c>
      <c r="N221" s="567">
        <v>1</v>
      </c>
      <c r="O221" s="631">
        <v>1</v>
      </c>
      <c r="P221" s="568"/>
      <c r="Q221" s="583">
        <v>0</v>
      </c>
      <c r="R221" s="567"/>
      <c r="S221" s="583">
        <v>0</v>
      </c>
      <c r="T221" s="631"/>
      <c r="U221" s="613">
        <v>0</v>
      </c>
    </row>
    <row r="222" spans="1:21" ht="14.4" customHeight="1" x14ac:dyDescent="0.3">
      <c r="A222" s="566">
        <v>4</v>
      </c>
      <c r="B222" s="567" t="s">
        <v>539</v>
      </c>
      <c r="C222" s="567">
        <v>89301041</v>
      </c>
      <c r="D222" s="629" t="s">
        <v>4251</v>
      </c>
      <c r="E222" s="630" t="s">
        <v>2334</v>
      </c>
      <c r="F222" s="567" t="s">
        <v>2280</v>
      </c>
      <c r="G222" s="567" t="s">
        <v>2369</v>
      </c>
      <c r="H222" s="567" t="s">
        <v>905</v>
      </c>
      <c r="I222" s="567" t="s">
        <v>2083</v>
      </c>
      <c r="J222" s="567" t="s">
        <v>955</v>
      </c>
      <c r="K222" s="567" t="s">
        <v>1310</v>
      </c>
      <c r="L222" s="568">
        <v>2332.92</v>
      </c>
      <c r="M222" s="568">
        <v>2332.92</v>
      </c>
      <c r="N222" s="567">
        <v>1</v>
      </c>
      <c r="O222" s="631">
        <v>1</v>
      </c>
      <c r="P222" s="568">
        <v>2332.92</v>
      </c>
      <c r="Q222" s="583">
        <v>1</v>
      </c>
      <c r="R222" s="567">
        <v>1</v>
      </c>
      <c r="S222" s="583">
        <v>1</v>
      </c>
      <c r="T222" s="631">
        <v>1</v>
      </c>
      <c r="U222" s="613">
        <v>1</v>
      </c>
    </row>
    <row r="223" spans="1:21" ht="14.4" customHeight="1" x14ac:dyDescent="0.3">
      <c r="A223" s="566">
        <v>4</v>
      </c>
      <c r="B223" s="567" t="s">
        <v>539</v>
      </c>
      <c r="C223" s="567">
        <v>89301041</v>
      </c>
      <c r="D223" s="629" t="s">
        <v>4251</v>
      </c>
      <c r="E223" s="630" t="s">
        <v>2334</v>
      </c>
      <c r="F223" s="567" t="s">
        <v>2280</v>
      </c>
      <c r="G223" s="567" t="s">
        <v>2347</v>
      </c>
      <c r="H223" s="567" t="s">
        <v>538</v>
      </c>
      <c r="I223" s="567" t="s">
        <v>1837</v>
      </c>
      <c r="J223" s="567" t="s">
        <v>681</v>
      </c>
      <c r="K223" s="567" t="s">
        <v>684</v>
      </c>
      <c r="L223" s="568">
        <v>612.26</v>
      </c>
      <c r="M223" s="568">
        <v>1836.78</v>
      </c>
      <c r="N223" s="567">
        <v>3</v>
      </c>
      <c r="O223" s="631">
        <v>2.5</v>
      </c>
      <c r="P223" s="568">
        <v>612.26</v>
      </c>
      <c r="Q223" s="583">
        <v>0.33333333333333331</v>
      </c>
      <c r="R223" s="567">
        <v>1</v>
      </c>
      <c r="S223" s="583">
        <v>0.33333333333333331</v>
      </c>
      <c r="T223" s="631">
        <v>0.5</v>
      </c>
      <c r="U223" s="613">
        <v>0.2</v>
      </c>
    </row>
    <row r="224" spans="1:21" ht="14.4" customHeight="1" x14ac:dyDescent="0.3">
      <c r="A224" s="566">
        <v>4</v>
      </c>
      <c r="B224" s="567" t="s">
        <v>539</v>
      </c>
      <c r="C224" s="567">
        <v>89301041</v>
      </c>
      <c r="D224" s="629" t="s">
        <v>4251</v>
      </c>
      <c r="E224" s="630" t="s">
        <v>2334</v>
      </c>
      <c r="F224" s="567" t="s">
        <v>2280</v>
      </c>
      <c r="G224" s="567" t="s">
        <v>2438</v>
      </c>
      <c r="H224" s="567" t="s">
        <v>905</v>
      </c>
      <c r="I224" s="567" t="s">
        <v>1848</v>
      </c>
      <c r="J224" s="567" t="s">
        <v>959</v>
      </c>
      <c r="K224" s="567" t="s">
        <v>960</v>
      </c>
      <c r="L224" s="568">
        <v>140.03</v>
      </c>
      <c r="M224" s="568">
        <v>140.03</v>
      </c>
      <c r="N224" s="567">
        <v>1</v>
      </c>
      <c r="O224" s="631">
        <v>0.5</v>
      </c>
      <c r="P224" s="568">
        <v>140.03</v>
      </c>
      <c r="Q224" s="583">
        <v>1</v>
      </c>
      <c r="R224" s="567">
        <v>1</v>
      </c>
      <c r="S224" s="583">
        <v>1</v>
      </c>
      <c r="T224" s="631">
        <v>0.5</v>
      </c>
      <c r="U224" s="613">
        <v>1</v>
      </c>
    </row>
    <row r="225" spans="1:21" ht="14.4" customHeight="1" x14ac:dyDescent="0.3">
      <c r="A225" s="566">
        <v>4</v>
      </c>
      <c r="B225" s="567" t="s">
        <v>539</v>
      </c>
      <c r="C225" s="567">
        <v>89301041</v>
      </c>
      <c r="D225" s="629" t="s">
        <v>4251</v>
      </c>
      <c r="E225" s="630" t="s">
        <v>2334</v>
      </c>
      <c r="F225" s="567" t="s">
        <v>2280</v>
      </c>
      <c r="G225" s="567" t="s">
        <v>2404</v>
      </c>
      <c r="H225" s="567" t="s">
        <v>905</v>
      </c>
      <c r="I225" s="567" t="s">
        <v>2498</v>
      </c>
      <c r="J225" s="567" t="s">
        <v>2499</v>
      </c>
      <c r="K225" s="567" t="s">
        <v>2162</v>
      </c>
      <c r="L225" s="568">
        <v>147.36000000000001</v>
      </c>
      <c r="M225" s="568">
        <v>147.36000000000001</v>
      </c>
      <c r="N225" s="567">
        <v>1</v>
      </c>
      <c r="O225" s="631">
        <v>1</v>
      </c>
      <c r="P225" s="568">
        <v>147.36000000000001</v>
      </c>
      <c r="Q225" s="583">
        <v>1</v>
      </c>
      <c r="R225" s="567">
        <v>1</v>
      </c>
      <c r="S225" s="583">
        <v>1</v>
      </c>
      <c r="T225" s="631">
        <v>1</v>
      </c>
      <c r="U225" s="613">
        <v>1</v>
      </c>
    </row>
    <row r="226" spans="1:21" ht="14.4" customHeight="1" x14ac:dyDescent="0.3">
      <c r="A226" s="566">
        <v>4</v>
      </c>
      <c r="B226" s="567" t="s">
        <v>539</v>
      </c>
      <c r="C226" s="567">
        <v>89301041</v>
      </c>
      <c r="D226" s="629" t="s">
        <v>4251</v>
      </c>
      <c r="E226" s="630" t="s">
        <v>2334</v>
      </c>
      <c r="F226" s="567" t="s">
        <v>2281</v>
      </c>
      <c r="G226" s="567" t="s">
        <v>2414</v>
      </c>
      <c r="H226" s="567" t="s">
        <v>538</v>
      </c>
      <c r="I226" s="567" t="s">
        <v>2520</v>
      </c>
      <c r="J226" s="567" t="s">
        <v>2308</v>
      </c>
      <c r="K226" s="567"/>
      <c r="L226" s="568">
        <v>0</v>
      </c>
      <c r="M226" s="568">
        <v>0</v>
      </c>
      <c r="N226" s="567">
        <v>1</v>
      </c>
      <c r="O226" s="631">
        <v>1</v>
      </c>
      <c r="P226" s="568">
        <v>0</v>
      </c>
      <c r="Q226" s="583"/>
      <c r="R226" s="567">
        <v>1</v>
      </c>
      <c r="S226" s="583">
        <v>1</v>
      </c>
      <c r="T226" s="631">
        <v>1</v>
      </c>
      <c r="U226" s="613">
        <v>1</v>
      </c>
    </row>
    <row r="227" spans="1:21" ht="14.4" customHeight="1" x14ac:dyDescent="0.3">
      <c r="A227" s="566">
        <v>4</v>
      </c>
      <c r="B227" s="567" t="s">
        <v>539</v>
      </c>
      <c r="C227" s="567">
        <v>89301041</v>
      </c>
      <c r="D227" s="629" t="s">
        <v>4251</v>
      </c>
      <c r="E227" s="630" t="s">
        <v>2336</v>
      </c>
      <c r="F227" s="567" t="s">
        <v>2280</v>
      </c>
      <c r="G227" s="567" t="s">
        <v>2357</v>
      </c>
      <c r="H227" s="567" t="s">
        <v>538</v>
      </c>
      <c r="I227" s="567" t="s">
        <v>2479</v>
      </c>
      <c r="J227" s="567" t="s">
        <v>1944</v>
      </c>
      <c r="K227" s="567" t="s">
        <v>2480</v>
      </c>
      <c r="L227" s="568">
        <v>0</v>
      </c>
      <c r="M227" s="568">
        <v>0</v>
      </c>
      <c r="N227" s="567">
        <v>1</v>
      </c>
      <c r="O227" s="631">
        <v>1</v>
      </c>
      <c r="P227" s="568">
        <v>0</v>
      </c>
      <c r="Q227" s="583"/>
      <c r="R227" s="567">
        <v>1</v>
      </c>
      <c r="S227" s="583">
        <v>1</v>
      </c>
      <c r="T227" s="631">
        <v>1</v>
      </c>
      <c r="U227" s="613">
        <v>1</v>
      </c>
    </row>
    <row r="228" spans="1:21" ht="14.4" customHeight="1" x14ac:dyDescent="0.3">
      <c r="A228" s="566">
        <v>4</v>
      </c>
      <c r="B228" s="567" t="s">
        <v>539</v>
      </c>
      <c r="C228" s="567">
        <v>89301041</v>
      </c>
      <c r="D228" s="629" t="s">
        <v>4251</v>
      </c>
      <c r="E228" s="630" t="s">
        <v>2336</v>
      </c>
      <c r="F228" s="567" t="s">
        <v>2280</v>
      </c>
      <c r="G228" s="567" t="s">
        <v>2337</v>
      </c>
      <c r="H228" s="567" t="s">
        <v>538</v>
      </c>
      <c r="I228" s="567" t="s">
        <v>2479</v>
      </c>
      <c r="J228" s="567" t="s">
        <v>1944</v>
      </c>
      <c r="K228" s="567" t="s">
        <v>2480</v>
      </c>
      <c r="L228" s="568">
        <v>0</v>
      </c>
      <c r="M228" s="568">
        <v>0</v>
      </c>
      <c r="N228" s="567">
        <v>1</v>
      </c>
      <c r="O228" s="631">
        <v>1</v>
      </c>
      <c r="P228" s="568">
        <v>0</v>
      </c>
      <c r="Q228" s="583"/>
      <c r="R228" s="567">
        <v>1</v>
      </c>
      <c r="S228" s="583">
        <v>1</v>
      </c>
      <c r="T228" s="631">
        <v>1</v>
      </c>
      <c r="U228" s="613">
        <v>1</v>
      </c>
    </row>
    <row r="229" spans="1:21" ht="14.4" customHeight="1" x14ac:dyDescent="0.3">
      <c r="A229" s="566">
        <v>4</v>
      </c>
      <c r="B229" s="567" t="s">
        <v>539</v>
      </c>
      <c r="C229" s="567">
        <v>89301041</v>
      </c>
      <c r="D229" s="629" t="s">
        <v>4251</v>
      </c>
      <c r="E229" s="630" t="s">
        <v>2336</v>
      </c>
      <c r="F229" s="567" t="s">
        <v>2280</v>
      </c>
      <c r="G229" s="567" t="s">
        <v>2369</v>
      </c>
      <c r="H229" s="567" t="s">
        <v>905</v>
      </c>
      <c r="I229" s="567" t="s">
        <v>2564</v>
      </c>
      <c r="J229" s="567" t="s">
        <v>934</v>
      </c>
      <c r="K229" s="567" t="s">
        <v>2565</v>
      </c>
      <c r="L229" s="568">
        <v>187.59</v>
      </c>
      <c r="M229" s="568">
        <v>375.18</v>
      </c>
      <c r="N229" s="567">
        <v>2</v>
      </c>
      <c r="O229" s="631">
        <v>1</v>
      </c>
      <c r="P229" s="568">
        <v>375.18</v>
      </c>
      <c r="Q229" s="583">
        <v>1</v>
      </c>
      <c r="R229" s="567">
        <v>2</v>
      </c>
      <c r="S229" s="583">
        <v>1</v>
      </c>
      <c r="T229" s="631">
        <v>1</v>
      </c>
      <c r="U229" s="613">
        <v>1</v>
      </c>
    </row>
    <row r="230" spans="1:21" ht="14.4" customHeight="1" x14ac:dyDescent="0.3">
      <c r="A230" s="566">
        <v>4</v>
      </c>
      <c r="B230" s="567" t="s">
        <v>539</v>
      </c>
      <c r="C230" s="567">
        <v>89301041</v>
      </c>
      <c r="D230" s="629" t="s">
        <v>4251</v>
      </c>
      <c r="E230" s="630" t="s">
        <v>2336</v>
      </c>
      <c r="F230" s="567" t="s">
        <v>2280</v>
      </c>
      <c r="G230" s="567" t="s">
        <v>2347</v>
      </c>
      <c r="H230" s="567" t="s">
        <v>538</v>
      </c>
      <c r="I230" s="567" t="s">
        <v>2598</v>
      </c>
      <c r="J230" s="567" t="s">
        <v>2599</v>
      </c>
      <c r="K230" s="567" t="s">
        <v>1567</v>
      </c>
      <c r="L230" s="568">
        <v>0</v>
      </c>
      <c r="M230" s="568">
        <v>0</v>
      </c>
      <c r="N230" s="567">
        <v>1</v>
      </c>
      <c r="O230" s="631">
        <v>1</v>
      </c>
      <c r="P230" s="568"/>
      <c r="Q230" s="583"/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4</v>
      </c>
      <c r="B231" s="567" t="s">
        <v>539</v>
      </c>
      <c r="C231" s="567">
        <v>89301041</v>
      </c>
      <c r="D231" s="629" t="s">
        <v>4251</v>
      </c>
      <c r="E231" s="630" t="s">
        <v>2336</v>
      </c>
      <c r="F231" s="567" t="s">
        <v>2280</v>
      </c>
      <c r="G231" s="567" t="s">
        <v>2347</v>
      </c>
      <c r="H231" s="567" t="s">
        <v>538</v>
      </c>
      <c r="I231" s="567" t="s">
        <v>1836</v>
      </c>
      <c r="J231" s="567" t="s">
        <v>681</v>
      </c>
      <c r="K231" s="567" t="s">
        <v>683</v>
      </c>
      <c r="L231" s="568">
        <v>190.48</v>
      </c>
      <c r="M231" s="568">
        <v>190.48</v>
      </c>
      <c r="N231" s="567">
        <v>1</v>
      </c>
      <c r="O231" s="631">
        <v>0.5</v>
      </c>
      <c r="P231" s="568"/>
      <c r="Q231" s="583">
        <v>0</v>
      </c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4</v>
      </c>
      <c r="B232" s="567" t="s">
        <v>539</v>
      </c>
      <c r="C232" s="567">
        <v>89301041</v>
      </c>
      <c r="D232" s="629" t="s">
        <v>4251</v>
      </c>
      <c r="E232" s="630" t="s">
        <v>2336</v>
      </c>
      <c r="F232" s="567" t="s">
        <v>2280</v>
      </c>
      <c r="G232" s="567" t="s">
        <v>2370</v>
      </c>
      <c r="H232" s="567" t="s">
        <v>538</v>
      </c>
      <c r="I232" s="567" t="s">
        <v>2371</v>
      </c>
      <c r="J232" s="567" t="s">
        <v>723</v>
      </c>
      <c r="K232" s="567" t="s">
        <v>724</v>
      </c>
      <c r="L232" s="568">
        <v>56.69</v>
      </c>
      <c r="M232" s="568">
        <v>56.69</v>
      </c>
      <c r="N232" s="567">
        <v>1</v>
      </c>
      <c r="O232" s="631">
        <v>1</v>
      </c>
      <c r="P232" s="568">
        <v>56.69</v>
      </c>
      <c r="Q232" s="583">
        <v>1</v>
      </c>
      <c r="R232" s="567">
        <v>1</v>
      </c>
      <c r="S232" s="583">
        <v>1</v>
      </c>
      <c r="T232" s="631">
        <v>1</v>
      </c>
      <c r="U232" s="613">
        <v>1</v>
      </c>
    </row>
    <row r="233" spans="1:21" ht="14.4" customHeight="1" x14ac:dyDescent="0.3">
      <c r="A233" s="566">
        <v>4</v>
      </c>
      <c r="B233" s="567" t="s">
        <v>539</v>
      </c>
      <c r="C233" s="567">
        <v>89301041</v>
      </c>
      <c r="D233" s="629" t="s">
        <v>4251</v>
      </c>
      <c r="E233" s="630" t="s">
        <v>2336</v>
      </c>
      <c r="F233" s="567" t="s">
        <v>2280</v>
      </c>
      <c r="G233" s="567" t="s">
        <v>2438</v>
      </c>
      <c r="H233" s="567" t="s">
        <v>905</v>
      </c>
      <c r="I233" s="567" t="s">
        <v>2060</v>
      </c>
      <c r="J233" s="567" t="s">
        <v>959</v>
      </c>
      <c r="K233" s="567" t="s">
        <v>1322</v>
      </c>
      <c r="L233" s="568">
        <v>56.01</v>
      </c>
      <c r="M233" s="568">
        <v>56.01</v>
      </c>
      <c r="N233" s="567">
        <v>1</v>
      </c>
      <c r="O233" s="631">
        <v>0.5</v>
      </c>
      <c r="P233" s="568"/>
      <c r="Q233" s="583">
        <v>0</v>
      </c>
      <c r="R233" s="567"/>
      <c r="S233" s="583">
        <v>0</v>
      </c>
      <c r="T233" s="631"/>
      <c r="U233" s="613">
        <v>0</v>
      </c>
    </row>
    <row r="234" spans="1:21" ht="14.4" customHeight="1" x14ac:dyDescent="0.3">
      <c r="A234" s="566">
        <v>4</v>
      </c>
      <c r="B234" s="567" t="s">
        <v>539</v>
      </c>
      <c r="C234" s="567">
        <v>89301041</v>
      </c>
      <c r="D234" s="629" t="s">
        <v>4251</v>
      </c>
      <c r="E234" s="630" t="s">
        <v>2336</v>
      </c>
      <c r="F234" s="567" t="s">
        <v>2280</v>
      </c>
      <c r="G234" s="567" t="s">
        <v>2379</v>
      </c>
      <c r="H234" s="567" t="s">
        <v>538</v>
      </c>
      <c r="I234" s="567" t="s">
        <v>2376</v>
      </c>
      <c r="J234" s="567" t="s">
        <v>2377</v>
      </c>
      <c r="K234" s="567" t="s">
        <v>2378</v>
      </c>
      <c r="L234" s="568">
        <v>0</v>
      </c>
      <c r="M234" s="568">
        <v>0</v>
      </c>
      <c r="N234" s="567">
        <v>4</v>
      </c>
      <c r="O234" s="631">
        <v>3</v>
      </c>
      <c r="P234" s="568">
        <v>0</v>
      </c>
      <c r="Q234" s="583"/>
      <c r="R234" s="567">
        <v>3</v>
      </c>
      <c r="S234" s="583">
        <v>0.75</v>
      </c>
      <c r="T234" s="631">
        <v>2</v>
      </c>
      <c r="U234" s="613">
        <v>0.66666666666666663</v>
      </c>
    </row>
    <row r="235" spans="1:21" ht="14.4" customHeight="1" x14ac:dyDescent="0.3">
      <c r="A235" s="566">
        <v>4</v>
      </c>
      <c r="B235" s="567" t="s">
        <v>539</v>
      </c>
      <c r="C235" s="567">
        <v>89301041</v>
      </c>
      <c r="D235" s="629" t="s">
        <v>4251</v>
      </c>
      <c r="E235" s="630" t="s">
        <v>2336</v>
      </c>
      <c r="F235" s="567" t="s">
        <v>2282</v>
      </c>
      <c r="G235" s="567" t="s">
        <v>2521</v>
      </c>
      <c r="H235" s="567" t="s">
        <v>538</v>
      </c>
      <c r="I235" s="567" t="s">
        <v>2522</v>
      </c>
      <c r="J235" s="567" t="s">
        <v>2523</v>
      </c>
      <c r="K235" s="567" t="s">
        <v>2524</v>
      </c>
      <c r="L235" s="568">
        <v>900</v>
      </c>
      <c r="M235" s="568">
        <v>900</v>
      </c>
      <c r="N235" s="567">
        <v>1</v>
      </c>
      <c r="O235" s="631">
        <v>1</v>
      </c>
      <c r="P235" s="568">
        <v>900</v>
      </c>
      <c r="Q235" s="583">
        <v>1</v>
      </c>
      <c r="R235" s="567">
        <v>1</v>
      </c>
      <c r="S235" s="583">
        <v>1</v>
      </c>
      <c r="T235" s="631">
        <v>1</v>
      </c>
      <c r="U235" s="613">
        <v>1</v>
      </c>
    </row>
    <row r="236" spans="1:21" ht="14.4" customHeight="1" x14ac:dyDescent="0.3">
      <c r="A236" s="566">
        <v>4</v>
      </c>
      <c r="B236" s="567" t="s">
        <v>539</v>
      </c>
      <c r="C236" s="567">
        <v>89301041</v>
      </c>
      <c r="D236" s="629" t="s">
        <v>4251</v>
      </c>
      <c r="E236" s="630" t="s">
        <v>2336</v>
      </c>
      <c r="F236" s="567" t="s">
        <v>2282</v>
      </c>
      <c r="G236" s="567" t="s">
        <v>2521</v>
      </c>
      <c r="H236" s="567" t="s">
        <v>538</v>
      </c>
      <c r="I236" s="567" t="s">
        <v>2600</v>
      </c>
      <c r="J236" s="567" t="s">
        <v>2601</v>
      </c>
      <c r="K236" s="567" t="s">
        <v>2602</v>
      </c>
      <c r="L236" s="568">
        <v>378.48</v>
      </c>
      <c r="M236" s="568">
        <v>378.48</v>
      </c>
      <c r="N236" s="567">
        <v>1</v>
      </c>
      <c r="O236" s="631">
        <v>1</v>
      </c>
      <c r="P236" s="568">
        <v>378.48</v>
      </c>
      <c r="Q236" s="583">
        <v>1</v>
      </c>
      <c r="R236" s="567">
        <v>1</v>
      </c>
      <c r="S236" s="583">
        <v>1</v>
      </c>
      <c r="T236" s="631">
        <v>1</v>
      </c>
      <c r="U236" s="613">
        <v>1</v>
      </c>
    </row>
    <row r="237" spans="1:21" ht="14.4" customHeight="1" x14ac:dyDescent="0.3">
      <c r="A237" s="566">
        <v>4</v>
      </c>
      <c r="B237" s="567" t="s">
        <v>539</v>
      </c>
      <c r="C237" s="567">
        <v>89301042</v>
      </c>
      <c r="D237" s="629" t="s">
        <v>4252</v>
      </c>
      <c r="E237" s="630" t="s">
        <v>2296</v>
      </c>
      <c r="F237" s="567" t="s">
        <v>2280</v>
      </c>
      <c r="G237" s="567" t="s">
        <v>2603</v>
      </c>
      <c r="H237" s="567" t="s">
        <v>905</v>
      </c>
      <c r="I237" s="567" t="s">
        <v>2604</v>
      </c>
      <c r="J237" s="567" t="s">
        <v>2605</v>
      </c>
      <c r="K237" s="567" t="s">
        <v>2606</v>
      </c>
      <c r="L237" s="568">
        <v>270.69</v>
      </c>
      <c r="M237" s="568">
        <v>541.38</v>
      </c>
      <c r="N237" s="567">
        <v>2</v>
      </c>
      <c r="O237" s="631">
        <v>0.5</v>
      </c>
      <c r="P237" s="568">
        <v>541.38</v>
      </c>
      <c r="Q237" s="583">
        <v>1</v>
      </c>
      <c r="R237" s="567">
        <v>2</v>
      </c>
      <c r="S237" s="583">
        <v>1</v>
      </c>
      <c r="T237" s="631">
        <v>0.5</v>
      </c>
      <c r="U237" s="613">
        <v>1</v>
      </c>
    </row>
    <row r="238" spans="1:21" ht="14.4" customHeight="1" x14ac:dyDescent="0.3">
      <c r="A238" s="566">
        <v>4</v>
      </c>
      <c r="B238" s="567" t="s">
        <v>539</v>
      </c>
      <c r="C238" s="567">
        <v>89301042</v>
      </c>
      <c r="D238" s="629" t="s">
        <v>4252</v>
      </c>
      <c r="E238" s="630" t="s">
        <v>2296</v>
      </c>
      <c r="F238" s="567" t="s">
        <v>2280</v>
      </c>
      <c r="G238" s="567" t="s">
        <v>2431</v>
      </c>
      <c r="H238" s="567" t="s">
        <v>538</v>
      </c>
      <c r="I238" s="567" t="s">
        <v>2607</v>
      </c>
      <c r="J238" s="567" t="s">
        <v>2608</v>
      </c>
      <c r="K238" s="567" t="s">
        <v>2609</v>
      </c>
      <c r="L238" s="568">
        <v>83.09</v>
      </c>
      <c r="M238" s="568">
        <v>166.18</v>
      </c>
      <c r="N238" s="567">
        <v>2</v>
      </c>
      <c r="O238" s="631">
        <v>0.5</v>
      </c>
      <c r="P238" s="568">
        <v>166.18</v>
      </c>
      <c r="Q238" s="583">
        <v>1</v>
      </c>
      <c r="R238" s="567">
        <v>2</v>
      </c>
      <c r="S238" s="583">
        <v>1</v>
      </c>
      <c r="T238" s="631">
        <v>0.5</v>
      </c>
      <c r="U238" s="613">
        <v>1</v>
      </c>
    </row>
    <row r="239" spans="1:21" ht="14.4" customHeight="1" x14ac:dyDescent="0.3">
      <c r="A239" s="566">
        <v>4</v>
      </c>
      <c r="B239" s="567" t="s">
        <v>539</v>
      </c>
      <c r="C239" s="567">
        <v>89301042</v>
      </c>
      <c r="D239" s="629" t="s">
        <v>4252</v>
      </c>
      <c r="E239" s="630" t="s">
        <v>2296</v>
      </c>
      <c r="F239" s="567" t="s">
        <v>2280</v>
      </c>
      <c r="G239" s="567" t="s">
        <v>2589</v>
      </c>
      <c r="H239" s="567" t="s">
        <v>538</v>
      </c>
      <c r="I239" s="567" t="s">
        <v>2590</v>
      </c>
      <c r="J239" s="567" t="s">
        <v>2591</v>
      </c>
      <c r="K239" s="567" t="s">
        <v>2592</v>
      </c>
      <c r="L239" s="568">
        <v>153.37</v>
      </c>
      <c r="M239" s="568">
        <v>613.48</v>
      </c>
      <c r="N239" s="567">
        <v>4</v>
      </c>
      <c r="O239" s="631">
        <v>2</v>
      </c>
      <c r="P239" s="568">
        <v>613.48</v>
      </c>
      <c r="Q239" s="583">
        <v>1</v>
      </c>
      <c r="R239" s="567">
        <v>4</v>
      </c>
      <c r="S239" s="583">
        <v>1</v>
      </c>
      <c r="T239" s="631">
        <v>2</v>
      </c>
      <c r="U239" s="613">
        <v>1</v>
      </c>
    </row>
    <row r="240" spans="1:21" ht="14.4" customHeight="1" x14ac:dyDescent="0.3">
      <c r="A240" s="566">
        <v>4</v>
      </c>
      <c r="B240" s="567" t="s">
        <v>539</v>
      </c>
      <c r="C240" s="567">
        <v>89301042</v>
      </c>
      <c r="D240" s="629" t="s">
        <v>4252</v>
      </c>
      <c r="E240" s="630" t="s">
        <v>2296</v>
      </c>
      <c r="F240" s="567" t="s">
        <v>2280</v>
      </c>
      <c r="G240" s="567" t="s">
        <v>2483</v>
      </c>
      <c r="H240" s="567" t="s">
        <v>538</v>
      </c>
      <c r="I240" s="567" t="s">
        <v>2610</v>
      </c>
      <c r="J240" s="567" t="s">
        <v>1648</v>
      </c>
      <c r="K240" s="567" t="s">
        <v>2611</v>
      </c>
      <c r="L240" s="568">
        <v>31.84</v>
      </c>
      <c r="M240" s="568">
        <v>31.84</v>
      </c>
      <c r="N240" s="567">
        <v>1</v>
      </c>
      <c r="O240" s="631">
        <v>0.5</v>
      </c>
      <c r="P240" s="568">
        <v>31.84</v>
      </c>
      <c r="Q240" s="583">
        <v>1</v>
      </c>
      <c r="R240" s="567">
        <v>1</v>
      </c>
      <c r="S240" s="583">
        <v>1</v>
      </c>
      <c r="T240" s="631">
        <v>0.5</v>
      </c>
      <c r="U240" s="613">
        <v>1</v>
      </c>
    </row>
    <row r="241" spans="1:21" ht="14.4" customHeight="1" x14ac:dyDescent="0.3">
      <c r="A241" s="566">
        <v>4</v>
      </c>
      <c r="B241" s="567" t="s">
        <v>539</v>
      </c>
      <c r="C241" s="567">
        <v>89301042</v>
      </c>
      <c r="D241" s="629" t="s">
        <v>4252</v>
      </c>
      <c r="E241" s="630" t="s">
        <v>2296</v>
      </c>
      <c r="F241" s="567" t="s">
        <v>2280</v>
      </c>
      <c r="G241" s="567" t="s">
        <v>2612</v>
      </c>
      <c r="H241" s="567" t="s">
        <v>905</v>
      </c>
      <c r="I241" s="567" t="s">
        <v>2613</v>
      </c>
      <c r="J241" s="567" t="s">
        <v>2614</v>
      </c>
      <c r="K241" s="567" t="s">
        <v>2615</v>
      </c>
      <c r="L241" s="568">
        <v>386.51</v>
      </c>
      <c r="M241" s="568">
        <v>386.51</v>
      </c>
      <c r="N241" s="567">
        <v>1</v>
      </c>
      <c r="O241" s="631">
        <v>1</v>
      </c>
      <c r="P241" s="568">
        <v>386.51</v>
      </c>
      <c r="Q241" s="583">
        <v>1</v>
      </c>
      <c r="R241" s="567">
        <v>1</v>
      </c>
      <c r="S241" s="583">
        <v>1</v>
      </c>
      <c r="T241" s="631">
        <v>1</v>
      </c>
      <c r="U241" s="613">
        <v>1</v>
      </c>
    </row>
    <row r="242" spans="1:21" ht="14.4" customHeight="1" x14ac:dyDescent="0.3">
      <c r="A242" s="566">
        <v>4</v>
      </c>
      <c r="B242" s="567" t="s">
        <v>539</v>
      </c>
      <c r="C242" s="567">
        <v>89301042</v>
      </c>
      <c r="D242" s="629" t="s">
        <v>4252</v>
      </c>
      <c r="E242" s="630" t="s">
        <v>2296</v>
      </c>
      <c r="F242" s="567" t="s">
        <v>2280</v>
      </c>
      <c r="G242" s="567" t="s">
        <v>2347</v>
      </c>
      <c r="H242" s="567" t="s">
        <v>538</v>
      </c>
      <c r="I242" s="567" t="s">
        <v>1837</v>
      </c>
      <c r="J242" s="567" t="s">
        <v>681</v>
      </c>
      <c r="K242" s="567" t="s">
        <v>684</v>
      </c>
      <c r="L242" s="568">
        <v>612.26</v>
      </c>
      <c r="M242" s="568">
        <v>1224.52</v>
      </c>
      <c r="N242" s="567">
        <v>2</v>
      </c>
      <c r="O242" s="631">
        <v>1</v>
      </c>
      <c r="P242" s="568">
        <v>1224.52</v>
      </c>
      <c r="Q242" s="583">
        <v>1</v>
      </c>
      <c r="R242" s="567">
        <v>2</v>
      </c>
      <c r="S242" s="583">
        <v>1</v>
      </c>
      <c r="T242" s="631">
        <v>1</v>
      </c>
      <c r="U242" s="613">
        <v>1</v>
      </c>
    </row>
    <row r="243" spans="1:21" ht="14.4" customHeight="1" x14ac:dyDescent="0.3">
      <c r="A243" s="566">
        <v>4</v>
      </c>
      <c r="B243" s="567" t="s">
        <v>539</v>
      </c>
      <c r="C243" s="567">
        <v>89301042</v>
      </c>
      <c r="D243" s="629" t="s">
        <v>4252</v>
      </c>
      <c r="E243" s="630" t="s">
        <v>2296</v>
      </c>
      <c r="F243" s="567" t="s">
        <v>2280</v>
      </c>
      <c r="G243" s="567" t="s">
        <v>2616</v>
      </c>
      <c r="H243" s="567" t="s">
        <v>538</v>
      </c>
      <c r="I243" s="567" t="s">
        <v>2617</v>
      </c>
      <c r="J243" s="567" t="s">
        <v>2618</v>
      </c>
      <c r="K243" s="567" t="s">
        <v>2619</v>
      </c>
      <c r="L243" s="568">
        <v>0</v>
      </c>
      <c r="M243" s="568">
        <v>0</v>
      </c>
      <c r="N243" s="567">
        <v>1</v>
      </c>
      <c r="O243" s="631">
        <v>0.5</v>
      </c>
      <c r="P243" s="568">
        <v>0</v>
      </c>
      <c r="Q243" s="583"/>
      <c r="R243" s="567">
        <v>1</v>
      </c>
      <c r="S243" s="583">
        <v>1</v>
      </c>
      <c r="T243" s="631">
        <v>0.5</v>
      </c>
      <c r="U243" s="613">
        <v>1</v>
      </c>
    </row>
    <row r="244" spans="1:21" ht="14.4" customHeight="1" x14ac:dyDescent="0.3">
      <c r="A244" s="566">
        <v>4</v>
      </c>
      <c r="B244" s="567" t="s">
        <v>539</v>
      </c>
      <c r="C244" s="567">
        <v>89301042</v>
      </c>
      <c r="D244" s="629" t="s">
        <v>4252</v>
      </c>
      <c r="E244" s="630" t="s">
        <v>2296</v>
      </c>
      <c r="F244" s="567" t="s">
        <v>2280</v>
      </c>
      <c r="G244" s="567" t="s">
        <v>2616</v>
      </c>
      <c r="H244" s="567" t="s">
        <v>538</v>
      </c>
      <c r="I244" s="567" t="s">
        <v>2620</v>
      </c>
      <c r="J244" s="567" t="s">
        <v>2618</v>
      </c>
      <c r="K244" s="567" t="s">
        <v>2621</v>
      </c>
      <c r="L244" s="568">
        <v>0</v>
      </c>
      <c r="M244" s="568">
        <v>0</v>
      </c>
      <c r="N244" s="567">
        <v>1</v>
      </c>
      <c r="O244" s="631">
        <v>1</v>
      </c>
      <c r="P244" s="568">
        <v>0</v>
      </c>
      <c r="Q244" s="583"/>
      <c r="R244" s="567">
        <v>1</v>
      </c>
      <c r="S244" s="583">
        <v>1</v>
      </c>
      <c r="T244" s="631">
        <v>1</v>
      </c>
      <c r="U244" s="613">
        <v>1</v>
      </c>
    </row>
    <row r="245" spans="1:21" ht="14.4" customHeight="1" x14ac:dyDescent="0.3">
      <c r="A245" s="566">
        <v>4</v>
      </c>
      <c r="B245" s="567" t="s">
        <v>539</v>
      </c>
      <c r="C245" s="567">
        <v>89301042</v>
      </c>
      <c r="D245" s="629" t="s">
        <v>4252</v>
      </c>
      <c r="E245" s="630" t="s">
        <v>2296</v>
      </c>
      <c r="F245" s="567" t="s">
        <v>2282</v>
      </c>
      <c r="G245" s="567" t="s">
        <v>2622</v>
      </c>
      <c r="H245" s="567" t="s">
        <v>538</v>
      </c>
      <c r="I245" s="567" t="s">
        <v>2623</v>
      </c>
      <c r="J245" s="567" t="s">
        <v>2624</v>
      </c>
      <c r="K245" s="567" t="s">
        <v>2625</v>
      </c>
      <c r="L245" s="568">
        <v>410</v>
      </c>
      <c r="M245" s="568">
        <v>410</v>
      </c>
      <c r="N245" s="567">
        <v>1</v>
      </c>
      <c r="O245" s="631">
        <v>1</v>
      </c>
      <c r="P245" s="568">
        <v>410</v>
      </c>
      <c r="Q245" s="583">
        <v>1</v>
      </c>
      <c r="R245" s="567">
        <v>1</v>
      </c>
      <c r="S245" s="583">
        <v>1</v>
      </c>
      <c r="T245" s="631">
        <v>1</v>
      </c>
      <c r="U245" s="613">
        <v>1</v>
      </c>
    </row>
    <row r="246" spans="1:21" ht="14.4" customHeight="1" x14ac:dyDescent="0.3">
      <c r="A246" s="566">
        <v>4</v>
      </c>
      <c r="B246" s="567" t="s">
        <v>539</v>
      </c>
      <c r="C246" s="567">
        <v>89301042</v>
      </c>
      <c r="D246" s="629" t="s">
        <v>4252</v>
      </c>
      <c r="E246" s="630" t="s">
        <v>2296</v>
      </c>
      <c r="F246" s="567" t="s">
        <v>2282</v>
      </c>
      <c r="G246" s="567" t="s">
        <v>2521</v>
      </c>
      <c r="H246" s="567" t="s">
        <v>538</v>
      </c>
      <c r="I246" s="567" t="s">
        <v>2600</v>
      </c>
      <c r="J246" s="567" t="s">
        <v>2601</v>
      </c>
      <c r="K246" s="567" t="s">
        <v>2602</v>
      </c>
      <c r="L246" s="568">
        <v>378.48</v>
      </c>
      <c r="M246" s="568">
        <v>378.48</v>
      </c>
      <c r="N246" s="567">
        <v>1</v>
      </c>
      <c r="O246" s="631">
        <v>1</v>
      </c>
      <c r="P246" s="568">
        <v>378.48</v>
      </c>
      <c r="Q246" s="583">
        <v>1</v>
      </c>
      <c r="R246" s="567">
        <v>1</v>
      </c>
      <c r="S246" s="583">
        <v>1</v>
      </c>
      <c r="T246" s="631">
        <v>1</v>
      </c>
      <c r="U246" s="613">
        <v>1</v>
      </c>
    </row>
    <row r="247" spans="1:21" ht="14.4" customHeight="1" x14ac:dyDescent="0.3">
      <c r="A247" s="566">
        <v>4</v>
      </c>
      <c r="B247" s="567" t="s">
        <v>539</v>
      </c>
      <c r="C247" s="567">
        <v>89301042</v>
      </c>
      <c r="D247" s="629" t="s">
        <v>4252</v>
      </c>
      <c r="E247" s="630" t="s">
        <v>2297</v>
      </c>
      <c r="F247" s="567" t="s">
        <v>2280</v>
      </c>
      <c r="G247" s="567" t="s">
        <v>2337</v>
      </c>
      <c r="H247" s="567" t="s">
        <v>905</v>
      </c>
      <c r="I247" s="567" t="s">
        <v>1943</v>
      </c>
      <c r="J247" s="567" t="s">
        <v>1944</v>
      </c>
      <c r="K247" s="567" t="s">
        <v>1945</v>
      </c>
      <c r="L247" s="568">
        <v>333.31</v>
      </c>
      <c r="M247" s="568">
        <v>1999.8600000000001</v>
      </c>
      <c r="N247" s="567">
        <v>6</v>
      </c>
      <c r="O247" s="631">
        <v>4</v>
      </c>
      <c r="P247" s="568">
        <v>666.62</v>
      </c>
      <c r="Q247" s="583">
        <v>0.33333333333333331</v>
      </c>
      <c r="R247" s="567">
        <v>2</v>
      </c>
      <c r="S247" s="583">
        <v>0.33333333333333331</v>
      </c>
      <c r="T247" s="631">
        <v>1.5</v>
      </c>
      <c r="U247" s="613">
        <v>0.375</v>
      </c>
    </row>
    <row r="248" spans="1:21" ht="14.4" customHeight="1" x14ac:dyDescent="0.3">
      <c r="A248" s="566">
        <v>4</v>
      </c>
      <c r="B248" s="567" t="s">
        <v>539</v>
      </c>
      <c r="C248" s="567">
        <v>89301042</v>
      </c>
      <c r="D248" s="629" t="s">
        <v>4252</v>
      </c>
      <c r="E248" s="630" t="s">
        <v>2297</v>
      </c>
      <c r="F248" s="567" t="s">
        <v>2280</v>
      </c>
      <c r="G248" s="567" t="s">
        <v>2626</v>
      </c>
      <c r="H248" s="567" t="s">
        <v>538</v>
      </c>
      <c r="I248" s="567" t="s">
        <v>2627</v>
      </c>
      <c r="J248" s="567" t="s">
        <v>2628</v>
      </c>
      <c r="K248" s="567" t="s">
        <v>2629</v>
      </c>
      <c r="L248" s="568">
        <v>222.25</v>
      </c>
      <c r="M248" s="568">
        <v>444.5</v>
      </c>
      <c r="N248" s="567">
        <v>2</v>
      </c>
      <c r="O248" s="631">
        <v>1</v>
      </c>
      <c r="P248" s="568">
        <v>444.5</v>
      </c>
      <c r="Q248" s="583">
        <v>1</v>
      </c>
      <c r="R248" s="567">
        <v>2</v>
      </c>
      <c r="S248" s="583">
        <v>1</v>
      </c>
      <c r="T248" s="631">
        <v>1</v>
      </c>
      <c r="U248" s="613">
        <v>1</v>
      </c>
    </row>
    <row r="249" spans="1:21" ht="14.4" customHeight="1" x14ac:dyDescent="0.3">
      <c r="A249" s="566">
        <v>4</v>
      </c>
      <c r="B249" s="567" t="s">
        <v>539</v>
      </c>
      <c r="C249" s="567">
        <v>89301042</v>
      </c>
      <c r="D249" s="629" t="s">
        <v>4252</v>
      </c>
      <c r="E249" s="630" t="s">
        <v>2297</v>
      </c>
      <c r="F249" s="567" t="s">
        <v>2280</v>
      </c>
      <c r="G249" s="567" t="s">
        <v>2626</v>
      </c>
      <c r="H249" s="567" t="s">
        <v>905</v>
      </c>
      <c r="I249" s="567" t="s">
        <v>2630</v>
      </c>
      <c r="J249" s="567" t="s">
        <v>2631</v>
      </c>
      <c r="K249" s="567" t="s">
        <v>2629</v>
      </c>
      <c r="L249" s="568">
        <v>222.25</v>
      </c>
      <c r="M249" s="568">
        <v>222.25</v>
      </c>
      <c r="N249" s="567">
        <v>1</v>
      </c>
      <c r="O249" s="631">
        <v>1</v>
      </c>
      <c r="P249" s="568">
        <v>222.25</v>
      </c>
      <c r="Q249" s="583">
        <v>1</v>
      </c>
      <c r="R249" s="567">
        <v>1</v>
      </c>
      <c r="S249" s="583">
        <v>1</v>
      </c>
      <c r="T249" s="631">
        <v>1</v>
      </c>
      <c r="U249" s="613">
        <v>1</v>
      </c>
    </row>
    <row r="250" spans="1:21" ht="14.4" customHeight="1" x14ac:dyDescent="0.3">
      <c r="A250" s="566">
        <v>4</v>
      </c>
      <c r="B250" s="567" t="s">
        <v>539</v>
      </c>
      <c r="C250" s="567">
        <v>89301042</v>
      </c>
      <c r="D250" s="629" t="s">
        <v>4252</v>
      </c>
      <c r="E250" s="630" t="s">
        <v>2297</v>
      </c>
      <c r="F250" s="567" t="s">
        <v>2280</v>
      </c>
      <c r="G250" s="567" t="s">
        <v>2632</v>
      </c>
      <c r="H250" s="567" t="s">
        <v>538</v>
      </c>
      <c r="I250" s="567" t="s">
        <v>2633</v>
      </c>
      <c r="J250" s="567" t="s">
        <v>2634</v>
      </c>
      <c r="K250" s="567" t="s">
        <v>2147</v>
      </c>
      <c r="L250" s="568">
        <v>138.16</v>
      </c>
      <c r="M250" s="568">
        <v>276.32</v>
      </c>
      <c r="N250" s="567">
        <v>2</v>
      </c>
      <c r="O250" s="631">
        <v>1</v>
      </c>
      <c r="P250" s="568"/>
      <c r="Q250" s="583">
        <v>0</v>
      </c>
      <c r="R250" s="567"/>
      <c r="S250" s="583">
        <v>0</v>
      </c>
      <c r="T250" s="631"/>
      <c r="U250" s="613">
        <v>0</v>
      </c>
    </row>
    <row r="251" spans="1:21" ht="14.4" customHeight="1" x14ac:dyDescent="0.3">
      <c r="A251" s="566">
        <v>4</v>
      </c>
      <c r="B251" s="567" t="s">
        <v>539</v>
      </c>
      <c r="C251" s="567">
        <v>89301042</v>
      </c>
      <c r="D251" s="629" t="s">
        <v>4252</v>
      </c>
      <c r="E251" s="630" t="s">
        <v>2297</v>
      </c>
      <c r="F251" s="567" t="s">
        <v>2280</v>
      </c>
      <c r="G251" s="567" t="s">
        <v>2632</v>
      </c>
      <c r="H251" s="567" t="s">
        <v>538</v>
      </c>
      <c r="I251" s="567" t="s">
        <v>2635</v>
      </c>
      <c r="J251" s="567" t="s">
        <v>2636</v>
      </c>
      <c r="K251" s="567" t="s">
        <v>2129</v>
      </c>
      <c r="L251" s="568">
        <v>184.22</v>
      </c>
      <c r="M251" s="568">
        <v>184.22</v>
      </c>
      <c r="N251" s="567">
        <v>1</v>
      </c>
      <c r="O251" s="631">
        <v>0.5</v>
      </c>
      <c r="P251" s="568"/>
      <c r="Q251" s="583">
        <v>0</v>
      </c>
      <c r="R251" s="567"/>
      <c r="S251" s="583">
        <v>0</v>
      </c>
      <c r="T251" s="631"/>
      <c r="U251" s="613">
        <v>0</v>
      </c>
    </row>
    <row r="252" spans="1:21" ht="14.4" customHeight="1" x14ac:dyDescent="0.3">
      <c r="A252" s="566">
        <v>4</v>
      </c>
      <c r="B252" s="567" t="s">
        <v>539</v>
      </c>
      <c r="C252" s="567">
        <v>89301042</v>
      </c>
      <c r="D252" s="629" t="s">
        <v>4252</v>
      </c>
      <c r="E252" s="630" t="s">
        <v>2297</v>
      </c>
      <c r="F252" s="567" t="s">
        <v>2280</v>
      </c>
      <c r="G252" s="567" t="s">
        <v>2632</v>
      </c>
      <c r="H252" s="567" t="s">
        <v>538</v>
      </c>
      <c r="I252" s="567" t="s">
        <v>2637</v>
      </c>
      <c r="J252" s="567" t="s">
        <v>2636</v>
      </c>
      <c r="K252" s="567" t="s">
        <v>2378</v>
      </c>
      <c r="L252" s="568">
        <v>0</v>
      </c>
      <c r="M252" s="568">
        <v>0</v>
      </c>
      <c r="N252" s="567">
        <v>1</v>
      </c>
      <c r="O252" s="631">
        <v>1</v>
      </c>
      <c r="P252" s="568">
        <v>0</v>
      </c>
      <c r="Q252" s="583"/>
      <c r="R252" s="567">
        <v>1</v>
      </c>
      <c r="S252" s="583">
        <v>1</v>
      </c>
      <c r="T252" s="631">
        <v>1</v>
      </c>
      <c r="U252" s="613">
        <v>1</v>
      </c>
    </row>
    <row r="253" spans="1:21" ht="14.4" customHeight="1" x14ac:dyDescent="0.3">
      <c r="A253" s="566">
        <v>4</v>
      </c>
      <c r="B253" s="567" t="s">
        <v>539</v>
      </c>
      <c r="C253" s="567">
        <v>89301042</v>
      </c>
      <c r="D253" s="629" t="s">
        <v>4252</v>
      </c>
      <c r="E253" s="630" t="s">
        <v>2297</v>
      </c>
      <c r="F253" s="567" t="s">
        <v>2280</v>
      </c>
      <c r="G253" s="567" t="s">
        <v>2638</v>
      </c>
      <c r="H253" s="567" t="s">
        <v>538</v>
      </c>
      <c r="I253" s="567" t="s">
        <v>2639</v>
      </c>
      <c r="J253" s="567" t="s">
        <v>687</v>
      </c>
      <c r="K253" s="567" t="s">
        <v>2640</v>
      </c>
      <c r="L253" s="568">
        <v>413.22</v>
      </c>
      <c r="M253" s="568">
        <v>826.44</v>
      </c>
      <c r="N253" s="567">
        <v>2</v>
      </c>
      <c r="O253" s="631">
        <v>2</v>
      </c>
      <c r="P253" s="568">
        <v>413.22</v>
      </c>
      <c r="Q253" s="583">
        <v>0.5</v>
      </c>
      <c r="R253" s="567">
        <v>1</v>
      </c>
      <c r="S253" s="583">
        <v>0.5</v>
      </c>
      <c r="T253" s="631">
        <v>1</v>
      </c>
      <c r="U253" s="613">
        <v>0.5</v>
      </c>
    </row>
    <row r="254" spans="1:21" ht="14.4" customHeight="1" x14ac:dyDescent="0.3">
      <c r="A254" s="566">
        <v>4</v>
      </c>
      <c r="B254" s="567" t="s">
        <v>539</v>
      </c>
      <c r="C254" s="567">
        <v>89301042</v>
      </c>
      <c r="D254" s="629" t="s">
        <v>4252</v>
      </c>
      <c r="E254" s="630" t="s">
        <v>2297</v>
      </c>
      <c r="F254" s="567" t="s">
        <v>2280</v>
      </c>
      <c r="G254" s="567" t="s">
        <v>2641</v>
      </c>
      <c r="H254" s="567" t="s">
        <v>538</v>
      </c>
      <c r="I254" s="567" t="s">
        <v>2642</v>
      </c>
      <c r="J254" s="567" t="s">
        <v>2643</v>
      </c>
      <c r="K254" s="567" t="s">
        <v>2644</v>
      </c>
      <c r="L254" s="568">
        <v>45.75</v>
      </c>
      <c r="M254" s="568">
        <v>45.75</v>
      </c>
      <c r="N254" s="567">
        <v>1</v>
      </c>
      <c r="O254" s="631">
        <v>0.5</v>
      </c>
      <c r="P254" s="568">
        <v>45.75</v>
      </c>
      <c r="Q254" s="583">
        <v>1</v>
      </c>
      <c r="R254" s="567">
        <v>1</v>
      </c>
      <c r="S254" s="583">
        <v>1</v>
      </c>
      <c r="T254" s="631">
        <v>0.5</v>
      </c>
      <c r="U254" s="613">
        <v>1</v>
      </c>
    </row>
    <row r="255" spans="1:21" ht="14.4" customHeight="1" x14ac:dyDescent="0.3">
      <c r="A255" s="566">
        <v>4</v>
      </c>
      <c r="B255" s="567" t="s">
        <v>539</v>
      </c>
      <c r="C255" s="567">
        <v>89301042</v>
      </c>
      <c r="D255" s="629" t="s">
        <v>4252</v>
      </c>
      <c r="E255" s="630" t="s">
        <v>2297</v>
      </c>
      <c r="F255" s="567" t="s">
        <v>2280</v>
      </c>
      <c r="G255" s="567" t="s">
        <v>2645</v>
      </c>
      <c r="H255" s="567" t="s">
        <v>538</v>
      </c>
      <c r="I255" s="567" t="s">
        <v>2646</v>
      </c>
      <c r="J255" s="567" t="s">
        <v>2647</v>
      </c>
      <c r="K255" s="567" t="s">
        <v>2648</v>
      </c>
      <c r="L255" s="568">
        <v>114.39</v>
      </c>
      <c r="M255" s="568">
        <v>114.39</v>
      </c>
      <c r="N255" s="567">
        <v>1</v>
      </c>
      <c r="O255" s="631">
        <v>0.5</v>
      </c>
      <c r="P255" s="568">
        <v>114.39</v>
      </c>
      <c r="Q255" s="583">
        <v>1</v>
      </c>
      <c r="R255" s="567">
        <v>1</v>
      </c>
      <c r="S255" s="583">
        <v>1</v>
      </c>
      <c r="T255" s="631">
        <v>0.5</v>
      </c>
      <c r="U255" s="613">
        <v>1</v>
      </c>
    </row>
    <row r="256" spans="1:21" ht="14.4" customHeight="1" x14ac:dyDescent="0.3">
      <c r="A256" s="566">
        <v>4</v>
      </c>
      <c r="B256" s="567" t="s">
        <v>539</v>
      </c>
      <c r="C256" s="567">
        <v>89301042</v>
      </c>
      <c r="D256" s="629" t="s">
        <v>4252</v>
      </c>
      <c r="E256" s="630" t="s">
        <v>2297</v>
      </c>
      <c r="F256" s="567" t="s">
        <v>2280</v>
      </c>
      <c r="G256" s="567" t="s">
        <v>2649</v>
      </c>
      <c r="H256" s="567" t="s">
        <v>538</v>
      </c>
      <c r="I256" s="567" t="s">
        <v>2650</v>
      </c>
      <c r="J256" s="567" t="s">
        <v>2651</v>
      </c>
      <c r="K256" s="567" t="s">
        <v>2652</v>
      </c>
      <c r="L256" s="568">
        <v>0</v>
      </c>
      <c r="M256" s="568">
        <v>0</v>
      </c>
      <c r="N256" s="567">
        <v>1</v>
      </c>
      <c r="O256" s="631">
        <v>0.5</v>
      </c>
      <c r="P256" s="568"/>
      <c r="Q256" s="583"/>
      <c r="R256" s="567"/>
      <c r="S256" s="583">
        <v>0</v>
      </c>
      <c r="T256" s="631"/>
      <c r="U256" s="613">
        <v>0</v>
      </c>
    </row>
    <row r="257" spans="1:21" ht="14.4" customHeight="1" x14ac:dyDescent="0.3">
      <c r="A257" s="566">
        <v>4</v>
      </c>
      <c r="B257" s="567" t="s">
        <v>539</v>
      </c>
      <c r="C257" s="567">
        <v>89301042</v>
      </c>
      <c r="D257" s="629" t="s">
        <v>4252</v>
      </c>
      <c r="E257" s="630" t="s">
        <v>2297</v>
      </c>
      <c r="F257" s="567" t="s">
        <v>2280</v>
      </c>
      <c r="G257" s="567" t="s">
        <v>2653</v>
      </c>
      <c r="H257" s="567" t="s">
        <v>538</v>
      </c>
      <c r="I257" s="567" t="s">
        <v>2654</v>
      </c>
      <c r="J257" s="567" t="s">
        <v>2655</v>
      </c>
      <c r="K257" s="567" t="s">
        <v>2656</v>
      </c>
      <c r="L257" s="568">
        <v>0</v>
      </c>
      <c r="M257" s="568">
        <v>0</v>
      </c>
      <c r="N257" s="567">
        <v>1</v>
      </c>
      <c r="O257" s="631">
        <v>1</v>
      </c>
      <c r="P257" s="568"/>
      <c r="Q257" s="583"/>
      <c r="R257" s="567"/>
      <c r="S257" s="583">
        <v>0</v>
      </c>
      <c r="T257" s="631"/>
      <c r="U257" s="613">
        <v>0</v>
      </c>
    </row>
    <row r="258" spans="1:21" ht="14.4" customHeight="1" x14ac:dyDescent="0.3">
      <c r="A258" s="566">
        <v>4</v>
      </c>
      <c r="B258" s="567" t="s">
        <v>539</v>
      </c>
      <c r="C258" s="567">
        <v>89301042</v>
      </c>
      <c r="D258" s="629" t="s">
        <v>4252</v>
      </c>
      <c r="E258" s="630" t="s">
        <v>2297</v>
      </c>
      <c r="F258" s="567" t="s">
        <v>2280</v>
      </c>
      <c r="G258" s="567" t="s">
        <v>2657</v>
      </c>
      <c r="H258" s="567" t="s">
        <v>538</v>
      </c>
      <c r="I258" s="567" t="s">
        <v>2658</v>
      </c>
      <c r="J258" s="567" t="s">
        <v>1016</v>
      </c>
      <c r="K258" s="567" t="s">
        <v>2659</v>
      </c>
      <c r="L258" s="568">
        <v>31.64</v>
      </c>
      <c r="M258" s="568">
        <v>63.28</v>
      </c>
      <c r="N258" s="567">
        <v>2</v>
      </c>
      <c r="O258" s="631">
        <v>0.5</v>
      </c>
      <c r="P258" s="568"/>
      <c r="Q258" s="583">
        <v>0</v>
      </c>
      <c r="R258" s="567"/>
      <c r="S258" s="583">
        <v>0</v>
      </c>
      <c r="T258" s="631"/>
      <c r="U258" s="613">
        <v>0</v>
      </c>
    </row>
    <row r="259" spans="1:21" ht="14.4" customHeight="1" x14ac:dyDescent="0.3">
      <c r="A259" s="566">
        <v>4</v>
      </c>
      <c r="B259" s="567" t="s">
        <v>539</v>
      </c>
      <c r="C259" s="567">
        <v>89301042</v>
      </c>
      <c r="D259" s="629" t="s">
        <v>4252</v>
      </c>
      <c r="E259" s="630" t="s">
        <v>2297</v>
      </c>
      <c r="F259" s="567" t="s">
        <v>2280</v>
      </c>
      <c r="G259" s="567" t="s">
        <v>2657</v>
      </c>
      <c r="H259" s="567" t="s">
        <v>538</v>
      </c>
      <c r="I259" s="567" t="s">
        <v>2660</v>
      </c>
      <c r="J259" s="567" t="s">
        <v>1016</v>
      </c>
      <c r="K259" s="567" t="s">
        <v>1597</v>
      </c>
      <c r="L259" s="568">
        <v>14.14</v>
      </c>
      <c r="M259" s="568">
        <v>28.28</v>
      </c>
      <c r="N259" s="567">
        <v>2</v>
      </c>
      <c r="O259" s="631">
        <v>0.5</v>
      </c>
      <c r="P259" s="568"/>
      <c r="Q259" s="583">
        <v>0</v>
      </c>
      <c r="R259" s="567"/>
      <c r="S259" s="583">
        <v>0</v>
      </c>
      <c r="T259" s="631"/>
      <c r="U259" s="613">
        <v>0</v>
      </c>
    </row>
    <row r="260" spans="1:21" ht="14.4" customHeight="1" x14ac:dyDescent="0.3">
      <c r="A260" s="566">
        <v>4</v>
      </c>
      <c r="B260" s="567" t="s">
        <v>539</v>
      </c>
      <c r="C260" s="567">
        <v>89301042</v>
      </c>
      <c r="D260" s="629" t="s">
        <v>4252</v>
      </c>
      <c r="E260" s="630" t="s">
        <v>2297</v>
      </c>
      <c r="F260" s="567" t="s">
        <v>2280</v>
      </c>
      <c r="G260" s="567" t="s">
        <v>2661</v>
      </c>
      <c r="H260" s="567" t="s">
        <v>538</v>
      </c>
      <c r="I260" s="567" t="s">
        <v>2510</v>
      </c>
      <c r="J260" s="567" t="s">
        <v>846</v>
      </c>
      <c r="K260" s="567" t="s">
        <v>847</v>
      </c>
      <c r="L260" s="568">
        <v>0</v>
      </c>
      <c r="M260" s="568">
        <v>0</v>
      </c>
      <c r="N260" s="567">
        <v>2</v>
      </c>
      <c r="O260" s="631">
        <v>1</v>
      </c>
      <c r="P260" s="568"/>
      <c r="Q260" s="583"/>
      <c r="R260" s="567"/>
      <c r="S260" s="583">
        <v>0</v>
      </c>
      <c r="T260" s="631"/>
      <c r="U260" s="613">
        <v>0</v>
      </c>
    </row>
    <row r="261" spans="1:21" ht="14.4" customHeight="1" x14ac:dyDescent="0.3">
      <c r="A261" s="566">
        <v>4</v>
      </c>
      <c r="B261" s="567" t="s">
        <v>539</v>
      </c>
      <c r="C261" s="567">
        <v>89301042</v>
      </c>
      <c r="D261" s="629" t="s">
        <v>4252</v>
      </c>
      <c r="E261" s="630" t="s">
        <v>2297</v>
      </c>
      <c r="F261" s="567" t="s">
        <v>2280</v>
      </c>
      <c r="G261" s="567" t="s">
        <v>2662</v>
      </c>
      <c r="H261" s="567" t="s">
        <v>538</v>
      </c>
      <c r="I261" s="567" t="s">
        <v>2663</v>
      </c>
      <c r="J261" s="567" t="s">
        <v>664</v>
      </c>
      <c r="K261" s="567" t="s">
        <v>1144</v>
      </c>
      <c r="L261" s="568">
        <v>234.32</v>
      </c>
      <c r="M261" s="568">
        <v>234.32</v>
      </c>
      <c r="N261" s="567">
        <v>1</v>
      </c>
      <c r="O261" s="631">
        <v>1</v>
      </c>
      <c r="P261" s="568">
        <v>234.32</v>
      </c>
      <c r="Q261" s="583">
        <v>1</v>
      </c>
      <c r="R261" s="567">
        <v>1</v>
      </c>
      <c r="S261" s="583">
        <v>1</v>
      </c>
      <c r="T261" s="631">
        <v>1</v>
      </c>
      <c r="U261" s="613">
        <v>1</v>
      </c>
    </row>
    <row r="262" spans="1:21" ht="14.4" customHeight="1" x14ac:dyDescent="0.3">
      <c r="A262" s="566">
        <v>4</v>
      </c>
      <c r="B262" s="567" t="s">
        <v>539</v>
      </c>
      <c r="C262" s="567">
        <v>89301042</v>
      </c>
      <c r="D262" s="629" t="s">
        <v>4252</v>
      </c>
      <c r="E262" s="630" t="s">
        <v>2297</v>
      </c>
      <c r="F262" s="567" t="s">
        <v>2280</v>
      </c>
      <c r="G262" s="567" t="s">
        <v>2577</v>
      </c>
      <c r="H262" s="567" t="s">
        <v>905</v>
      </c>
      <c r="I262" s="567" t="s">
        <v>2136</v>
      </c>
      <c r="J262" s="567" t="s">
        <v>1388</v>
      </c>
      <c r="K262" s="567" t="s">
        <v>1389</v>
      </c>
      <c r="L262" s="568">
        <v>154.01</v>
      </c>
      <c r="M262" s="568">
        <v>1540.1</v>
      </c>
      <c r="N262" s="567">
        <v>10</v>
      </c>
      <c r="O262" s="631">
        <v>4</v>
      </c>
      <c r="P262" s="568">
        <v>1232.08</v>
      </c>
      <c r="Q262" s="583">
        <v>0.8</v>
      </c>
      <c r="R262" s="567">
        <v>8</v>
      </c>
      <c r="S262" s="583">
        <v>0.8</v>
      </c>
      <c r="T262" s="631">
        <v>3</v>
      </c>
      <c r="U262" s="613">
        <v>0.75</v>
      </c>
    </row>
    <row r="263" spans="1:21" ht="14.4" customHeight="1" x14ac:dyDescent="0.3">
      <c r="A263" s="566">
        <v>4</v>
      </c>
      <c r="B263" s="567" t="s">
        <v>539</v>
      </c>
      <c r="C263" s="567">
        <v>89301042</v>
      </c>
      <c r="D263" s="629" t="s">
        <v>4252</v>
      </c>
      <c r="E263" s="630" t="s">
        <v>2297</v>
      </c>
      <c r="F263" s="567" t="s">
        <v>2280</v>
      </c>
      <c r="G263" s="567" t="s">
        <v>2664</v>
      </c>
      <c r="H263" s="567" t="s">
        <v>905</v>
      </c>
      <c r="I263" s="567" t="s">
        <v>2184</v>
      </c>
      <c r="J263" s="567" t="s">
        <v>1552</v>
      </c>
      <c r="K263" s="567" t="s">
        <v>1553</v>
      </c>
      <c r="L263" s="568">
        <v>414.85</v>
      </c>
      <c r="M263" s="568">
        <v>414.85</v>
      </c>
      <c r="N263" s="567">
        <v>1</v>
      </c>
      <c r="O263" s="631">
        <v>1</v>
      </c>
      <c r="P263" s="568"/>
      <c r="Q263" s="583">
        <v>0</v>
      </c>
      <c r="R263" s="567"/>
      <c r="S263" s="583">
        <v>0</v>
      </c>
      <c r="T263" s="631"/>
      <c r="U263" s="613">
        <v>0</v>
      </c>
    </row>
    <row r="264" spans="1:21" ht="14.4" customHeight="1" x14ac:dyDescent="0.3">
      <c r="A264" s="566">
        <v>4</v>
      </c>
      <c r="B264" s="567" t="s">
        <v>539</v>
      </c>
      <c r="C264" s="567">
        <v>89301042</v>
      </c>
      <c r="D264" s="629" t="s">
        <v>4252</v>
      </c>
      <c r="E264" s="630" t="s">
        <v>2297</v>
      </c>
      <c r="F264" s="567" t="s">
        <v>2280</v>
      </c>
      <c r="G264" s="567" t="s">
        <v>2339</v>
      </c>
      <c r="H264" s="567" t="s">
        <v>538</v>
      </c>
      <c r="I264" s="567" t="s">
        <v>2476</v>
      </c>
      <c r="J264" s="567" t="s">
        <v>2477</v>
      </c>
      <c r="K264" s="567" t="s">
        <v>2478</v>
      </c>
      <c r="L264" s="568">
        <v>54.04</v>
      </c>
      <c r="M264" s="568">
        <v>54.04</v>
      </c>
      <c r="N264" s="567">
        <v>1</v>
      </c>
      <c r="O264" s="631">
        <v>0.5</v>
      </c>
      <c r="P264" s="568">
        <v>54.04</v>
      </c>
      <c r="Q264" s="583">
        <v>1</v>
      </c>
      <c r="R264" s="567">
        <v>1</v>
      </c>
      <c r="S264" s="583">
        <v>1</v>
      </c>
      <c r="T264" s="631">
        <v>0.5</v>
      </c>
      <c r="U264" s="613">
        <v>1</v>
      </c>
    </row>
    <row r="265" spans="1:21" ht="14.4" customHeight="1" x14ac:dyDescent="0.3">
      <c r="A265" s="566">
        <v>4</v>
      </c>
      <c r="B265" s="567" t="s">
        <v>539</v>
      </c>
      <c r="C265" s="567">
        <v>89301042</v>
      </c>
      <c r="D265" s="629" t="s">
        <v>4252</v>
      </c>
      <c r="E265" s="630" t="s">
        <v>2297</v>
      </c>
      <c r="F265" s="567" t="s">
        <v>2280</v>
      </c>
      <c r="G265" s="567" t="s">
        <v>2339</v>
      </c>
      <c r="H265" s="567" t="s">
        <v>538</v>
      </c>
      <c r="I265" s="567" t="s">
        <v>2340</v>
      </c>
      <c r="J265" s="567" t="s">
        <v>2341</v>
      </c>
      <c r="K265" s="567" t="s">
        <v>2342</v>
      </c>
      <c r="L265" s="568">
        <v>72.05</v>
      </c>
      <c r="M265" s="568">
        <v>216.14999999999998</v>
      </c>
      <c r="N265" s="567">
        <v>3</v>
      </c>
      <c r="O265" s="631">
        <v>0.5</v>
      </c>
      <c r="P265" s="568">
        <v>216.14999999999998</v>
      </c>
      <c r="Q265" s="583">
        <v>1</v>
      </c>
      <c r="R265" s="567">
        <v>3</v>
      </c>
      <c r="S265" s="583">
        <v>1</v>
      </c>
      <c r="T265" s="631">
        <v>0.5</v>
      </c>
      <c r="U265" s="613">
        <v>1</v>
      </c>
    </row>
    <row r="266" spans="1:21" ht="14.4" customHeight="1" x14ac:dyDescent="0.3">
      <c r="A266" s="566">
        <v>4</v>
      </c>
      <c r="B266" s="567" t="s">
        <v>539</v>
      </c>
      <c r="C266" s="567">
        <v>89301042</v>
      </c>
      <c r="D266" s="629" t="s">
        <v>4252</v>
      </c>
      <c r="E266" s="630" t="s">
        <v>2297</v>
      </c>
      <c r="F266" s="567" t="s">
        <v>2280</v>
      </c>
      <c r="G266" s="567" t="s">
        <v>2344</v>
      </c>
      <c r="H266" s="567" t="s">
        <v>538</v>
      </c>
      <c r="I266" s="567" t="s">
        <v>2345</v>
      </c>
      <c r="J266" s="567" t="s">
        <v>739</v>
      </c>
      <c r="K266" s="567" t="s">
        <v>2665</v>
      </c>
      <c r="L266" s="568">
        <v>242.93</v>
      </c>
      <c r="M266" s="568">
        <v>242.93</v>
      </c>
      <c r="N266" s="567">
        <v>1</v>
      </c>
      <c r="O266" s="631">
        <v>1</v>
      </c>
      <c r="P266" s="568">
        <v>242.93</v>
      </c>
      <c r="Q266" s="583">
        <v>1</v>
      </c>
      <c r="R266" s="567">
        <v>1</v>
      </c>
      <c r="S266" s="583">
        <v>1</v>
      </c>
      <c r="T266" s="631">
        <v>1</v>
      </c>
      <c r="U266" s="613">
        <v>1</v>
      </c>
    </row>
    <row r="267" spans="1:21" ht="14.4" customHeight="1" x14ac:dyDescent="0.3">
      <c r="A267" s="566">
        <v>4</v>
      </c>
      <c r="B267" s="567" t="s">
        <v>539</v>
      </c>
      <c r="C267" s="567">
        <v>89301042</v>
      </c>
      <c r="D267" s="629" t="s">
        <v>4252</v>
      </c>
      <c r="E267" s="630" t="s">
        <v>2297</v>
      </c>
      <c r="F267" s="567" t="s">
        <v>2280</v>
      </c>
      <c r="G267" s="567" t="s">
        <v>2666</v>
      </c>
      <c r="H267" s="567" t="s">
        <v>538</v>
      </c>
      <c r="I267" s="567" t="s">
        <v>2667</v>
      </c>
      <c r="J267" s="567" t="s">
        <v>2668</v>
      </c>
      <c r="K267" s="567" t="s">
        <v>2669</v>
      </c>
      <c r="L267" s="568">
        <v>189.92</v>
      </c>
      <c r="M267" s="568">
        <v>379.84</v>
      </c>
      <c r="N267" s="567">
        <v>2</v>
      </c>
      <c r="O267" s="631">
        <v>2</v>
      </c>
      <c r="P267" s="568">
        <v>189.92</v>
      </c>
      <c r="Q267" s="583">
        <v>0.5</v>
      </c>
      <c r="R267" s="567">
        <v>1</v>
      </c>
      <c r="S267" s="583">
        <v>0.5</v>
      </c>
      <c r="T267" s="631">
        <v>1</v>
      </c>
      <c r="U267" s="613">
        <v>0.5</v>
      </c>
    </row>
    <row r="268" spans="1:21" ht="14.4" customHeight="1" x14ac:dyDescent="0.3">
      <c r="A268" s="566">
        <v>4</v>
      </c>
      <c r="B268" s="567" t="s">
        <v>539</v>
      </c>
      <c r="C268" s="567">
        <v>89301042</v>
      </c>
      <c r="D268" s="629" t="s">
        <v>4252</v>
      </c>
      <c r="E268" s="630" t="s">
        <v>2297</v>
      </c>
      <c r="F268" s="567" t="s">
        <v>2280</v>
      </c>
      <c r="G268" s="567" t="s">
        <v>2670</v>
      </c>
      <c r="H268" s="567" t="s">
        <v>905</v>
      </c>
      <c r="I268" s="567" t="s">
        <v>2671</v>
      </c>
      <c r="J268" s="567" t="s">
        <v>2672</v>
      </c>
      <c r="K268" s="567" t="s">
        <v>2673</v>
      </c>
      <c r="L268" s="568">
        <v>69.86</v>
      </c>
      <c r="M268" s="568">
        <v>69.86</v>
      </c>
      <c r="N268" s="567">
        <v>1</v>
      </c>
      <c r="O268" s="631">
        <v>0.5</v>
      </c>
      <c r="P268" s="568"/>
      <c r="Q268" s="583">
        <v>0</v>
      </c>
      <c r="R268" s="567"/>
      <c r="S268" s="583">
        <v>0</v>
      </c>
      <c r="T268" s="631"/>
      <c r="U268" s="613">
        <v>0</v>
      </c>
    </row>
    <row r="269" spans="1:21" ht="14.4" customHeight="1" x14ac:dyDescent="0.3">
      <c r="A269" s="566">
        <v>4</v>
      </c>
      <c r="B269" s="567" t="s">
        <v>539</v>
      </c>
      <c r="C269" s="567">
        <v>89301042</v>
      </c>
      <c r="D269" s="629" t="s">
        <v>4252</v>
      </c>
      <c r="E269" s="630" t="s">
        <v>2297</v>
      </c>
      <c r="F269" s="567" t="s">
        <v>2280</v>
      </c>
      <c r="G269" s="567" t="s">
        <v>2347</v>
      </c>
      <c r="H269" s="567" t="s">
        <v>538</v>
      </c>
      <c r="I269" s="567" t="s">
        <v>1836</v>
      </c>
      <c r="J269" s="567" t="s">
        <v>681</v>
      </c>
      <c r="K269" s="567" t="s">
        <v>683</v>
      </c>
      <c r="L269" s="568">
        <v>190.48</v>
      </c>
      <c r="M269" s="568">
        <v>190.48</v>
      </c>
      <c r="N269" s="567">
        <v>1</v>
      </c>
      <c r="O269" s="631">
        <v>1</v>
      </c>
      <c r="P269" s="568">
        <v>190.48</v>
      </c>
      <c r="Q269" s="583">
        <v>1</v>
      </c>
      <c r="R269" s="567">
        <v>1</v>
      </c>
      <c r="S269" s="583">
        <v>1</v>
      </c>
      <c r="T269" s="631">
        <v>1</v>
      </c>
      <c r="U269" s="613">
        <v>1</v>
      </c>
    </row>
    <row r="270" spans="1:21" ht="14.4" customHeight="1" x14ac:dyDescent="0.3">
      <c r="A270" s="566">
        <v>4</v>
      </c>
      <c r="B270" s="567" t="s">
        <v>539</v>
      </c>
      <c r="C270" s="567">
        <v>89301042</v>
      </c>
      <c r="D270" s="629" t="s">
        <v>4252</v>
      </c>
      <c r="E270" s="630" t="s">
        <v>2297</v>
      </c>
      <c r="F270" s="567" t="s">
        <v>2280</v>
      </c>
      <c r="G270" s="567" t="s">
        <v>2347</v>
      </c>
      <c r="H270" s="567" t="s">
        <v>538</v>
      </c>
      <c r="I270" s="567" t="s">
        <v>1837</v>
      </c>
      <c r="J270" s="567" t="s">
        <v>681</v>
      </c>
      <c r="K270" s="567" t="s">
        <v>684</v>
      </c>
      <c r="L270" s="568">
        <v>612.26</v>
      </c>
      <c r="M270" s="568">
        <v>4285.8200000000006</v>
      </c>
      <c r="N270" s="567">
        <v>7</v>
      </c>
      <c r="O270" s="631">
        <v>2</v>
      </c>
      <c r="P270" s="568">
        <v>612.26</v>
      </c>
      <c r="Q270" s="583">
        <v>0.14285714285714282</v>
      </c>
      <c r="R270" s="567">
        <v>1</v>
      </c>
      <c r="S270" s="583">
        <v>0.14285714285714285</v>
      </c>
      <c r="T270" s="631">
        <v>0.5</v>
      </c>
      <c r="U270" s="613">
        <v>0.25</v>
      </c>
    </row>
    <row r="271" spans="1:21" ht="14.4" customHeight="1" x14ac:dyDescent="0.3">
      <c r="A271" s="566">
        <v>4</v>
      </c>
      <c r="B271" s="567" t="s">
        <v>539</v>
      </c>
      <c r="C271" s="567">
        <v>89301042</v>
      </c>
      <c r="D271" s="629" t="s">
        <v>4252</v>
      </c>
      <c r="E271" s="630" t="s">
        <v>2297</v>
      </c>
      <c r="F271" s="567" t="s">
        <v>2280</v>
      </c>
      <c r="G271" s="567" t="s">
        <v>2370</v>
      </c>
      <c r="H271" s="567" t="s">
        <v>538</v>
      </c>
      <c r="I271" s="567" t="s">
        <v>2371</v>
      </c>
      <c r="J271" s="567" t="s">
        <v>723</v>
      </c>
      <c r="K271" s="567" t="s">
        <v>724</v>
      </c>
      <c r="L271" s="568">
        <v>56.69</v>
      </c>
      <c r="M271" s="568">
        <v>113.38</v>
      </c>
      <c r="N271" s="567">
        <v>2</v>
      </c>
      <c r="O271" s="631">
        <v>1</v>
      </c>
      <c r="P271" s="568">
        <v>56.69</v>
      </c>
      <c r="Q271" s="583">
        <v>0.5</v>
      </c>
      <c r="R271" s="567">
        <v>1</v>
      </c>
      <c r="S271" s="583">
        <v>0.5</v>
      </c>
      <c r="T271" s="631">
        <v>0.5</v>
      </c>
      <c r="U271" s="613">
        <v>0.5</v>
      </c>
    </row>
    <row r="272" spans="1:21" ht="14.4" customHeight="1" x14ac:dyDescent="0.3">
      <c r="A272" s="566">
        <v>4</v>
      </c>
      <c r="B272" s="567" t="s">
        <v>539</v>
      </c>
      <c r="C272" s="567">
        <v>89301042</v>
      </c>
      <c r="D272" s="629" t="s">
        <v>4252</v>
      </c>
      <c r="E272" s="630" t="s">
        <v>2297</v>
      </c>
      <c r="F272" s="567" t="s">
        <v>2280</v>
      </c>
      <c r="G272" s="567" t="s">
        <v>2674</v>
      </c>
      <c r="H272" s="567" t="s">
        <v>538</v>
      </c>
      <c r="I272" s="567" t="s">
        <v>2675</v>
      </c>
      <c r="J272" s="567" t="s">
        <v>2676</v>
      </c>
      <c r="K272" s="567" t="s">
        <v>2677</v>
      </c>
      <c r="L272" s="568">
        <v>0</v>
      </c>
      <c r="M272" s="568">
        <v>0</v>
      </c>
      <c r="N272" s="567">
        <v>2</v>
      </c>
      <c r="O272" s="631">
        <v>2</v>
      </c>
      <c r="P272" s="568"/>
      <c r="Q272" s="583"/>
      <c r="R272" s="567"/>
      <c r="S272" s="583">
        <v>0</v>
      </c>
      <c r="T272" s="631"/>
      <c r="U272" s="613">
        <v>0</v>
      </c>
    </row>
    <row r="273" spans="1:21" ht="14.4" customHeight="1" x14ac:dyDescent="0.3">
      <c r="A273" s="566">
        <v>4</v>
      </c>
      <c r="B273" s="567" t="s">
        <v>539</v>
      </c>
      <c r="C273" s="567">
        <v>89301042</v>
      </c>
      <c r="D273" s="629" t="s">
        <v>4252</v>
      </c>
      <c r="E273" s="630" t="s">
        <v>2297</v>
      </c>
      <c r="F273" s="567" t="s">
        <v>2280</v>
      </c>
      <c r="G273" s="567" t="s">
        <v>2438</v>
      </c>
      <c r="H273" s="567" t="s">
        <v>905</v>
      </c>
      <c r="I273" s="567" t="s">
        <v>1848</v>
      </c>
      <c r="J273" s="567" t="s">
        <v>2678</v>
      </c>
      <c r="K273" s="567" t="s">
        <v>960</v>
      </c>
      <c r="L273" s="568">
        <v>140.03</v>
      </c>
      <c r="M273" s="568">
        <v>420.09000000000003</v>
      </c>
      <c r="N273" s="567">
        <v>3</v>
      </c>
      <c r="O273" s="631">
        <v>0.5</v>
      </c>
      <c r="P273" s="568"/>
      <c r="Q273" s="583">
        <v>0</v>
      </c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4</v>
      </c>
      <c r="B274" s="567" t="s">
        <v>539</v>
      </c>
      <c r="C274" s="567">
        <v>89301042</v>
      </c>
      <c r="D274" s="629" t="s">
        <v>4252</v>
      </c>
      <c r="E274" s="630" t="s">
        <v>2297</v>
      </c>
      <c r="F274" s="567" t="s">
        <v>2280</v>
      </c>
      <c r="G274" s="567" t="s">
        <v>2438</v>
      </c>
      <c r="H274" s="567" t="s">
        <v>905</v>
      </c>
      <c r="I274" s="567" t="s">
        <v>1848</v>
      </c>
      <c r="J274" s="567" t="s">
        <v>959</v>
      </c>
      <c r="K274" s="567" t="s">
        <v>960</v>
      </c>
      <c r="L274" s="568">
        <v>140.03</v>
      </c>
      <c r="M274" s="568">
        <v>280.06</v>
      </c>
      <c r="N274" s="567">
        <v>2</v>
      </c>
      <c r="O274" s="631">
        <v>1</v>
      </c>
      <c r="P274" s="568">
        <v>280.06</v>
      </c>
      <c r="Q274" s="583">
        <v>1</v>
      </c>
      <c r="R274" s="567">
        <v>2</v>
      </c>
      <c r="S274" s="583">
        <v>1</v>
      </c>
      <c r="T274" s="631">
        <v>1</v>
      </c>
      <c r="U274" s="613">
        <v>1</v>
      </c>
    </row>
    <row r="275" spans="1:21" ht="14.4" customHeight="1" x14ac:dyDescent="0.3">
      <c r="A275" s="566">
        <v>4</v>
      </c>
      <c r="B275" s="567" t="s">
        <v>539</v>
      </c>
      <c r="C275" s="567">
        <v>89301042</v>
      </c>
      <c r="D275" s="629" t="s">
        <v>4252</v>
      </c>
      <c r="E275" s="630" t="s">
        <v>2297</v>
      </c>
      <c r="F275" s="567" t="s">
        <v>2280</v>
      </c>
      <c r="G275" s="567" t="s">
        <v>2438</v>
      </c>
      <c r="H275" s="567" t="s">
        <v>538</v>
      </c>
      <c r="I275" s="567" t="s">
        <v>2679</v>
      </c>
      <c r="J275" s="567" t="s">
        <v>2680</v>
      </c>
      <c r="K275" s="567" t="s">
        <v>2681</v>
      </c>
      <c r="L275" s="568">
        <v>140.03</v>
      </c>
      <c r="M275" s="568">
        <v>420.09000000000003</v>
      </c>
      <c r="N275" s="567">
        <v>3</v>
      </c>
      <c r="O275" s="631">
        <v>1</v>
      </c>
      <c r="P275" s="568"/>
      <c r="Q275" s="583">
        <v>0</v>
      </c>
      <c r="R275" s="567"/>
      <c r="S275" s="583">
        <v>0</v>
      </c>
      <c r="T275" s="631"/>
      <c r="U275" s="613">
        <v>0</v>
      </c>
    </row>
    <row r="276" spans="1:21" ht="14.4" customHeight="1" x14ac:dyDescent="0.3">
      <c r="A276" s="566">
        <v>4</v>
      </c>
      <c r="B276" s="567" t="s">
        <v>539</v>
      </c>
      <c r="C276" s="567">
        <v>89301042</v>
      </c>
      <c r="D276" s="629" t="s">
        <v>4252</v>
      </c>
      <c r="E276" s="630" t="s">
        <v>2297</v>
      </c>
      <c r="F276" s="567" t="s">
        <v>2280</v>
      </c>
      <c r="G276" s="567" t="s">
        <v>2422</v>
      </c>
      <c r="H276" s="567" t="s">
        <v>905</v>
      </c>
      <c r="I276" s="567" t="s">
        <v>2423</v>
      </c>
      <c r="J276" s="567" t="s">
        <v>2424</v>
      </c>
      <c r="K276" s="567" t="s">
        <v>2425</v>
      </c>
      <c r="L276" s="568">
        <v>94.8</v>
      </c>
      <c r="M276" s="568">
        <v>379.2</v>
      </c>
      <c r="N276" s="567">
        <v>4</v>
      </c>
      <c r="O276" s="631">
        <v>2</v>
      </c>
      <c r="P276" s="568">
        <v>189.6</v>
      </c>
      <c r="Q276" s="583">
        <v>0.5</v>
      </c>
      <c r="R276" s="567">
        <v>2</v>
      </c>
      <c r="S276" s="583">
        <v>0.5</v>
      </c>
      <c r="T276" s="631">
        <v>1</v>
      </c>
      <c r="U276" s="613">
        <v>0.5</v>
      </c>
    </row>
    <row r="277" spans="1:21" ht="14.4" customHeight="1" x14ac:dyDescent="0.3">
      <c r="A277" s="566">
        <v>4</v>
      </c>
      <c r="B277" s="567" t="s">
        <v>539</v>
      </c>
      <c r="C277" s="567">
        <v>89301042</v>
      </c>
      <c r="D277" s="629" t="s">
        <v>4252</v>
      </c>
      <c r="E277" s="630" t="s">
        <v>2297</v>
      </c>
      <c r="F277" s="567" t="s">
        <v>2280</v>
      </c>
      <c r="G277" s="567" t="s">
        <v>2351</v>
      </c>
      <c r="H277" s="567" t="s">
        <v>538</v>
      </c>
      <c r="I277" s="567" t="s">
        <v>2395</v>
      </c>
      <c r="J277" s="567" t="s">
        <v>790</v>
      </c>
      <c r="K277" s="567" t="s">
        <v>2396</v>
      </c>
      <c r="L277" s="568">
        <v>127.5</v>
      </c>
      <c r="M277" s="568">
        <v>127.5</v>
      </c>
      <c r="N277" s="567">
        <v>1</v>
      </c>
      <c r="O277" s="631">
        <v>1</v>
      </c>
      <c r="P277" s="568"/>
      <c r="Q277" s="583">
        <v>0</v>
      </c>
      <c r="R277" s="567"/>
      <c r="S277" s="583">
        <v>0</v>
      </c>
      <c r="T277" s="631"/>
      <c r="U277" s="613">
        <v>0</v>
      </c>
    </row>
    <row r="278" spans="1:21" ht="14.4" customHeight="1" x14ac:dyDescent="0.3">
      <c r="A278" s="566">
        <v>4</v>
      </c>
      <c r="B278" s="567" t="s">
        <v>539</v>
      </c>
      <c r="C278" s="567">
        <v>89301042</v>
      </c>
      <c r="D278" s="629" t="s">
        <v>4252</v>
      </c>
      <c r="E278" s="630" t="s">
        <v>2297</v>
      </c>
      <c r="F278" s="567" t="s">
        <v>2280</v>
      </c>
      <c r="G278" s="567" t="s">
        <v>2375</v>
      </c>
      <c r="H278" s="567" t="s">
        <v>538</v>
      </c>
      <c r="I278" s="567" t="s">
        <v>2376</v>
      </c>
      <c r="J278" s="567" t="s">
        <v>2377</v>
      </c>
      <c r="K278" s="567" t="s">
        <v>2378</v>
      </c>
      <c r="L278" s="568">
        <v>0</v>
      </c>
      <c r="M278" s="568">
        <v>0</v>
      </c>
      <c r="N278" s="567">
        <v>2</v>
      </c>
      <c r="O278" s="631">
        <v>1</v>
      </c>
      <c r="P278" s="568"/>
      <c r="Q278" s="583"/>
      <c r="R278" s="567"/>
      <c r="S278" s="583">
        <v>0</v>
      </c>
      <c r="T278" s="631"/>
      <c r="U278" s="613">
        <v>0</v>
      </c>
    </row>
    <row r="279" spans="1:21" ht="14.4" customHeight="1" x14ac:dyDescent="0.3">
      <c r="A279" s="566">
        <v>4</v>
      </c>
      <c r="B279" s="567" t="s">
        <v>539</v>
      </c>
      <c r="C279" s="567">
        <v>89301042</v>
      </c>
      <c r="D279" s="629" t="s">
        <v>4252</v>
      </c>
      <c r="E279" s="630" t="s">
        <v>2297</v>
      </c>
      <c r="F279" s="567" t="s">
        <v>2280</v>
      </c>
      <c r="G279" s="567" t="s">
        <v>2682</v>
      </c>
      <c r="H279" s="567" t="s">
        <v>538</v>
      </c>
      <c r="I279" s="567" t="s">
        <v>2683</v>
      </c>
      <c r="J279" s="567" t="s">
        <v>1656</v>
      </c>
      <c r="K279" s="567" t="s">
        <v>2684</v>
      </c>
      <c r="L279" s="568">
        <v>98.56</v>
      </c>
      <c r="M279" s="568">
        <v>591.36</v>
      </c>
      <c r="N279" s="567">
        <v>6</v>
      </c>
      <c r="O279" s="631">
        <v>1</v>
      </c>
      <c r="P279" s="568"/>
      <c r="Q279" s="583">
        <v>0</v>
      </c>
      <c r="R279" s="567"/>
      <c r="S279" s="583">
        <v>0</v>
      </c>
      <c r="T279" s="631"/>
      <c r="U279" s="613">
        <v>0</v>
      </c>
    </row>
    <row r="280" spans="1:21" ht="14.4" customHeight="1" x14ac:dyDescent="0.3">
      <c r="A280" s="566">
        <v>4</v>
      </c>
      <c r="B280" s="567" t="s">
        <v>539</v>
      </c>
      <c r="C280" s="567">
        <v>89301042</v>
      </c>
      <c r="D280" s="629" t="s">
        <v>4252</v>
      </c>
      <c r="E280" s="630" t="s">
        <v>2297</v>
      </c>
      <c r="F280" s="567" t="s">
        <v>2280</v>
      </c>
      <c r="G280" s="567" t="s">
        <v>2685</v>
      </c>
      <c r="H280" s="567" t="s">
        <v>538</v>
      </c>
      <c r="I280" s="567" t="s">
        <v>2686</v>
      </c>
      <c r="J280" s="567" t="s">
        <v>1656</v>
      </c>
      <c r="K280" s="567" t="s">
        <v>2687</v>
      </c>
      <c r="L280" s="568">
        <v>0</v>
      </c>
      <c r="M280" s="568">
        <v>0</v>
      </c>
      <c r="N280" s="567">
        <v>3</v>
      </c>
      <c r="O280" s="631">
        <v>0.5</v>
      </c>
      <c r="P280" s="568"/>
      <c r="Q280" s="583"/>
      <c r="R280" s="567"/>
      <c r="S280" s="583">
        <v>0</v>
      </c>
      <c r="T280" s="631"/>
      <c r="U280" s="613">
        <v>0</v>
      </c>
    </row>
    <row r="281" spans="1:21" ht="14.4" customHeight="1" x14ac:dyDescent="0.3">
      <c r="A281" s="566">
        <v>4</v>
      </c>
      <c r="B281" s="567" t="s">
        <v>539</v>
      </c>
      <c r="C281" s="567">
        <v>89301042</v>
      </c>
      <c r="D281" s="629" t="s">
        <v>4252</v>
      </c>
      <c r="E281" s="630" t="s">
        <v>2297</v>
      </c>
      <c r="F281" s="567" t="s">
        <v>2280</v>
      </c>
      <c r="G281" s="567" t="s">
        <v>2380</v>
      </c>
      <c r="H281" s="567" t="s">
        <v>538</v>
      </c>
      <c r="I281" s="567" t="s">
        <v>2381</v>
      </c>
      <c r="J281" s="567" t="s">
        <v>1041</v>
      </c>
      <c r="K281" s="567" t="s">
        <v>2382</v>
      </c>
      <c r="L281" s="568">
        <v>210.11</v>
      </c>
      <c r="M281" s="568">
        <v>420.22</v>
      </c>
      <c r="N281" s="567">
        <v>2</v>
      </c>
      <c r="O281" s="631">
        <v>1</v>
      </c>
      <c r="P281" s="568"/>
      <c r="Q281" s="583">
        <v>0</v>
      </c>
      <c r="R281" s="567"/>
      <c r="S281" s="583">
        <v>0</v>
      </c>
      <c r="T281" s="631"/>
      <c r="U281" s="613">
        <v>0</v>
      </c>
    </row>
    <row r="282" spans="1:21" ht="14.4" customHeight="1" x14ac:dyDescent="0.3">
      <c r="A282" s="566">
        <v>4</v>
      </c>
      <c r="B282" s="567" t="s">
        <v>539</v>
      </c>
      <c r="C282" s="567">
        <v>89301042</v>
      </c>
      <c r="D282" s="629" t="s">
        <v>4252</v>
      </c>
      <c r="E282" s="630" t="s">
        <v>2297</v>
      </c>
      <c r="F282" s="567" t="s">
        <v>2280</v>
      </c>
      <c r="G282" s="567" t="s">
        <v>2688</v>
      </c>
      <c r="H282" s="567" t="s">
        <v>538</v>
      </c>
      <c r="I282" s="567" t="s">
        <v>2689</v>
      </c>
      <c r="J282" s="567" t="s">
        <v>2690</v>
      </c>
      <c r="K282" s="567" t="s">
        <v>655</v>
      </c>
      <c r="L282" s="568">
        <v>277.86</v>
      </c>
      <c r="M282" s="568">
        <v>277.86</v>
      </c>
      <c r="N282" s="567">
        <v>1</v>
      </c>
      <c r="O282" s="631">
        <v>0.5</v>
      </c>
      <c r="P282" s="568"/>
      <c r="Q282" s="583">
        <v>0</v>
      </c>
      <c r="R282" s="567"/>
      <c r="S282" s="583">
        <v>0</v>
      </c>
      <c r="T282" s="631"/>
      <c r="U282" s="613">
        <v>0</v>
      </c>
    </row>
    <row r="283" spans="1:21" ht="14.4" customHeight="1" x14ac:dyDescent="0.3">
      <c r="A283" s="566">
        <v>4</v>
      </c>
      <c r="B283" s="567" t="s">
        <v>539</v>
      </c>
      <c r="C283" s="567">
        <v>89301042</v>
      </c>
      <c r="D283" s="629" t="s">
        <v>4252</v>
      </c>
      <c r="E283" s="630" t="s">
        <v>2297</v>
      </c>
      <c r="F283" s="567" t="s">
        <v>2280</v>
      </c>
      <c r="G283" s="567" t="s">
        <v>2691</v>
      </c>
      <c r="H283" s="567" t="s">
        <v>538</v>
      </c>
      <c r="I283" s="567" t="s">
        <v>2692</v>
      </c>
      <c r="J283" s="567" t="s">
        <v>2693</v>
      </c>
      <c r="K283" s="567" t="s">
        <v>659</v>
      </c>
      <c r="L283" s="568">
        <v>129.94999999999999</v>
      </c>
      <c r="M283" s="568">
        <v>129.94999999999999</v>
      </c>
      <c r="N283" s="567">
        <v>1</v>
      </c>
      <c r="O283" s="631">
        <v>0.5</v>
      </c>
      <c r="P283" s="568"/>
      <c r="Q283" s="583">
        <v>0</v>
      </c>
      <c r="R283" s="567"/>
      <c r="S283" s="583">
        <v>0</v>
      </c>
      <c r="T283" s="631"/>
      <c r="U283" s="613">
        <v>0</v>
      </c>
    </row>
    <row r="284" spans="1:21" ht="14.4" customHeight="1" x14ac:dyDescent="0.3">
      <c r="A284" s="566">
        <v>4</v>
      </c>
      <c r="B284" s="567" t="s">
        <v>539</v>
      </c>
      <c r="C284" s="567">
        <v>89301042</v>
      </c>
      <c r="D284" s="629" t="s">
        <v>4252</v>
      </c>
      <c r="E284" s="630" t="s">
        <v>2297</v>
      </c>
      <c r="F284" s="567" t="s">
        <v>2281</v>
      </c>
      <c r="G284" s="567" t="s">
        <v>2414</v>
      </c>
      <c r="H284" s="567" t="s">
        <v>538</v>
      </c>
      <c r="I284" s="567" t="s">
        <v>2694</v>
      </c>
      <c r="J284" s="567" t="s">
        <v>2308</v>
      </c>
      <c r="K284" s="567"/>
      <c r="L284" s="568">
        <v>0</v>
      </c>
      <c r="M284" s="568">
        <v>0</v>
      </c>
      <c r="N284" s="567">
        <v>1</v>
      </c>
      <c r="O284" s="631">
        <v>0.5</v>
      </c>
      <c r="P284" s="568">
        <v>0</v>
      </c>
      <c r="Q284" s="583"/>
      <c r="R284" s="567">
        <v>1</v>
      </c>
      <c r="S284" s="583">
        <v>1</v>
      </c>
      <c r="T284" s="631">
        <v>0.5</v>
      </c>
      <c r="U284" s="613">
        <v>1</v>
      </c>
    </row>
    <row r="285" spans="1:21" ht="14.4" customHeight="1" x14ac:dyDescent="0.3">
      <c r="A285" s="566">
        <v>4</v>
      </c>
      <c r="B285" s="567" t="s">
        <v>539</v>
      </c>
      <c r="C285" s="567">
        <v>89301042</v>
      </c>
      <c r="D285" s="629" t="s">
        <v>4252</v>
      </c>
      <c r="E285" s="630" t="s">
        <v>2297</v>
      </c>
      <c r="F285" s="567" t="s">
        <v>2282</v>
      </c>
      <c r="G285" s="567" t="s">
        <v>2622</v>
      </c>
      <c r="H285" s="567" t="s">
        <v>538</v>
      </c>
      <c r="I285" s="567" t="s">
        <v>2623</v>
      </c>
      <c r="J285" s="567" t="s">
        <v>2624</v>
      </c>
      <c r="K285" s="567" t="s">
        <v>2625</v>
      </c>
      <c r="L285" s="568">
        <v>410</v>
      </c>
      <c r="M285" s="568">
        <v>15170</v>
      </c>
      <c r="N285" s="567">
        <v>37</v>
      </c>
      <c r="O285" s="631">
        <v>37</v>
      </c>
      <c r="P285" s="568">
        <v>14760</v>
      </c>
      <c r="Q285" s="583">
        <v>0.97297297297297303</v>
      </c>
      <c r="R285" s="567">
        <v>36</v>
      </c>
      <c r="S285" s="583">
        <v>0.97297297297297303</v>
      </c>
      <c r="T285" s="631">
        <v>36</v>
      </c>
      <c r="U285" s="613">
        <v>0.97297297297297303</v>
      </c>
    </row>
    <row r="286" spans="1:21" ht="14.4" customHeight="1" x14ac:dyDescent="0.3">
      <c r="A286" s="566">
        <v>4</v>
      </c>
      <c r="B286" s="567" t="s">
        <v>539</v>
      </c>
      <c r="C286" s="567">
        <v>89301042</v>
      </c>
      <c r="D286" s="629" t="s">
        <v>4252</v>
      </c>
      <c r="E286" s="630" t="s">
        <v>2297</v>
      </c>
      <c r="F286" s="567" t="s">
        <v>2282</v>
      </c>
      <c r="G286" s="567" t="s">
        <v>2622</v>
      </c>
      <c r="H286" s="567" t="s">
        <v>538</v>
      </c>
      <c r="I286" s="567" t="s">
        <v>2695</v>
      </c>
      <c r="J286" s="567" t="s">
        <v>2696</v>
      </c>
      <c r="K286" s="567" t="s">
        <v>2697</v>
      </c>
      <c r="L286" s="568">
        <v>566</v>
      </c>
      <c r="M286" s="568">
        <v>566</v>
      </c>
      <c r="N286" s="567">
        <v>1</v>
      </c>
      <c r="O286" s="631">
        <v>1</v>
      </c>
      <c r="P286" s="568">
        <v>566</v>
      </c>
      <c r="Q286" s="583">
        <v>1</v>
      </c>
      <c r="R286" s="567">
        <v>1</v>
      </c>
      <c r="S286" s="583">
        <v>1</v>
      </c>
      <c r="T286" s="631">
        <v>1</v>
      </c>
      <c r="U286" s="613">
        <v>1</v>
      </c>
    </row>
    <row r="287" spans="1:21" ht="14.4" customHeight="1" x14ac:dyDescent="0.3">
      <c r="A287" s="566">
        <v>4</v>
      </c>
      <c r="B287" s="567" t="s">
        <v>539</v>
      </c>
      <c r="C287" s="567">
        <v>89301042</v>
      </c>
      <c r="D287" s="629" t="s">
        <v>4252</v>
      </c>
      <c r="E287" s="630" t="s">
        <v>2297</v>
      </c>
      <c r="F287" s="567" t="s">
        <v>2282</v>
      </c>
      <c r="G287" s="567" t="s">
        <v>2698</v>
      </c>
      <c r="H287" s="567" t="s">
        <v>538</v>
      </c>
      <c r="I287" s="567" t="s">
        <v>2699</v>
      </c>
      <c r="J287" s="567" t="s">
        <v>2700</v>
      </c>
      <c r="K287" s="567" t="s">
        <v>2701</v>
      </c>
      <c r="L287" s="568">
        <v>1078.5</v>
      </c>
      <c r="M287" s="568">
        <v>2157</v>
      </c>
      <c r="N287" s="567">
        <v>2</v>
      </c>
      <c r="O287" s="631">
        <v>1</v>
      </c>
      <c r="P287" s="568"/>
      <c r="Q287" s="583">
        <v>0</v>
      </c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4</v>
      </c>
      <c r="B288" s="567" t="s">
        <v>539</v>
      </c>
      <c r="C288" s="567">
        <v>89301042</v>
      </c>
      <c r="D288" s="629" t="s">
        <v>4252</v>
      </c>
      <c r="E288" s="630" t="s">
        <v>2297</v>
      </c>
      <c r="F288" s="567" t="s">
        <v>2282</v>
      </c>
      <c r="G288" s="567" t="s">
        <v>2698</v>
      </c>
      <c r="H288" s="567" t="s">
        <v>538</v>
      </c>
      <c r="I288" s="567" t="s">
        <v>2702</v>
      </c>
      <c r="J288" s="567" t="s">
        <v>2703</v>
      </c>
      <c r="K288" s="567" t="s">
        <v>2704</v>
      </c>
      <c r="L288" s="568">
        <v>255.41</v>
      </c>
      <c r="M288" s="568">
        <v>1787.87</v>
      </c>
      <c r="N288" s="567">
        <v>7</v>
      </c>
      <c r="O288" s="631">
        <v>2</v>
      </c>
      <c r="P288" s="568">
        <v>766.23</v>
      </c>
      <c r="Q288" s="583">
        <v>0.4285714285714286</v>
      </c>
      <c r="R288" s="567">
        <v>3</v>
      </c>
      <c r="S288" s="583">
        <v>0.42857142857142855</v>
      </c>
      <c r="T288" s="631">
        <v>1</v>
      </c>
      <c r="U288" s="613">
        <v>0.5</v>
      </c>
    </row>
    <row r="289" spans="1:21" ht="14.4" customHeight="1" x14ac:dyDescent="0.3">
      <c r="A289" s="566">
        <v>4</v>
      </c>
      <c r="B289" s="567" t="s">
        <v>539</v>
      </c>
      <c r="C289" s="567">
        <v>89301042</v>
      </c>
      <c r="D289" s="629" t="s">
        <v>4252</v>
      </c>
      <c r="E289" s="630" t="s">
        <v>2297</v>
      </c>
      <c r="F289" s="567" t="s">
        <v>2282</v>
      </c>
      <c r="G289" s="567" t="s">
        <v>2698</v>
      </c>
      <c r="H289" s="567" t="s">
        <v>538</v>
      </c>
      <c r="I289" s="567" t="s">
        <v>2705</v>
      </c>
      <c r="J289" s="567" t="s">
        <v>2706</v>
      </c>
      <c r="K289" s="567" t="s">
        <v>2707</v>
      </c>
      <c r="L289" s="568">
        <v>200</v>
      </c>
      <c r="M289" s="568">
        <v>4400</v>
      </c>
      <c r="N289" s="567">
        <v>22</v>
      </c>
      <c r="O289" s="631">
        <v>8</v>
      </c>
      <c r="P289" s="568">
        <v>2600</v>
      </c>
      <c r="Q289" s="583">
        <v>0.59090909090909094</v>
      </c>
      <c r="R289" s="567">
        <v>13</v>
      </c>
      <c r="S289" s="583">
        <v>0.59090909090909094</v>
      </c>
      <c r="T289" s="631">
        <v>5</v>
      </c>
      <c r="U289" s="613">
        <v>0.625</v>
      </c>
    </row>
    <row r="290" spans="1:21" ht="14.4" customHeight="1" x14ac:dyDescent="0.3">
      <c r="A290" s="566">
        <v>4</v>
      </c>
      <c r="B290" s="567" t="s">
        <v>539</v>
      </c>
      <c r="C290" s="567">
        <v>89301042</v>
      </c>
      <c r="D290" s="629" t="s">
        <v>4252</v>
      </c>
      <c r="E290" s="630" t="s">
        <v>2297</v>
      </c>
      <c r="F290" s="567" t="s">
        <v>2282</v>
      </c>
      <c r="G290" s="567" t="s">
        <v>2698</v>
      </c>
      <c r="H290" s="567" t="s">
        <v>538</v>
      </c>
      <c r="I290" s="567" t="s">
        <v>2708</v>
      </c>
      <c r="J290" s="567" t="s">
        <v>2709</v>
      </c>
      <c r="K290" s="567" t="s">
        <v>2710</v>
      </c>
      <c r="L290" s="568">
        <v>50</v>
      </c>
      <c r="M290" s="568">
        <v>750</v>
      </c>
      <c r="N290" s="567">
        <v>15</v>
      </c>
      <c r="O290" s="631">
        <v>6</v>
      </c>
      <c r="P290" s="568">
        <v>450</v>
      </c>
      <c r="Q290" s="583">
        <v>0.6</v>
      </c>
      <c r="R290" s="567">
        <v>9</v>
      </c>
      <c r="S290" s="583">
        <v>0.6</v>
      </c>
      <c r="T290" s="631">
        <v>4</v>
      </c>
      <c r="U290" s="613">
        <v>0.66666666666666663</v>
      </c>
    </row>
    <row r="291" spans="1:21" ht="14.4" customHeight="1" x14ac:dyDescent="0.3">
      <c r="A291" s="566">
        <v>4</v>
      </c>
      <c r="B291" s="567" t="s">
        <v>539</v>
      </c>
      <c r="C291" s="567">
        <v>89301042</v>
      </c>
      <c r="D291" s="629" t="s">
        <v>4252</v>
      </c>
      <c r="E291" s="630" t="s">
        <v>2297</v>
      </c>
      <c r="F291" s="567" t="s">
        <v>2282</v>
      </c>
      <c r="G291" s="567" t="s">
        <v>2698</v>
      </c>
      <c r="H291" s="567" t="s">
        <v>538</v>
      </c>
      <c r="I291" s="567" t="s">
        <v>2711</v>
      </c>
      <c r="J291" s="567" t="s">
        <v>2712</v>
      </c>
      <c r="K291" s="567" t="s">
        <v>2713</v>
      </c>
      <c r="L291" s="568">
        <v>120</v>
      </c>
      <c r="M291" s="568">
        <v>840</v>
      </c>
      <c r="N291" s="567">
        <v>7</v>
      </c>
      <c r="O291" s="631">
        <v>3</v>
      </c>
      <c r="P291" s="568">
        <v>840</v>
      </c>
      <c r="Q291" s="583">
        <v>1</v>
      </c>
      <c r="R291" s="567">
        <v>7</v>
      </c>
      <c r="S291" s="583">
        <v>1</v>
      </c>
      <c r="T291" s="631">
        <v>3</v>
      </c>
      <c r="U291" s="613">
        <v>1</v>
      </c>
    </row>
    <row r="292" spans="1:21" ht="14.4" customHeight="1" x14ac:dyDescent="0.3">
      <c r="A292" s="566">
        <v>4</v>
      </c>
      <c r="B292" s="567" t="s">
        <v>539</v>
      </c>
      <c r="C292" s="567">
        <v>89301042</v>
      </c>
      <c r="D292" s="629" t="s">
        <v>4252</v>
      </c>
      <c r="E292" s="630" t="s">
        <v>2297</v>
      </c>
      <c r="F292" s="567" t="s">
        <v>2282</v>
      </c>
      <c r="G292" s="567" t="s">
        <v>2698</v>
      </c>
      <c r="H292" s="567" t="s">
        <v>538</v>
      </c>
      <c r="I292" s="567" t="s">
        <v>2714</v>
      </c>
      <c r="J292" s="567" t="s">
        <v>2715</v>
      </c>
      <c r="K292" s="567" t="s">
        <v>2716</v>
      </c>
      <c r="L292" s="568">
        <v>774.12</v>
      </c>
      <c r="M292" s="568">
        <v>3096.48</v>
      </c>
      <c r="N292" s="567">
        <v>4</v>
      </c>
      <c r="O292" s="631">
        <v>1</v>
      </c>
      <c r="P292" s="568">
        <v>3096.48</v>
      </c>
      <c r="Q292" s="583">
        <v>1</v>
      </c>
      <c r="R292" s="567">
        <v>4</v>
      </c>
      <c r="S292" s="583">
        <v>1</v>
      </c>
      <c r="T292" s="631">
        <v>1</v>
      </c>
      <c r="U292" s="613">
        <v>1</v>
      </c>
    </row>
    <row r="293" spans="1:21" ht="14.4" customHeight="1" x14ac:dyDescent="0.3">
      <c r="A293" s="566">
        <v>4</v>
      </c>
      <c r="B293" s="567" t="s">
        <v>539</v>
      </c>
      <c r="C293" s="567">
        <v>89301042</v>
      </c>
      <c r="D293" s="629" t="s">
        <v>4252</v>
      </c>
      <c r="E293" s="630" t="s">
        <v>2297</v>
      </c>
      <c r="F293" s="567" t="s">
        <v>2282</v>
      </c>
      <c r="G293" s="567" t="s">
        <v>2698</v>
      </c>
      <c r="H293" s="567" t="s">
        <v>538</v>
      </c>
      <c r="I293" s="567" t="s">
        <v>2717</v>
      </c>
      <c r="J293" s="567" t="s">
        <v>2718</v>
      </c>
      <c r="K293" s="567" t="s">
        <v>2719</v>
      </c>
      <c r="L293" s="568">
        <v>304.12</v>
      </c>
      <c r="M293" s="568">
        <v>304.12</v>
      </c>
      <c r="N293" s="567">
        <v>1</v>
      </c>
      <c r="O293" s="631">
        <v>1</v>
      </c>
      <c r="P293" s="568"/>
      <c r="Q293" s="583">
        <v>0</v>
      </c>
      <c r="R293" s="567"/>
      <c r="S293" s="583">
        <v>0</v>
      </c>
      <c r="T293" s="631"/>
      <c r="U293" s="613">
        <v>0</v>
      </c>
    </row>
    <row r="294" spans="1:21" ht="14.4" customHeight="1" x14ac:dyDescent="0.3">
      <c r="A294" s="566">
        <v>4</v>
      </c>
      <c r="B294" s="567" t="s">
        <v>539</v>
      </c>
      <c r="C294" s="567">
        <v>89301042</v>
      </c>
      <c r="D294" s="629" t="s">
        <v>4252</v>
      </c>
      <c r="E294" s="630" t="s">
        <v>2297</v>
      </c>
      <c r="F294" s="567" t="s">
        <v>2282</v>
      </c>
      <c r="G294" s="567" t="s">
        <v>2698</v>
      </c>
      <c r="H294" s="567" t="s">
        <v>538</v>
      </c>
      <c r="I294" s="567" t="s">
        <v>2720</v>
      </c>
      <c r="J294" s="567" t="s">
        <v>2721</v>
      </c>
      <c r="K294" s="567" t="s">
        <v>2722</v>
      </c>
      <c r="L294" s="568">
        <v>934.8</v>
      </c>
      <c r="M294" s="568">
        <v>4674</v>
      </c>
      <c r="N294" s="567">
        <v>5</v>
      </c>
      <c r="O294" s="631">
        <v>3</v>
      </c>
      <c r="P294" s="568">
        <v>1869.6</v>
      </c>
      <c r="Q294" s="583">
        <v>0.39999999999999997</v>
      </c>
      <c r="R294" s="567">
        <v>2</v>
      </c>
      <c r="S294" s="583">
        <v>0.4</v>
      </c>
      <c r="T294" s="631">
        <v>2</v>
      </c>
      <c r="U294" s="613">
        <v>0.66666666666666663</v>
      </c>
    </row>
    <row r="295" spans="1:21" ht="14.4" customHeight="1" x14ac:dyDescent="0.3">
      <c r="A295" s="566">
        <v>4</v>
      </c>
      <c r="B295" s="567" t="s">
        <v>539</v>
      </c>
      <c r="C295" s="567">
        <v>89301042</v>
      </c>
      <c r="D295" s="629" t="s">
        <v>4252</v>
      </c>
      <c r="E295" s="630" t="s">
        <v>2297</v>
      </c>
      <c r="F295" s="567" t="s">
        <v>2282</v>
      </c>
      <c r="G295" s="567" t="s">
        <v>2698</v>
      </c>
      <c r="H295" s="567" t="s">
        <v>538</v>
      </c>
      <c r="I295" s="567" t="s">
        <v>2723</v>
      </c>
      <c r="J295" s="567" t="s">
        <v>2724</v>
      </c>
      <c r="K295" s="567" t="s">
        <v>2725</v>
      </c>
      <c r="L295" s="568">
        <v>1413.18</v>
      </c>
      <c r="M295" s="568">
        <v>4239.54</v>
      </c>
      <c r="N295" s="567">
        <v>3</v>
      </c>
      <c r="O295" s="631">
        <v>1</v>
      </c>
      <c r="P295" s="568"/>
      <c r="Q295" s="583">
        <v>0</v>
      </c>
      <c r="R295" s="567"/>
      <c r="S295" s="583">
        <v>0</v>
      </c>
      <c r="T295" s="631"/>
      <c r="U295" s="613">
        <v>0</v>
      </c>
    </row>
    <row r="296" spans="1:21" ht="14.4" customHeight="1" x14ac:dyDescent="0.3">
      <c r="A296" s="566">
        <v>4</v>
      </c>
      <c r="B296" s="567" t="s">
        <v>539</v>
      </c>
      <c r="C296" s="567">
        <v>89301042</v>
      </c>
      <c r="D296" s="629" t="s">
        <v>4252</v>
      </c>
      <c r="E296" s="630" t="s">
        <v>2297</v>
      </c>
      <c r="F296" s="567" t="s">
        <v>2282</v>
      </c>
      <c r="G296" s="567" t="s">
        <v>2698</v>
      </c>
      <c r="H296" s="567" t="s">
        <v>538</v>
      </c>
      <c r="I296" s="567" t="s">
        <v>2726</v>
      </c>
      <c r="J296" s="567" t="s">
        <v>2727</v>
      </c>
      <c r="K296" s="567" t="s">
        <v>2728</v>
      </c>
      <c r="L296" s="568">
        <v>800</v>
      </c>
      <c r="M296" s="568">
        <v>3200</v>
      </c>
      <c r="N296" s="567">
        <v>4</v>
      </c>
      <c r="O296" s="631">
        <v>1</v>
      </c>
      <c r="P296" s="568"/>
      <c r="Q296" s="583">
        <v>0</v>
      </c>
      <c r="R296" s="567"/>
      <c r="S296" s="583">
        <v>0</v>
      </c>
      <c r="T296" s="631"/>
      <c r="U296" s="613">
        <v>0</v>
      </c>
    </row>
    <row r="297" spans="1:21" ht="14.4" customHeight="1" x14ac:dyDescent="0.3">
      <c r="A297" s="566">
        <v>4</v>
      </c>
      <c r="B297" s="567" t="s">
        <v>539</v>
      </c>
      <c r="C297" s="567">
        <v>89301042</v>
      </c>
      <c r="D297" s="629" t="s">
        <v>4252</v>
      </c>
      <c r="E297" s="630" t="s">
        <v>2297</v>
      </c>
      <c r="F297" s="567" t="s">
        <v>2282</v>
      </c>
      <c r="G297" s="567" t="s">
        <v>2698</v>
      </c>
      <c r="H297" s="567" t="s">
        <v>538</v>
      </c>
      <c r="I297" s="567" t="s">
        <v>2729</v>
      </c>
      <c r="J297" s="567" t="s">
        <v>2730</v>
      </c>
      <c r="K297" s="567" t="s">
        <v>2725</v>
      </c>
      <c r="L297" s="568">
        <v>1512.58</v>
      </c>
      <c r="M297" s="568">
        <v>1512.58</v>
      </c>
      <c r="N297" s="567">
        <v>1</v>
      </c>
      <c r="O297" s="631">
        <v>1</v>
      </c>
      <c r="P297" s="568">
        <v>1512.58</v>
      </c>
      <c r="Q297" s="583">
        <v>1</v>
      </c>
      <c r="R297" s="567">
        <v>1</v>
      </c>
      <c r="S297" s="583">
        <v>1</v>
      </c>
      <c r="T297" s="631">
        <v>1</v>
      </c>
      <c r="U297" s="613">
        <v>1</v>
      </c>
    </row>
    <row r="298" spans="1:21" ht="14.4" customHeight="1" x14ac:dyDescent="0.3">
      <c r="A298" s="566">
        <v>4</v>
      </c>
      <c r="B298" s="567" t="s">
        <v>539</v>
      </c>
      <c r="C298" s="567">
        <v>89301042</v>
      </c>
      <c r="D298" s="629" t="s">
        <v>4252</v>
      </c>
      <c r="E298" s="630" t="s">
        <v>2297</v>
      </c>
      <c r="F298" s="567" t="s">
        <v>2282</v>
      </c>
      <c r="G298" s="567" t="s">
        <v>2698</v>
      </c>
      <c r="H298" s="567" t="s">
        <v>538</v>
      </c>
      <c r="I298" s="567" t="s">
        <v>2731</v>
      </c>
      <c r="J298" s="567" t="s">
        <v>2732</v>
      </c>
      <c r="K298" s="567" t="s">
        <v>2733</v>
      </c>
      <c r="L298" s="568">
        <v>173.96</v>
      </c>
      <c r="M298" s="568">
        <v>869.80000000000007</v>
      </c>
      <c r="N298" s="567">
        <v>5</v>
      </c>
      <c r="O298" s="631">
        <v>1</v>
      </c>
      <c r="P298" s="568"/>
      <c r="Q298" s="583">
        <v>0</v>
      </c>
      <c r="R298" s="567"/>
      <c r="S298" s="583">
        <v>0</v>
      </c>
      <c r="T298" s="631"/>
      <c r="U298" s="613">
        <v>0</v>
      </c>
    </row>
    <row r="299" spans="1:21" ht="14.4" customHeight="1" x14ac:dyDescent="0.3">
      <c r="A299" s="566">
        <v>4</v>
      </c>
      <c r="B299" s="567" t="s">
        <v>539</v>
      </c>
      <c r="C299" s="567">
        <v>89301042</v>
      </c>
      <c r="D299" s="629" t="s">
        <v>4252</v>
      </c>
      <c r="E299" s="630" t="s">
        <v>2297</v>
      </c>
      <c r="F299" s="567" t="s">
        <v>2282</v>
      </c>
      <c r="G299" s="567" t="s">
        <v>2521</v>
      </c>
      <c r="H299" s="567" t="s">
        <v>538</v>
      </c>
      <c r="I299" s="567" t="s">
        <v>2734</v>
      </c>
      <c r="J299" s="567" t="s">
        <v>2735</v>
      </c>
      <c r="K299" s="567" t="s">
        <v>2736</v>
      </c>
      <c r="L299" s="568">
        <v>320.25</v>
      </c>
      <c r="M299" s="568">
        <v>320.25</v>
      </c>
      <c r="N299" s="567">
        <v>1</v>
      </c>
      <c r="O299" s="631">
        <v>1</v>
      </c>
      <c r="P299" s="568">
        <v>320.25</v>
      </c>
      <c r="Q299" s="583">
        <v>1</v>
      </c>
      <c r="R299" s="567">
        <v>1</v>
      </c>
      <c r="S299" s="583">
        <v>1</v>
      </c>
      <c r="T299" s="631">
        <v>1</v>
      </c>
      <c r="U299" s="613">
        <v>1</v>
      </c>
    </row>
    <row r="300" spans="1:21" ht="14.4" customHeight="1" x14ac:dyDescent="0.3">
      <c r="A300" s="566">
        <v>4</v>
      </c>
      <c r="B300" s="567" t="s">
        <v>539</v>
      </c>
      <c r="C300" s="567">
        <v>89301042</v>
      </c>
      <c r="D300" s="629" t="s">
        <v>4252</v>
      </c>
      <c r="E300" s="630" t="s">
        <v>2297</v>
      </c>
      <c r="F300" s="567" t="s">
        <v>2282</v>
      </c>
      <c r="G300" s="567" t="s">
        <v>2521</v>
      </c>
      <c r="H300" s="567" t="s">
        <v>538</v>
      </c>
      <c r="I300" s="567" t="s">
        <v>2737</v>
      </c>
      <c r="J300" s="567" t="s">
        <v>2738</v>
      </c>
      <c r="K300" s="567" t="s">
        <v>2739</v>
      </c>
      <c r="L300" s="568">
        <v>500</v>
      </c>
      <c r="M300" s="568">
        <v>1000</v>
      </c>
      <c r="N300" s="567">
        <v>2</v>
      </c>
      <c r="O300" s="631">
        <v>1</v>
      </c>
      <c r="P300" s="568">
        <v>1000</v>
      </c>
      <c r="Q300" s="583">
        <v>1</v>
      </c>
      <c r="R300" s="567">
        <v>2</v>
      </c>
      <c r="S300" s="583">
        <v>1</v>
      </c>
      <c r="T300" s="631">
        <v>1</v>
      </c>
      <c r="U300" s="613">
        <v>1</v>
      </c>
    </row>
    <row r="301" spans="1:21" ht="14.4" customHeight="1" x14ac:dyDescent="0.3">
      <c r="A301" s="566">
        <v>4</v>
      </c>
      <c r="B301" s="567" t="s">
        <v>539</v>
      </c>
      <c r="C301" s="567">
        <v>89301042</v>
      </c>
      <c r="D301" s="629" t="s">
        <v>4252</v>
      </c>
      <c r="E301" s="630" t="s">
        <v>2297</v>
      </c>
      <c r="F301" s="567" t="s">
        <v>2282</v>
      </c>
      <c r="G301" s="567" t="s">
        <v>2521</v>
      </c>
      <c r="H301" s="567" t="s">
        <v>538</v>
      </c>
      <c r="I301" s="567" t="s">
        <v>2740</v>
      </c>
      <c r="J301" s="567" t="s">
        <v>2741</v>
      </c>
      <c r="K301" s="567" t="s">
        <v>2742</v>
      </c>
      <c r="L301" s="568">
        <v>1800</v>
      </c>
      <c r="M301" s="568">
        <v>3600</v>
      </c>
      <c r="N301" s="567">
        <v>2</v>
      </c>
      <c r="O301" s="631">
        <v>2</v>
      </c>
      <c r="P301" s="568">
        <v>1800</v>
      </c>
      <c r="Q301" s="583">
        <v>0.5</v>
      </c>
      <c r="R301" s="567">
        <v>1</v>
      </c>
      <c r="S301" s="583">
        <v>0.5</v>
      </c>
      <c r="T301" s="631">
        <v>1</v>
      </c>
      <c r="U301" s="613">
        <v>0.5</v>
      </c>
    </row>
    <row r="302" spans="1:21" ht="14.4" customHeight="1" x14ac:dyDescent="0.3">
      <c r="A302" s="566">
        <v>4</v>
      </c>
      <c r="B302" s="567" t="s">
        <v>539</v>
      </c>
      <c r="C302" s="567">
        <v>89301042</v>
      </c>
      <c r="D302" s="629" t="s">
        <v>4252</v>
      </c>
      <c r="E302" s="630" t="s">
        <v>2297</v>
      </c>
      <c r="F302" s="567" t="s">
        <v>2282</v>
      </c>
      <c r="G302" s="567" t="s">
        <v>2521</v>
      </c>
      <c r="H302" s="567" t="s">
        <v>538</v>
      </c>
      <c r="I302" s="567" t="s">
        <v>2743</v>
      </c>
      <c r="J302" s="567" t="s">
        <v>2744</v>
      </c>
      <c r="K302" s="567" t="s">
        <v>2745</v>
      </c>
      <c r="L302" s="568">
        <v>1800</v>
      </c>
      <c r="M302" s="568">
        <v>18000</v>
      </c>
      <c r="N302" s="567">
        <v>10</v>
      </c>
      <c r="O302" s="631">
        <v>10</v>
      </c>
      <c r="P302" s="568">
        <v>7200</v>
      </c>
      <c r="Q302" s="583">
        <v>0.4</v>
      </c>
      <c r="R302" s="567">
        <v>4</v>
      </c>
      <c r="S302" s="583">
        <v>0.4</v>
      </c>
      <c r="T302" s="631">
        <v>4</v>
      </c>
      <c r="U302" s="613">
        <v>0.4</v>
      </c>
    </row>
    <row r="303" spans="1:21" ht="14.4" customHeight="1" x14ac:dyDescent="0.3">
      <c r="A303" s="566">
        <v>4</v>
      </c>
      <c r="B303" s="567" t="s">
        <v>539</v>
      </c>
      <c r="C303" s="567">
        <v>89301042</v>
      </c>
      <c r="D303" s="629" t="s">
        <v>4252</v>
      </c>
      <c r="E303" s="630" t="s">
        <v>2297</v>
      </c>
      <c r="F303" s="567" t="s">
        <v>2282</v>
      </c>
      <c r="G303" s="567" t="s">
        <v>2521</v>
      </c>
      <c r="H303" s="567" t="s">
        <v>538</v>
      </c>
      <c r="I303" s="567" t="s">
        <v>2746</v>
      </c>
      <c r="J303" s="567" t="s">
        <v>2747</v>
      </c>
      <c r="K303" s="567" t="s">
        <v>2748</v>
      </c>
      <c r="L303" s="568">
        <v>500</v>
      </c>
      <c r="M303" s="568">
        <v>7000</v>
      </c>
      <c r="N303" s="567">
        <v>14</v>
      </c>
      <c r="O303" s="631">
        <v>14</v>
      </c>
      <c r="P303" s="568">
        <v>7000</v>
      </c>
      <c r="Q303" s="583">
        <v>1</v>
      </c>
      <c r="R303" s="567">
        <v>14</v>
      </c>
      <c r="S303" s="583">
        <v>1</v>
      </c>
      <c r="T303" s="631">
        <v>14</v>
      </c>
      <c r="U303" s="613">
        <v>1</v>
      </c>
    </row>
    <row r="304" spans="1:21" ht="14.4" customHeight="1" x14ac:dyDescent="0.3">
      <c r="A304" s="566">
        <v>4</v>
      </c>
      <c r="B304" s="567" t="s">
        <v>539</v>
      </c>
      <c r="C304" s="567">
        <v>89301042</v>
      </c>
      <c r="D304" s="629" t="s">
        <v>4252</v>
      </c>
      <c r="E304" s="630" t="s">
        <v>2297</v>
      </c>
      <c r="F304" s="567" t="s">
        <v>2282</v>
      </c>
      <c r="G304" s="567" t="s">
        <v>2521</v>
      </c>
      <c r="H304" s="567" t="s">
        <v>538</v>
      </c>
      <c r="I304" s="567" t="s">
        <v>2522</v>
      </c>
      <c r="J304" s="567" t="s">
        <v>2523</v>
      </c>
      <c r="K304" s="567" t="s">
        <v>2524</v>
      </c>
      <c r="L304" s="568">
        <v>900</v>
      </c>
      <c r="M304" s="568">
        <v>33300</v>
      </c>
      <c r="N304" s="567">
        <v>37</v>
      </c>
      <c r="O304" s="631">
        <v>37</v>
      </c>
      <c r="P304" s="568">
        <v>33300</v>
      </c>
      <c r="Q304" s="583">
        <v>1</v>
      </c>
      <c r="R304" s="567">
        <v>37</v>
      </c>
      <c r="S304" s="583">
        <v>1</v>
      </c>
      <c r="T304" s="631">
        <v>37</v>
      </c>
      <c r="U304" s="613">
        <v>1</v>
      </c>
    </row>
    <row r="305" spans="1:21" ht="14.4" customHeight="1" x14ac:dyDescent="0.3">
      <c r="A305" s="566">
        <v>4</v>
      </c>
      <c r="B305" s="567" t="s">
        <v>539</v>
      </c>
      <c r="C305" s="567">
        <v>89301042</v>
      </c>
      <c r="D305" s="629" t="s">
        <v>4252</v>
      </c>
      <c r="E305" s="630" t="s">
        <v>2297</v>
      </c>
      <c r="F305" s="567" t="s">
        <v>2282</v>
      </c>
      <c r="G305" s="567" t="s">
        <v>2521</v>
      </c>
      <c r="H305" s="567" t="s">
        <v>538</v>
      </c>
      <c r="I305" s="567" t="s">
        <v>2600</v>
      </c>
      <c r="J305" s="567" t="s">
        <v>2601</v>
      </c>
      <c r="K305" s="567" t="s">
        <v>2602</v>
      </c>
      <c r="L305" s="568">
        <v>378.48</v>
      </c>
      <c r="M305" s="568">
        <v>4541.76</v>
      </c>
      <c r="N305" s="567">
        <v>12</v>
      </c>
      <c r="O305" s="631">
        <v>12</v>
      </c>
      <c r="P305" s="568">
        <v>3784.8</v>
      </c>
      <c r="Q305" s="583">
        <v>0.83333333333333337</v>
      </c>
      <c r="R305" s="567">
        <v>10</v>
      </c>
      <c r="S305" s="583">
        <v>0.83333333333333337</v>
      </c>
      <c r="T305" s="631">
        <v>10</v>
      </c>
      <c r="U305" s="613">
        <v>0.83333333333333337</v>
      </c>
    </row>
    <row r="306" spans="1:21" ht="14.4" customHeight="1" x14ac:dyDescent="0.3">
      <c r="A306" s="566">
        <v>4</v>
      </c>
      <c r="B306" s="567" t="s">
        <v>539</v>
      </c>
      <c r="C306" s="567">
        <v>89301042</v>
      </c>
      <c r="D306" s="629" t="s">
        <v>4252</v>
      </c>
      <c r="E306" s="630" t="s">
        <v>2297</v>
      </c>
      <c r="F306" s="567" t="s">
        <v>2282</v>
      </c>
      <c r="G306" s="567" t="s">
        <v>2521</v>
      </c>
      <c r="H306" s="567" t="s">
        <v>538</v>
      </c>
      <c r="I306" s="567" t="s">
        <v>2749</v>
      </c>
      <c r="J306" s="567" t="s">
        <v>2750</v>
      </c>
      <c r="K306" s="567" t="s">
        <v>2751</v>
      </c>
      <c r="L306" s="568">
        <v>378.48</v>
      </c>
      <c r="M306" s="568">
        <v>2270.88</v>
      </c>
      <c r="N306" s="567">
        <v>6</v>
      </c>
      <c r="O306" s="631">
        <v>6</v>
      </c>
      <c r="P306" s="568">
        <v>2270.88</v>
      </c>
      <c r="Q306" s="583">
        <v>1</v>
      </c>
      <c r="R306" s="567">
        <v>6</v>
      </c>
      <c r="S306" s="583">
        <v>1</v>
      </c>
      <c r="T306" s="631">
        <v>6</v>
      </c>
      <c r="U306" s="613">
        <v>1</v>
      </c>
    </row>
    <row r="307" spans="1:21" ht="14.4" customHeight="1" x14ac:dyDescent="0.3">
      <c r="A307" s="566">
        <v>4</v>
      </c>
      <c r="B307" s="567" t="s">
        <v>539</v>
      </c>
      <c r="C307" s="567">
        <v>89301042</v>
      </c>
      <c r="D307" s="629" t="s">
        <v>4252</v>
      </c>
      <c r="E307" s="630" t="s">
        <v>2297</v>
      </c>
      <c r="F307" s="567" t="s">
        <v>2282</v>
      </c>
      <c r="G307" s="567" t="s">
        <v>2521</v>
      </c>
      <c r="H307" s="567" t="s">
        <v>538</v>
      </c>
      <c r="I307" s="567" t="s">
        <v>2752</v>
      </c>
      <c r="J307" s="567" t="s">
        <v>2753</v>
      </c>
      <c r="K307" s="567" t="s">
        <v>2754</v>
      </c>
      <c r="L307" s="568">
        <v>378.48</v>
      </c>
      <c r="M307" s="568">
        <v>756.96</v>
      </c>
      <c r="N307" s="567">
        <v>2</v>
      </c>
      <c r="O307" s="631">
        <v>2</v>
      </c>
      <c r="P307" s="568">
        <v>378.48</v>
      </c>
      <c r="Q307" s="583">
        <v>0.5</v>
      </c>
      <c r="R307" s="567">
        <v>1</v>
      </c>
      <c r="S307" s="583">
        <v>0.5</v>
      </c>
      <c r="T307" s="631">
        <v>1</v>
      </c>
      <c r="U307" s="613">
        <v>0.5</v>
      </c>
    </row>
    <row r="308" spans="1:21" ht="14.4" customHeight="1" x14ac:dyDescent="0.3">
      <c r="A308" s="566">
        <v>4</v>
      </c>
      <c r="B308" s="567" t="s">
        <v>539</v>
      </c>
      <c r="C308" s="567">
        <v>89301042</v>
      </c>
      <c r="D308" s="629" t="s">
        <v>4252</v>
      </c>
      <c r="E308" s="630" t="s">
        <v>2297</v>
      </c>
      <c r="F308" s="567" t="s">
        <v>2282</v>
      </c>
      <c r="G308" s="567" t="s">
        <v>2521</v>
      </c>
      <c r="H308" s="567" t="s">
        <v>538</v>
      </c>
      <c r="I308" s="567" t="s">
        <v>2755</v>
      </c>
      <c r="J308" s="567" t="s">
        <v>2756</v>
      </c>
      <c r="K308" s="567" t="s">
        <v>2757</v>
      </c>
      <c r="L308" s="568">
        <v>378.48</v>
      </c>
      <c r="M308" s="568">
        <v>378.48</v>
      </c>
      <c r="N308" s="567">
        <v>1</v>
      </c>
      <c r="O308" s="631">
        <v>1</v>
      </c>
      <c r="P308" s="568"/>
      <c r="Q308" s="583">
        <v>0</v>
      </c>
      <c r="R308" s="567"/>
      <c r="S308" s="583">
        <v>0</v>
      </c>
      <c r="T308" s="631"/>
      <c r="U308" s="613">
        <v>0</v>
      </c>
    </row>
    <row r="309" spans="1:21" ht="14.4" customHeight="1" x14ac:dyDescent="0.3">
      <c r="A309" s="566">
        <v>4</v>
      </c>
      <c r="B309" s="567" t="s">
        <v>539</v>
      </c>
      <c r="C309" s="567">
        <v>89301042</v>
      </c>
      <c r="D309" s="629" t="s">
        <v>4252</v>
      </c>
      <c r="E309" s="630" t="s">
        <v>2297</v>
      </c>
      <c r="F309" s="567" t="s">
        <v>2282</v>
      </c>
      <c r="G309" s="567" t="s">
        <v>2521</v>
      </c>
      <c r="H309" s="567" t="s">
        <v>538</v>
      </c>
      <c r="I309" s="567" t="s">
        <v>2758</v>
      </c>
      <c r="J309" s="567" t="s">
        <v>2759</v>
      </c>
      <c r="K309" s="567" t="s">
        <v>2760</v>
      </c>
      <c r="L309" s="568">
        <v>600</v>
      </c>
      <c r="M309" s="568">
        <v>600</v>
      </c>
      <c r="N309" s="567">
        <v>1</v>
      </c>
      <c r="O309" s="631">
        <v>1</v>
      </c>
      <c r="P309" s="568">
        <v>600</v>
      </c>
      <c r="Q309" s="583">
        <v>1</v>
      </c>
      <c r="R309" s="567">
        <v>1</v>
      </c>
      <c r="S309" s="583">
        <v>1</v>
      </c>
      <c r="T309" s="631">
        <v>1</v>
      </c>
      <c r="U309" s="613">
        <v>1</v>
      </c>
    </row>
    <row r="310" spans="1:21" ht="14.4" customHeight="1" x14ac:dyDescent="0.3">
      <c r="A310" s="566">
        <v>4</v>
      </c>
      <c r="B310" s="567" t="s">
        <v>539</v>
      </c>
      <c r="C310" s="567">
        <v>89301042</v>
      </c>
      <c r="D310" s="629" t="s">
        <v>4252</v>
      </c>
      <c r="E310" s="630" t="s">
        <v>2297</v>
      </c>
      <c r="F310" s="567" t="s">
        <v>2282</v>
      </c>
      <c r="G310" s="567" t="s">
        <v>2521</v>
      </c>
      <c r="H310" s="567" t="s">
        <v>538</v>
      </c>
      <c r="I310" s="567" t="s">
        <v>2761</v>
      </c>
      <c r="J310" s="567" t="s">
        <v>2762</v>
      </c>
      <c r="K310" s="567" t="s">
        <v>2763</v>
      </c>
      <c r="L310" s="568">
        <v>1097.25</v>
      </c>
      <c r="M310" s="568">
        <v>1097.25</v>
      </c>
      <c r="N310" s="567">
        <v>1</v>
      </c>
      <c r="O310" s="631">
        <v>1</v>
      </c>
      <c r="P310" s="568">
        <v>1097.25</v>
      </c>
      <c r="Q310" s="583">
        <v>1</v>
      </c>
      <c r="R310" s="567">
        <v>1</v>
      </c>
      <c r="S310" s="583">
        <v>1</v>
      </c>
      <c r="T310" s="631">
        <v>1</v>
      </c>
      <c r="U310" s="613">
        <v>1</v>
      </c>
    </row>
    <row r="311" spans="1:21" ht="14.4" customHeight="1" x14ac:dyDescent="0.3">
      <c r="A311" s="566">
        <v>4</v>
      </c>
      <c r="B311" s="567" t="s">
        <v>539</v>
      </c>
      <c r="C311" s="567">
        <v>89301042</v>
      </c>
      <c r="D311" s="629" t="s">
        <v>4252</v>
      </c>
      <c r="E311" s="630" t="s">
        <v>2297</v>
      </c>
      <c r="F311" s="567" t="s">
        <v>2282</v>
      </c>
      <c r="G311" s="567" t="s">
        <v>2457</v>
      </c>
      <c r="H311" s="567" t="s">
        <v>538</v>
      </c>
      <c r="I311" s="567" t="s">
        <v>2764</v>
      </c>
      <c r="J311" s="567" t="s">
        <v>2765</v>
      </c>
      <c r="K311" s="567" t="s">
        <v>2766</v>
      </c>
      <c r="L311" s="568">
        <v>287</v>
      </c>
      <c r="M311" s="568">
        <v>287</v>
      </c>
      <c r="N311" s="567">
        <v>1</v>
      </c>
      <c r="O311" s="631">
        <v>1</v>
      </c>
      <c r="P311" s="568">
        <v>287</v>
      </c>
      <c r="Q311" s="583">
        <v>1</v>
      </c>
      <c r="R311" s="567">
        <v>1</v>
      </c>
      <c r="S311" s="583">
        <v>1</v>
      </c>
      <c r="T311" s="631">
        <v>1</v>
      </c>
      <c r="U311" s="613">
        <v>1</v>
      </c>
    </row>
    <row r="312" spans="1:21" ht="14.4" customHeight="1" x14ac:dyDescent="0.3">
      <c r="A312" s="566">
        <v>4</v>
      </c>
      <c r="B312" s="567" t="s">
        <v>539</v>
      </c>
      <c r="C312" s="567">
        <v>89301042</v>
      </c>
      <c r="D312" s="629" t="s">
        <v>4252</v>
      </c>
      <c r="E312" s="630" t="s">
        <v>2297</v>
      </c>
      <c r="F312" s="567" t="s">
        <v>2282</v>
      </c>
      <c r="G312" s="567" t="s">
        <v>2457</v>
      </c>
      <c r="H312" s="567" t="s">
        <v>538</v>
      </c>
      <c r="I312" s="567" t="s">
        <v>2767</v>
      </c>
      <c r="J312" s="567" t="s">
        <v>2768</v>
      </c>
      <c r="K312" s="567" t="s">
        <v>2769</v>
      </c>
      <c r="L312" s="568">
        <v>320</v>
      </c>
      <c r="M312" s="568">
        <v>640</v>
      </c>
      <c r="N312" s="567">
        <v>2</v>
      </c>
      <c r="O312" s="631">
        <v>1</v>
      </c>
      <c r="P312" s="568">
        <v>640</v>
      </c>
      <c r="Q312" s="583">
        <v>1</v>
      </c>
      <c r="R312" s="567">
        <v>2</v>
      </c>
      <c r="S312" s="583">
        <v>1</v>
      </c>
      <c r="T312" s="631">
        <v>1</v>
      </c>
      <c r="U312" s="613">
        <v>1</v>
      </c>
    </row>
    <row r="313" spans="1:21" ht="14.4" customHeight="1" x14ac:dyDescent="0.3">
      <c r="A313" s="566">
        <v>4</v>
      </c>
      <c r="B313" s="567" t="s">
        <v>539</v>
      </c>
      <c r="C313" s="567">
        <v>89301042</v>
      </c>
      <c r="D313" s="629" t="s">
        <v>4252</v>
      </c>
      <c r="E313" s="630" t="s">
        <v>2297</v>
      </c>
      <c r="F313" s="567" t="s">
        <v>2282</v>
      </c>
      <c r="G313" s="567" t="s">
        <v>2457</v>
      </c>
      <c r="H313" s="567" t="s">
        <v>538</v>
      </c>
      <c r="I313" s="567" t="s">
        <v>1949</v>
      </c>
      <c r="J313" s="567" t="s">
        <v>2770</v>
      </c>
      <c r="K313" s="567" t="s">
        <v>2771</v>
      </c>
      <c r="L313" s="568">
        <v>1430.6</v>
      </c>
      <c r="M313" s="568">
        <v>2861.2</v>
      </c>
      <c r="N313" s="567">
        <v>2</v>
      </c>
      <c r="O313" s="631">
        <v>1</v>
      </c>
      <c r="P313" s="568">
        <v>2861.2</v>
      </c>
      <c r="Q313" s="583">
        <v>1</v>
      </c>
      <c r="R313" s="567">
        <v>2</v>
      </c>
      <c r="S313" s="583">
        <v>1</v>
      </c>
      <c r="T313" s="631">
        <v>1</v>
      </c>
      <c r="U313" s="613">
        <v>1</v>
      </c>
    </row>
    <row r="314" spans="1:21" ht="14.4" customHeight="1" x14ac:dyDescent="0.3">
      <c r="A314" s="566">
        <v>4</v>
      </c>
      <c r="B314" s="567" t="s">
        <v>539</v>
      </c>
      <c r="C314" s="567">
        <v>89301042</v>
      </c>
      <c r="D314" s="629" t="s">
        <v>4252</v>
      </c>
      <c r="E314" s="630" t="s">
        <v>2297</v>
      </c>
      <c r="F314" s="567" t="s">
        <v>2282</v>
      </c>
      <c r="G314" s="567" t="s">
        <v>2457</v>
      </c>
      <c r="H314" s="567" t="s">
        <v>538</v>
      </c>
      <c r="I314" s="567" t="s">
        <v>2772</v>
      </c>
      <c r="J314" s="567" t="s">
        <v>2773</v>
      </c>
      <c r="K314" s="567" t="s">
        <v>2774</v>
      </c>
      <c r="L314" s="568">
        <v>2284</v>
      </c>
      <c r="M314" s="568">
        <v>6852</v>
      </c>
      <c r="N314" s="567">
        <v>3</v>
      </c>
      <c r="O314" s="631">
        <v>1</v>
      </c>
      <c r="P314" s="568">
        <v>6852</v>
      </c>
      <c r="Q314" s="583">
        <v>1</v>
      </c>
      <c r="R314" s="567">
        <v>3</v>
      </c>
      <c r="S314" s="583">
        <v>1</v>
      </c>
      <c r="T314" s="631">
        <v>1</v>
      </c>
      <c r="U314" s="613">
        <v>1</v>
      </c>
    </row>
    <row r="315" spans="1:21" ht="14.4" customHeight="1" x14ac:dyDescent="0.3">
      <c r="A315" s="566">
        <v>4</v>
      </c>
      <c r="B315" s="567" t="s">
        <v>539</v>
      </c>
      <c r="C315" s="567">
        <v>89301042</v>
      </c>
      <c r="D315" s="629" t="s">
        <v>4252</v>
      </c>
      <c r="E315" s="630" t="s">
        <v>2297</v>
      </c>
      <c r="F315" s="567" t="s">
        <v>2282</v>
      </c>
      <c r="G315" s="567" t="s">
        <v>2457</v>
      </c>
      <c r="H315" s="567" t="s">
        <v>538</v>
      </c>
      <c r="I315" s="567" t="s">
        <v>2775</v>
      </c>
      <c r="J315" s="567" t="s">
        <v>2776</v>
      </c>
      <c r="K315" s="567" t="s">
        <v>2777</v>
      </c>
      <c r="L315" s="568">
        <v>3000</v>
      </c>
      <c r="M315" s="568">
        <v>9000</v>
      </c>
      <c r="N315" s="567">
        <v>3</v>
      </c>
      <c r="O315" s="631">
        <v>1</v>
      </c>
      <c r="P315" s="568">
        <v>9000</v>
      </c>
      <c r="Q315" s="583">
        <v>1</v>
      </c>
      <c r="R315" s="567">
        <v>3</v>
      </c>
      <c r="S315" s="583">
        <v>1</v>
      </c>
      <c r="T315" s="631">
        <v>1</v>
      </c>
      <c r="U315" s="613">
        <v>1</v>
      </c>
    </row>
    <row r="316" spans="1:21" ht="14.4" customHeight="1" x14ac:dyDescent="0.3">
      <c r="A316" s="566">
        <v>4</v>
      </c>
      <c r="B316" s="567" t="s">
        <v>539</v>
      </c>
      <c r="C316" s="567">
        <v>89301042</v>
      </c>
      <c r="D316" s="629" t="s">
        <v>4252</v>
      </c>
      <c r="E316" s="630" t="s">
        <v>2298</v>
      </c>
      <c r="F316" s="567" t="s">
        <v>2280</v>
      </c>
      <c r="G316" s="567" t="s">
        <v>2626</v>
      </c>
      <c r="H316" s="567" t="s">
        <v>538</v>
      </c>
      <c r="I316" s="567" t="s">
        <v>2778</v>
      </c>
      <c r="J316" s="567" t="s">
        <v>2628</v>
      </c>
      <c r="K316" s="567" t="s">
        <v>2629</v>
      </c>
      <c r="L316" s="568">
        <v>222.25</v>
      </c>
      <c r="M316" s="568">
        <v>444.5</v>
      </c>
      <c r="N316" s="567">
        <v>2</v>
      </c>
      <c r="O316" s="631">
        <v>1.5</v>
      </c>
      <c r="P316" s="568">
        <v>222.25</v>
      </c>
      <c r="Q316" s="583">
        <v>0.5</v>
      </c>
      <c r="R316" s="567">
        <v>1</v>
      </c>
      <c r="S316" s="583">
        <v>0.5</v>
      </c>
      <c r="T316" s="631">
        <v>1</v>
      </c>
      <c r="U316" s="613">
        <v>0.66666666666666663</v>
      </c>
    </row>
    <row r="317" spans="1:21" ht="14.4" customHeight="1" x14ac:dyDescent="0.3">
      <c r="A317" s="566">
        <v>4</v>
      </c>
      <c r="B317" s="567" t="s">
        <v>539</v>
      </c>
      <c r="C317" s="567">
        <v>89301042</v>
      </c>
      <c r="D317" s="629" t="s">
        <v>4252</v>
      </c>
      <c r="E317" s="630" t="s">
        <v>2298</v>
      </c>
      <c r="F317" s="567" t="s">
        <v>2280</v>
      </c>
      <c r="G317" s="567" t="s">
        <v>2626</v>
      </c>
      <c r="H317" s="567" t="s">
        <v>538</v>
      </c>
      <c r="I317" s="567" t="s">
        <v>2627</v>
      </c>
      <c r="J317" s="567" t="s">
        <v>2628</v>
      </c>
      <c r="K317" s="567" t="s">
        <v>2629</v>
      </c>
      <c r="L317" s="568">
        <v>222.25</v>
      </c>
      <c r="M317" s="568">
        <v>222.25</v>
      </c>
      <c r="N317" s="567">
        <v>1</v>
      </c>
      <c r="O317" s="631">
        <v>0.5</v>
      </c>
      <c r="P317" s="568">
        <v>222.25</v>
      </c>
      <c r="Q317" s="583">
        <v>1</v>
      </c>
      <c r="R317" s="567">
        <v>1</v>
      </c>
      <c r="S317" s="583">
        <v>1</v>
      </c>
      <c r="T317" s="631">
        <v>0.5</v>
      </c>
      <c r="U317" s="613">
        <v>1</v>
      </c>
    </row>
    <row r="318" spans="1:21" ht="14.4" customHeight="1" x14ac:dyDescent="0.3">
      <c r="A318" s="566">
        <v>4</v>
      </c>
      <c r="B318" s="567" t="s">
        <v>539</v>
      </c>
      <c r="C318" s="567">
        <v>89301042</v>
      </c>
      <c r="D318" s="629" t="s">
        <v>4252</v>
      </c>
      <c r="E318" s="630" t="s">
        <v>2298</v>
      </c>
      <c r="F318" s="567" t="s">
        <v>2280</v>
      </c>
      <c r="G318" s="567" t="s">
        <v>2779</v>
      </c>
      <c r="H318" s="567" t="s">
        <v>538</v>
      </c>
      <c r="I318" s="567" t="s">
        <v>2780</v>
      </c>
      <c r="J318" s="567" t="s">
        <v>2781</v>
      </c>
      <c r="K318" s="567" t="s">
        <v>2782</v>
      </c>
      <c r="L318" s="568">
        <v>0</v>
      </c>
      <c r="M318" s="568">
        <v>0</v>
      </c>
      <c r="N318" s="567">
        <v>3</v>
      </c>
      <c r="O318" s="631">
        <v>1</v>
      </c>
      <c r="P318" s="568">
        <v>0</v>
      </c>
      <c r="Q318" s="583"/>
      <c r="R318" s="567">
        <v>3</v>
      </c>
      <c r="S318" s="583">
        <v>1</v>
      </c>
      <c r="T318" s="631">
        <v>1</v>
      </c>
      <c r="U318" s="613">
        <v>1</v>
      </c>
    </row>
    <row r="319" spans="1:21" ht="14.4" customHeight="1" x14ac:dyDescent="0.3">
      <c r="A319" s="566">
        <v>4</v>
      </c>
      <c r="B319" s="567" t="s">
        <v>539</v>
      </c>
      <c r="C319" s="567">
        <v>89301042</v>
      </c>
      <c r="D319" s="629" t="s">
        <v>4252</v>
      </c>
      <c r="E319" s="630" t="s">
        <v>2298</v>
      </c>
      <c r="F319" s="567" t="s">
        <v>2280</v>
      </c>
      <c r="G319" s="567" t="s">
        <v>2645</v>
      </c>
      <c r="H319" s="567" t="s">
        <v>538</v>
      </c>
      <c r="I319" s="567" t="s">
        <v>2783</v>
      </c>
      <c r="J319" s="567" t="s">
        <v>2647</v>
      </c>
      <c r="K319" s="567" t="s">
        <v>2784</v>
      </c>
      <c r="L319" s="568">
        <v>0</v>
      </c>
      <c r="M319" s="568">
        <v>0</v>
      </c>
      <c r="N319" s="567">
        <v>1</v>
      </c>
      <c r="O319" s="631">
        <v>1</v>
      </c>
      <c r="P319" s="568">
        <v>0</v>
      </c>
      <c r="Q319" s="583"/>
      <c r="R319" s="567">
        <v>1</v>
      </c>
      <c r="S319" s="583">
        <v>1</v>
      </c>
      <c r="T319" s="631">
        <v>1</v>
      </c>
      <c r="U319" s="613">
        <v>1</v>
      </c>
    </row>
    <row r="320" spans="1:21" ht="14.4" customHeight="1" x14ac:dyDescent="0.3">
      <c r="A320" s="566">
        <v>4</v>
      </c>
      <c r="B320" s="567" t="s">
        <v>539</v>
      </c>
      <c r="C320" s="567">
        <v>89301042</v>
      </c>
      <c r="D320" s="629" t="s">
        <v>4252</v>
      </c>
      <c r="E320" s="630" t="s">
        <v>2298</v>
      </c>
      <c r="F320" s="567" t="s">
        <v>2280</v>
      </c>
      <c r="G320" s="567" t="s">
        <v>2785</v>
      </c>
      <c r="H320" s="567" t="s">
        <v>538</v>
      </c>
      <c r="I320" s="567" t="s">
        <v>2786</v>
      </c>
      <c r="J320" s="567" t="s">
        <v>1157</v>
      </c>
      <c r="K320" s="567" t="s">
        <v>2787</v>
      </c>
      <c r="L320" s="568">
        <v>289.14</v>
      </c>
      <c r="M320" s="568">
        <v>289.14</v>
      </c>
      <c r="N320" s="567">
        <v>1</v>
      </c>
      <c r="O320" s="631">
        <v>0.5</v>
      </c>
      <c r="P320" s="568">
        <v>289.14</v>
      </c>
      <c r="Q320" s="583">
        <v>1</v>
      </c>
      <c r="R320" s="567">
        <v>1</v>
      </c>
      <c r="S320" s="583">
        <v>1</v>
      </c>
      <c r="T320" s="631">
        <v>0.5</v>
      </c>
      <c r="U320" s="613">
        <v>1</v>
      </c>
    </row>
    <row r="321" spans="1:21" ht="14.4" customHeight="1" x14ac:dyDescent="0.3">
      <c r="A321" s="566">
        <v>4</v>
      </c>
      <c r="B321" s="567" t="s">
        <v>539</v>
      </c>
      <c r="C321" s="567">
        <v>89301042</v>
      </c>
      <c r="D321" s="629" t="s">
        <v>4252</v>
      </c>
      <c r="E321" s="630" t="s">
        <v>2298</v>
      </c>
      <c r="F321" s="567" t="s">
        <v>2280</v>
      </c>
      <c r="G321" s="567" t="s">
        <v>2339</v>
      </c>
      <c r="H321" s="567" t="s">
        <v>538</v>
      </c>
      <c r="I321" s="567" t="s">
        <v>2340</v>
      </c>
      <c r="J321" s="567" t="s">
        <v>2341</v>
      </c>
      <c r="K321" s="567" t="s">
        <v>2342</v>
      </c>
      <c r="L321" s="568">
        <v>72.05</v>
      </c>
      <c r="M321" s="568">
        <v>72.05</v>
      </c>
      <c r="N321" s="567">
        <v>1</v>
      </c>
      <c r="O321" s="631">
        <v>0.5</v>
      </c>
      <c r="P321" s="568"/>
      <c r="Q321" s="583">
        <v>0</v>
      </c>
      <c r="R321" s="567"/>
      <c r="S321" s="583">
        <v>0</v>
      </c>
      <c r="T321" s="631"/>
      <c r="U321" s="613">
        <v>0</v>
      </c>
    </row>
    <row r="322" spans="1:21" ht="14.4" customHeight="1" x14ac:dyDescent="0.3">
      <c r="A322" s="566">
        <v>4</v>
      </c>
      <c r="B322" s="567" t="s">
        <v>539</v>
      </c>
      <c r="C322" s="567">
        <v>89301042</v>
      </c>
      <c r="D322" s="629" t="s">
        <v>4252</v>
      </c>
      <c r="E322" s="630" t="s">
        <v>2298</v>
      </c>
      <c r="F322" s="567" t="s">
        <v>2280</v>
      </c>
      <c r="G322" s="567" t="s">
        <v>2490</v>
      </c>
      <c r="H322" s="567" t="s">
        <v>905</v>
      </c>
      <c r="I322" s="567" t="s">
        <v>2491</v>
      </c>
      <c r="J322" s="567" t="s">
        <v>911</v>
      </c>
      <c r="K322" s="567" t="s">
        <v>2258</v>
      </c>
      <c r="L322" s="568">
        <v>96.63</v>
      </c>
      <c r="M322" s="568">
        <v>96.63</v>
      </c>
      <c r="N322" s="567">
        <v>1</v>
      </c>
      <c r="O322" s="631">
        <v>1</v>
      </c>
      <c r="P322" s="568">
        <v>96.63</v>
      </c>
      <c r="Q322" s="583">
        <v>1</v>
      </c>
      <c r="R322" s="567">
        <v>1</v>
      </c>
      <c r="S322" s="583">
        <v>1</v>
      </c>
      <c r="T322" s="631">
        <v>1</v>
      </c>
      <c r="U322" s="613">
        <v>1</v>
      </c>
    </row>
    <row r="323" spans="1:21" ht="14.4" customHeight="1" x14ac:dyDescent="0.3">
      <c r="A323" s="566">
        <v>4</v>
      </c>
      <c r="B323" s="567" t="s">
        <v>539</v>
      </c>
      <c r="C323" s="567">
        <v>89301042</v>
      </c>
      <c r="D323" s="629" t="s">
        <v>4252</v>
      </c>
      <c r="E323" s="630" t="s">
        <v>2298</v>
      </c>
      <c r="F323" s="567" t="s">
        <v>2280</v>
      </c>
      <c r="G323" s="567" t="s">
        <v>2448</v>
      </c>
      <c r="H323" s="567" t="s">
        <v>538</v>
      </c>
      <c r="I323" s="567" t="s">
        <v>2514</v>
      </c>
      <c r="J323" s="567" t="s">
        <v>2515</v>
      </c>
      <c r="K323" s="567" t="s">
        <v>2475</v>
      </c>
      <c r="L323" s="568">
        <v>22.88</v>
      </c>
      <c r="M323" s="568">
        <v>45.76</v>
      </c>
      <c r="N323" s="567">
        <v>2</v>
      </c>
      <c r="O323" s="631">
        <v>1</v>
      </c>
      <c r="P323" s="568"/>
      <c r="Q323" s="583">
        <v>0</v>
      </c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4</v>
      </c>
      <c r="B324" s="567" t="s">
        <v>539</v>
      </c>
      <c r="C324" s="567">
        <v>89301042</v>
      </c>
      <c r="D324" s="629" t="s">
        <v>4252</v>
      </c>
      <c r="E324" s="630" t="s">
        <v>2298</v>
      </c>
      <c r="F324" s="567" t="s">
        <v>2282</v>
      </c>
      <c r="G324" s="567" t="s">
        <v>2622</v>
      </c>
      <c r="H324" s="567" t="s">
        <v>538</v>
      </c>
      <c r="I324" s="567" t="s">
        <v>2623</v>
      </c>
      <c r="J324" s="567" t="s">
        <v>2624</v>
      </c>
      <c r="K324" s="567" t="s">
        <v>2625</v>
      </c>
      <c r="L324" s="568">
        <v>410</v>
      </c>
      <c r="M324" s="568">
        <v>1640</v>
      </c>
      <c r="N324" s="567">
        <v>4</v>
      </c>
      <c r="O324" s="631">
        <v>4</v>
      </c>
      <c r="P324" s="568">
        <v>1640</v>
      </c>
      <c r="Q324" s="583">
        <v>1</v>
      </c>
      <c r="R324" s="567">
        <v>4</v>
      </c>
      <c r="S324" s="583">
        <v>1</v>
      </c>
      <c r="T324" s="631">
        <v>4</v>
      </c>
      <c r="U324" s="613">
        <v>1</v>
      </c>
    </row>
    <row r="325" spans="1:21" ht="14.4" customHeight="1" x14ac:dyDescent="0.3">
      <c r="A325" s="566">
        <v>4</v>
      </c>
      <c r="B325" s="567" t="s">
        <v>539</v>
      </c>
      <c r="C325" s="567">
        <v>89301042</v>
      </c>
      <c r="D325" s="629" t="s">
        <v>4252</v>
      </c>
      <c r="E325" s="630" t="s">
        <v>2298</v>
      </c>
      <c r="F325" s="567" t="s">
        <v>2282</v>
      </c>
      <c r="G325" s="567" t="s">
        <v>2622</v>
      </c>
      <c r="H325" s="567" t="s">
        <v>538</v>
      </c>
      <c r="I325" s="567" t="s">
        <v>2695</v>
      </c>
      <c r="J325" s="567" t="s">
        <v>2696</v>
      </c>
      <c r="K325" s="567" t="s">
        <v>2697</v>
      </c>
      <c r="L325" s="568">
        <v>566</v>
      </c>
      <c r="M325" s="568">
        <v>566</v>
      </c>
      <c r="N325" s="567">
        <v>1</v>
      </c>
      <c r="O325" s="631">
        <v>1</v>
      </c>
      <c r="P325" s="568"/>
      <c r="Q325" s="583">
        <v>0</v>
      </c>
      <c r="R325" s="567"/>
      <c r="S325" s="583">
        <v>0</v>
      </c>
      <c r="T325" s="631"/>
      <c r="U325" s="613">
        <v>0</v>
      </c>
    </row>
    <row r="326" spans="1:21" ht="14.4" customHeight="1" x14ac:dyDescent="0.3">
      <c r="A326" s="566">
        <v>4</v>
      </c>
      <c r="B326" s="567" t="s">
        <v>539</v>
      </c>
      <c r="C326" s="567">
        <v>89301042</v>
      </c>
      <c r="D326" s="629" t="s">
        <v>4252</v>
      </c>
      <c r="E326" s="630" t="s">
        <v>2300</v>
      </c>
      <c r="F326" s="567" t="s">
        <v>2280</v>
      </c>
      <c r="G326" s="567" t="s">
        <v>2354</v>
      </c>
      <c r="H326" s="567" t="s">
        <v>538</v>
      </c>
      <c r="I326" s="567" t="s">
        <v>2355</v>
      </c>
      <c r="J326" s="567" t="s">
        <v>2075</v>
      </c>
      <c r="K326" s="567" t="s">
        <v>2356</v>
      </c>
      <c r="L326" s="568">
        <v>0</v>
      </c>
      <c r="M326" s="568">
        <v>0</v>
      </c>
      <c r="N326" s="567">
        <v>1</v>
      </c>
      <c r="O326" s="631">
        <v>1</v>
      </c>
      <c r="P326" s="568"/>
      <c r="Q326" s="583"/>
      <c r="R326" s="567"/>
      <c r="S326" s="583">
        <v>0</v>
      </c>
      <c r="T326" s="631"/>
      <c r="U326" s="613">
        <v>0</v>
      </c>
    </row>
    <row r="327" spans="1:21" ht="14.4" customHeight="1" x14ac:dyDescent="0.3">
      <c r="A327" s="566">
        <v>4</v>
      </c>
      <c r="B327" s="567" t="s">
        <v>539</v>
      </c>
      <c r="C327" s="567">
        <v>89301042</v>
      </c>
      <c r="D327" s="629" t="s">
        <v>4252</v>
      </c>
      <c r="E327" s="630" t="s">
        <v>2300</v>
      </c>
      <c r="F327" s="567" t="s">
        <v>2280</v>
      </c>
      <c r="G327" s="567" t="s">
        <v>2788</v>
      </c>
      <c r="H327" s="567" t="s">
        <v>538</v>
      </c>
      <c r="I327" s="567" t="s">
        <v>2789</v>
      </c>
      <c r="J327" s="567" t="s">
        <v>605</v>
      </c>
      <c r="K327" s="567" t="s">
        <v>2790</v>
      </c>
      <c r="L327" s="568">
        <v>35.380000000000003</v>
      </c>
      <c r="M327" s="568">
        <v>70.760000000000005</v>
      </c>
      <c r="N327" s="567">
        <v>2</v>
      </c>
      <c r="O327" s="631">
        <v>1</v>
      </c>
      <c r="P327" s="568"/>
      <c r="Q327" s="583">
        <v>0</v>
      </c>
      <c r="R327" s="567"/>
      <c r="S327" s="583">
        <v>0</v>
      </c>
      <c r="T327" s="631"/>
      <c r="U327" s="613">
        <v>0</v>
      </c>
    </row>
    <row r="328" spans="1:21" ht="14.4" customHeight="1" x14ac:dyDescent="0.3">
      <c r="A328" s="566">
        <v>4</v>
      </c>
      <c r="B328" s="567" t="s">
        <v>539</v>
      </c>
      <c r="C328" s="567">
        <v>89301042</v>
      </c>
      <c r="D328" s="629" t="s">
        <v>4252</v>
      </c>
      <c r="E328" s="630" t="s">
        <v>2300</v>
      </c>
      <c r="F328" s="567" t="s">
        <v>2280</v>
      </c>
      <c r="G328" s="567" t="s">
        <v>2593</v>
      </c>
      <c r="H328" s="567" t="s">
        <v>538</v>
      </c>
      <c r="I328" s="567" t="s">
        <v>2791</v>
      </c>
      <c r="J328" s="567" t="s">
        <v>2792</v>
      </c>
      <c r="K328" s="567" t="s">
        <v>2793</v>
      </c>
      <c r="L328" s="568">
        <v>64.23</v>
      </c>
      <c r="M328" s="568">
        <v>64.23</v>
      </c>
      <c r="N328" s="567">
        <v>1</v>
      </c>
      <c r="O328" s="631">
        <v>1</v>
      </c>
      <c r="P328" s="568">
        <v>64.23</v>
      </c>
      <c r="Q328" s="583">
        <v>1</v>
      </c>
      <c r="R328" s="567">
        <v>1</v>
      </c>
      <c r="S328" s="583">
        <v>1</v>
      </c>
      <c r="T328" s="631">
        <v>1</v>
      </c>
      <c r="U328" s="613">
        <v>1</v>
      </c>
    </row>
    <row r="329" spans="1:21" ht="14.4" customHeight="1" x14ac:dyDescent="0.3">
      <c r="A329" s="566">
        <v>4</v>
      </c>
      <c r="B329" s="567" t="s">
        <v>539</v>
      </c>
      <c r="C329" s="567">
        <v>89301042</v>
      </c>
      <c r="D329" s="629" t="s">
        <v>4252</v>
      </c>
      <c r="E329" s="630" t="s">
        <v>2300</v>
      </c>
      <c r="F329" s="567" t="s">
        <v>2280</v>
      </c>
      <c r="G329" s="567" t="s">
        <v>2337</v>
      </c>
      <c r="H329" s="567" t="s">
        <v>905</v>
      </c>
      <c r="I329" s="567" t="s">
        <v>1943</v>
      </c>
      <c r="J329" s="567" t="s">
        <v>1944</v>
      </c>
      <c r="K329" s="567" t="s">
        <v>1945</v>
      </c>
      <c r="L329" s="568">
        <v>333.31</v>
      </c>
      <c r="M329" s="568">
        <v>333.31</v>
      </c>
      <c r="N329" s="567">
        <v>1</v>
      </c>
      <c r="O329" s="631">
        <v>1</v>
      </c>
      <c r="P329" s="568">
        <v>333.31</v>
      </c>
      <c r="Q329" s="583">
        <v>1</v>
      </c>
      <c r="R329" s="567">
        <v>1</v>
      </c>
      <c r="S329" s="583">
        <v>1</v>
      </c>
      <c r="T329" s="631">
        <v>1</v>
      </c>
      <c r="U329" s="613">
        <v>1</v>
      </c>
    </row>
    <row r="330" spans="1:21" ht="14.4" customHeight="1" x14ac:dyDescent="0.3">
      <c r="A330" s="566">
        <v>4</v>
      </c>
      <c r="B330" s="567" t="s">
        <v>539</v>
      </c>
      <c r="C330" s="567">
        <v>89301042</v>
      </c>
      <c r="D330" s="629" t="s">
        <v>4252</v>
      </c>
      <c r="E330" s="630" t="s">
        <v>2300</v>
      </c>
      <c r="F330" s="567" t="s">
        <v>2280</v>
      </c>
      <c r="G330" s="567" t="s">
        <v>2337</v>
      </c>
      <c r="H330" s="567" t="s">
        <v>905</v>
      </c>
      <c r="I330" s="567" t="s">
        <v>1949</v>
      </c>
      <c r="J330" s="567" t="s">
        <v>1950</v>
      </c>
      <c r="K330" s="567" t="s">
        <v>1951</v>
      </c>
      <c r="L330" s="568">
        <v>333.31</v>
      </c>
      <c r="M330" s="568">
        <v>333.31</v>
      </c>
      <c r="N330" s="567">
        <v>1</v>
      </c>
      <c r="O330" s="631">
        <v>1</v>
      </c>
      <c r="P330" s="568">
        <v>333.31</v>
      </c>
      <c r="Q330" s="583">
        <v>1</v>
      </c>
      <c r="R330" s="567">
        <v>1</v>
      </c>
      <c r="S330" s="583">
        <v>1</v>
      </c>
      <c r="T330" s="631">
        <v>1</v>
      </c>
      <c r="U330" s="613">
        <v>1</v>
      </c>
    </row>
    <row r="331" spans="1:21" ht="14.4" customHeight="1" x14ac:dyDescent="0.3">
      <c r="A331" s="566">
        <v>4</v>
      </c>
      <c r="B331" s="567" t="s">
        <v>539</v>
      </c>
      <c r="C331" s="567">
        <v>89301042</v>
      </c>
      <c r="D331" s="629" t="s">
        <v>4252</v>
      </c>
      <c r="E331" s="630" t="s">
        <v>2300</v>
      </c>
      <c r="F331" s="567" t="s">
        <v>2280</v>
      </c>
      <c r="G331" s="567" t="s">
        <v>2794</v>
      </c>
      <c r="H331" s="567" t="s">
        <v>538</v>
      </c>
      <c r="I331" s="567" t="s">
        <v>2795</v>
      </c>
      <c r="J331" s="567" t="s">
        <v>2796</v>
      </c>
      <c r="K331" s="567" t="s">
        <v>2797</v>
      </c>
      <c r="L331" s="568">
        <v>55.81</v>
      </c>
      <c r="M331" s="568">
        <v>55.81</v>
      </c>
      <c r="N331" s="567">
        <v>1</v>
      </c>
      <c r="O331" s="631">
        <v>1</v>
      </c>
      <c r="P331" s="568"/>
      <c r="Q331" s="583">
        <v>0</v>
      </c>
      <c r="R331" s="567"/>
      <c r="S331" s="583">
        <v>0</v>
      </c>
      <c r="T331" s="631"/>
      <c r="U331" s="613">
        <v>0</v>
      </c>
    </row>
    <row r="332" spans="1:21" ht="14.4" customHeight="1" x14ac:dyDescent="0.3">
      <c r="A332" s="566">
        <v>4</v>
      </c>
      <c r="B332" s="567" t="s">
        <v>539</v>
      </c>
      <c r="C332" s="567">
        <v>89301042</v>
      </c>
      <c r="D332" s="629" t="s">
        <v>4252</v>
      </c>
      <c r="E332" s="630" t="s">
        <v>2300</v>
      </c>
      <c r="F332" s="567" t="s">
        <v>2280</v>
      </c>
      <c r="G332" s="567" t="s">
        <v>2397</v>
      </c>
      <c r="H332" s="567" t="s">
        <v>905</v>
      </c>
      <c r="I332" s="567" t="s">
        <v>2798</v>
      </c>
      <c r="J332" s="567" t="s">
        <v>957</v>
      </c>
      <c r="K332" s="567" t="s">
        <v>2799</v>
      </c>
      <c r="L332" s="568">
        <v>275.48</v>
      </c>
      <c r="M332" s="568">
        <v>275.48</v>
      </c>
      <c r="N332" s="567">
        <v>1</v>
      </c>
      <c r="O332" s="631">
        <v>1</v>
      </c>
      <c r="P332" s="568"/>
      <c r="Q332" s="583">
        <v>0</v>
      </c>
      <c r="R332" s="567"/>
      <c r="S332" s="583">
        <v>0</v>
      </c>
      <c r="T332" s="631"/>
      <c r="U332" s="613">
        <v>0</v>
      </c>
    </row>
    <row r="333" spans="1:21" ht="14.4" customHeight="1" x14ac:dyDescent="0.3">
      <c r="A333" s="566">
        <v>4</v>
      </c>
      <c r="B333" s="567" t="s">
        <v>539</v>
      </c>
      <c r="C333" s="567">
        <v>89301042</v>
      </c>
      <c r="D333" s="629" t="s">
        <v>4252</v>
      </c>
      <c r="E333" s="630" t="s">
        <v>2300</v>
      </c>
      <c r="F333" s="567" t="s">
        <v>2280</v>
      </c>
      <c r="G333" s="567" t="s">
        <v>2638</v>
      </c>
      <c r="H333" s="567" t="s">
        <v>538</v>
      </c>
      <c r="I333" s="567" t="s">
        <v>2800</v>
      </c>
      <c r="J333" s="567" t="s">
        <v>2801</v>
      </c>
      <c r="K333" s="567" t="s">
        <v>2802</v>
      </c>
      <c r="L333" s="568">
        <v>206.61</v>
      </c>
      <c r="M333" s="568">
        <v>413.22</v>
      </c>
      <c r="N333" s="567">
        <v>2</v>
      </c>
      <c r="O333" s="631">
        <v>1.5</v>
      </c>
      <c r="P333" s="568">
        <v>206.61</v>
      </c>
      <c r="Q333" s="583">
        <v>0.5</v>
      </c>
      <c r="R333" s="567">
        <v>1</v>
      </c>
      <c r="S333" s="583">
        <v>0.5</v>
      </c>
      <c r="T333" s="631">
        <v>0.5</v>
      </c>
      <c r="U333" s="613">
        <v>0.33333333333333331</v>
      </c>
    </row>
    <row r="334" spans="1:21" ht="14.4" customHeight="1" x14ac:dyDescent="0.3">
      <c r="A334" s="566">
        <v>4</v>
      </c>
      <c r="B334" s="567" t="s">
        <v>539</v>
      </c>
      <c r="C334" s="567">
        <v>89301042</v>
      </c>
      <c r="D334" s="629" t="s">
        <v>4252</v>
      </c>
      <c r="E334" s="630" t="s">
        <v>2300</v>
      </c>
      <c r="F334" s="567" t="s">
        <v>2280</v>
      </c>
      <c r="G334" s="567" t="s">
        <v>2638</v>
      </c>
      <c r="H334" s="567" t="s">
        <v>538</v>
      </c>
      <c r="I334" s="567" t="s">
        <v>2803</v>
      </c>
      <c r="J334" s="567" t="s">
        <v>2801</v>
      </c>
      <c r="K334" s="567" t="s">
        <v>2804</v>
      </c>
      <c r="L334" s="568">
        <v>309.91000000000003</v>
      </c>
      <c r="M334" s="568">
        <v>309.91000000000003</v>
      </c>
      <c r="N334" s="567">
        <v>1</v>
      </c>
      <c r="O334" s="631">
        <v>1</v>
      </c>
      <c r="P334" s="568">
        <v>309.91000000000003</v>
      </c>
      <c r="Q334" s="583">
        <v>1</v>
      </c>
      <c r="R334" s="567">
        <v>1</v>
      </c>
      <c r="S334" s="583">
        <v>1</v>
      </c>
      <c r="T334" s="631">
        <v>1</v>
      </c>
      <c r="U334" s="613">
        <v>1</v>
      </c>
    </row>
    <row r="335" spans="1:21" ht="14.4" customHeight="1" x14ac:dyDescent="0.3">
      <c r="A335" s="566">
        <v>4</v>
      </c>
      <c r="B335" s="567" t="s">
        <v>539</v>
      </c>
      <c r="C335" s="567">
        <v>89301042</v>
      </c>
      <c r="D335" s="629" t="s">
        <v>4252</v>
      </c>
      <c r="E335" s="630" t="s">
        <v>2300</v>
      </c>
      <c r="F335" s="567" t="s">
        <v>2280</v>
      </c>
      <c r="G335" s="567" t="s">
        <v>2638</v>
      </c>
      <c r="H335" s="567" t="s">
        <v>538</v>
      </c>
      <c r="I335" s="567" t="s">
        <v>2805</v>
      </c>
      <c r="J335" s="567" t="s">
        <v>2806</v>
      </c>
      <c r="K335" s="567" t="s">
        <v>2807</v>
      </c>
      <c r="L335" s="568">
        <v>55.1</v>
      </c>
      <c r="M335" s="568">
        <v>110.2</v>
      </c>
      <c r="N335" s="567">
        <v>2</v>
      </c>
      <c r="O335" s="631">
        <v>1</v>
      </c>
      <c r="P335" s="568">
        <v>110.2</v>
      </c>
      <c r="Q335" s="583">
        <v>1</v>
      </c>
      <c r="R335" s="567">
        <v>2</v>
      </c>
      <c r="S335" s="583">
        <v>1</v>
      </c>
      <c r="T335" s="631">
        <v>1</v>
      </c>
      <c r="U335" s="613">
        <v>1</v>
      </c>
    </row>
    <row r="336" spans="1:21" ht="14.4" customHeight="1" x14ac:dyDescent="0.3">
      <c r="A336" s="566">
        <v>4</v>
      </c>
      <c r="B336" s="567" t="s">
        <v>539</v>
      </c>
      <c r="C336" s="567">
        <v>89301042</v>
      </c>
      <c r="D336" s="629" t="s">
        <v>4252</v>
      </c>
      <c r="E336" s="630" t="s">
        <v>2300</v>
      </c>
      <c r="F336" s="567" t="s">
        <v>2280</v>
      </c>
      <c r="G336" s="567" t="s">
        <v>2558</v>
      </c>
      <c r="H336" s="567" t="s">
        <v>538</v>
      </c>
      <c r="I336" s="567" t="s">
        <v>2808</v>
      </c>
      <c r="J336" s="567" t="s">
        <v>763</v>
      </c>
      <c r="K336" s="567" t="s">
        <v>2809</v>
      </c>
      <c r="L336" s="568">
        <v>0</v>
      </c>
      <c r="M336" s="568">
        <v>0</v>
      </c>
      <c r="N336" s="567">
        <v>1</v>
      </c>
      <c r="O336" s="631">
        <v>1</v>
      </c>
      <c r="P336" s="568">
        <v>0</v>
      </c>
      <c r="Q336" s="583"/>
      <c r="R336" s="567">
        <v>1</v>
      </c>
      <c r="S336" s="583">
        <v>1</v>
      </c>
      <c r="T336" s="631">
        <v>1</v>
      </c>
      <c r="U336" s="613">
        <v>1</v>
      </c>
    </row>
    <row r="337" spans="1:21" ht="14.4" customHeight="1" x14ac:dyDescent="0.3">
      <c r="A337" s="566">
        <v>4</v>
      </c>
      <c r="B337" s="567" t="s">
        <v>539</v>
      </c>
      <c r="C337" s="567">
        <v>89301042</v>
      </c>
      <c r="D337" s="629" t="s">
        <v>4252</v>
      </c>
      <c r="E337" s="630" t="s">
        <v>2300</v>
      </c>
      <c r="F337" s="567" t="s">
        <v>2280</v>
      </c>
      <c r="G337" s="567" t="s">
        <v>2558</v>
      </c>
      <c r="H337" s="567" t="s">
        <v>538</v>
      </c>
      <c r="I337" s="567" t="s">
        <v>2810</v>
      </c>
      <c r="J337" s="567" t="s">
        <v>763</v>
      </c>
      <c r="K337" s="567" t="s">
        <v>2811</v>
      </c>
      <c r="L337" s="568">
        <v>376.81</v>
      </c>
      <c r="M337" s="568">
        <v>376.81</v>
      </c>
      <c r="N337" s="567">
        <v>1</v>
      </c>
      <c r="O337" s="631">
        <v>1</v>
      </c>
      <c r="P337" s="568">
        <v>376.81</v>
      </c>
      <c r="Q337" s="583">
        <v>1</v>
      </c>
      <c r="R337" s="567">
        <v>1</v>
      </c>
      <c r="S337" s="583">
        <v>1</v>
      </c>
      <c r="T337" s="631">
        <v>1</v>
      </c>
      <c r="U337" s="613">
        <v>1</v>
      </c>
    </row>
    <row r="338" spans="1:21" ht="14.4" customHeight="1" x14ac:dyDescent="0.3">
      <c r="A338" s="566">
        <v>4</v>
      </c>
      <c r="B338" s="567" t="s">
        <v>539</v>
      </c>
      <c r="C338" s="567">
        <v>89301042</v>
      </c>
      <c r="D338" s="629" t="s">
        <v>4252</v>
      </c>
      <c r="E338" s="630" t="s">
        <v>2300</v>
      </c>
      <c r="F338" s="567" t="s">
        <v>2280</v>
      </c>
      <c r="G338" s="567" t="s">
        <v>2812</v>
      </c>
      <c r="H338" s="567" t="s">
        <v>538</v>
      </c>
      <c r="I338" s="567" t="s">
        <v>2813</v>
      </c>
      <c r="J338" s="567" t="s">
        <v>2814</v>
      </c>
      <c r="K338" s="567" t="s">
        <v>2815</v>
      </c>
      <c r="L338" s="568">
        <v>200.26</v>
      </c>
      <c r="M338" s="568">
        <v>200.26</v>
      </c>
      <c r="N338" s="567">
        <v>1</v>
      </c>
      <c r="O338" s="631">
        <v>1</v>
      </c>
      <c r="P338" s="568">
        <v>200.26</v>
      </c>
      <c r="Q338" s="583">
        <v>1</v>
      </c>
      <c r="R338" s="567">
        <v>1</v>
      </c>
      <c r="S338" s="583">
        <v>1</v>
      </c>
      <c r="T338" s="631">
        <v>1</v>
      </c>
      <c r="U338" s="613">
        <v>1</v>
      </c>
    </row>
    <row r="339" spans="1:21" ht="14.4" customHeight="1" x14ac:dyDescent="0.3">
      <c r="A339" s="566">
        <v>4</v>
      </c>
      <c r="B339" s="567" t="s">
        <v>539</v>
      </c>
      <c r="C339" s="567">
        <v>89301042</v>
      </c>
      <c r="D339" s="629" t="s">
        <v>4252</v>
      </c>
      <c r="E339" s="630" t="s">
        <v>2300</v>
      </c>
      <c r="F339" s="567" t="s">
        <v>2280</v>
      </c>
      <c r="G339" s="567" t="s">
        <v>2816</v>
      </c>
      <c r="H339" s="567" t="s">
        <v>538</v>
      </c>
      <c r="I339" s="567" t="s">
        <v>2817</v>
      </c>
      <c r="J339" s="567" t="s">
        <v>2818</v>
      </c>
      <c r="K339" s="567" t="s">
        <v>2819</v>
      </c>
      <c r="L339" s="568">
        <v>0</v>
      </c>
      <c r="M339" s="568">
        <v>0</v>
      </c>
      <c r="N339" s="567">
        <v>1</v>
      </c>
      <c r="O339" s="631">
        <v>1</v>
      </c>
      <c r="P339" s="568"/>
      <c r="Q339" s="583"/>
      <c r="R339" s="567"/>
      <c r="S339" s="583">
        <v>0</v>
      </c>
      <c r="T339" s="631"/>
      <c r="U339" s="613">
        <v>0</v>
      </c>
    </row>
    <row r="340" spans="1:21" ht="14.4" customHeight="1" x14ac:dyDescent="0.3">
      <c r="A340" s="566">
        <v>4</v>
      </c>
      <c r="B340" s="567" t="s">
        <v>539</v>
      </c>
      <c r="C340" s="567">
        <v>89301042</v>
      </c>
      <c r="D340" s="629" t="s">
        <v>4252</v>
      </c>
      <c r="E340" s="630" t="s">
        <v>2300</v>
      </c>
      <c r="F340" s="567" t="s">
        <v>2280</v>
      </c>
      <c r="G340" s="567" t="s">
        <v>2816</v>
      </c>
      <c r="H340" s="567" t="s">
        <v>538</v>
      </c>
      <c r="I340" s="567" t="s">
        <v>2820</v>
      </c>
      <c r="J340" s="567" t="s">
        <v>2818</v>
      </c>
      <c r="K340" s="567" t="s">
        <v>2821</v>
      </c>
      <c r="L340" s="568">
        <v>0</v>
      </c>
      <c r="M340" s="568">
        <v>0</v>
      </c>
      <c r="N340" s="567">
        <v>1</v>
      </c>
      <c r="O340" s="631">
        <v>1</v>
      </c>
      <c r="P340" s="568">
        <v>0</v>
      </c>
      <c r="Q340" s="583"/>
      <c r="R340" s="567">
        <v>1</v>
      </c>
      <c r="S340" s="583">
        <v>1</v>
      </c>
      <c r="T340" s="631">
        <v>1</v>
      </c>
      <c r="U340" s="613">
        <v>1</v>
      </c>
    </row>
    <row r="341" spans="1:21" ht="14.4" customHeight="1" x14ac:dyDescent="0.3">
      <c r="A341" s="566">
        <v>4</v>
      </c>
      <c r="B341" s="567" t="s">
        <v>539</v>
      </c>
      <c r="C341" s="567">
        <v>89301042</v>
      </c>
      <c r="D341" s="629" t="s">
        <v>4252</v>
      </c>
      <c r="E341" s="630" t="s">
        <v>2300</v>
      </c>
      <c r="F341" s="567" t="s">
        <v>2280</v>
      </c>
      <c r="G341" s="567" t="s">
        <v>2589</v>
      </c>
      <c r="H341" s="567" t="s">
        <v>538</v>
      </c>
      <c r="I341" s="567" t="s">
        <v>2590</v>
      </c>
      <c r="J341" s="567" t="s">
        <v>2591</v>
      </c>
      <c r="K341" s="567" t="s">
        <v>2592</v>
      </c>
      <c r="L341" s="568">
        <v>153.37</v>
      </c>
      <c r="M341" s="568">
        <v>306.74</v>
      </c>
      <c r="N341" s="567">
        <v>2</v>
      </c>
      <c r="O341" s="631">
        <v>1</v>
      </c>
      <c r="P341" s="568"/>
      <c r="Q341" s="583">
        <v>0</v>
      </c>
      <c r="R341" s="567"/>
      <c r="S341" s="583">
        <v>0</v>
      </c>
      <c r="T341" s="631"/>
      <c r="U341" s="613">
        <v>0</v>
      </c>
    </row>
    <row r="342" spans="1:21" ht="14.4" customHeight="1" x14ac:dyDescent="0.3">
      <c r="A342" s="566">
        <v>4</v>
      </c>
      <c r="B342" s="567" t="s">
        <v>539</v>
      </c>
      <c r="C342" s="567">
        <v>89301042</v>
      </c>
      <c r="D342" s="629" t="s">
        <v>4252</v>
      </c>
      <c r="E342" s="630" t="s">
        <v>2300</v>
      </c>
      <c r="F342" s="567" t="s">
        <v>2280</v>
      </c>
      <c r="G342" s="567" t="s">
        <v>2657</v>
      </c>
      <c r="H342" s="567" t="s">
        <v>538</v>
      </c>
      <c r="I342" s="567" t="s">
        <v>2660</v>
      </c>
      <c r="J342" s="567" t="s">
        <v>1016</v>
      </c>
      <c r="K342" s="567" t="s">
        <v>1597</v>
      </c>
      <c r="L342" s="568">
        <v>14.14</v>
      </c>
      <c r="M342" s="568">
        <v>14.14</v>
      </c>
      <c r="N342" s="567">
        <v>1</v>
      </c>
      <c r="O342" s="631">
        <v>1</v>
      </c>
      <c r="P342" s="568"/>
      <c r="Q342" s="583">
        <v>0</v>
      </c>
      <c r="R342" s="567"/>
      <c r="S342" s="583">
        <v>0</v>
      </c>
      <c r="T342" s="631"/>
      <c r="U342" s="613">
        <v>0</v>
      </c>
    </row>
    <row r="343" spans="1:21" ht="14.4" customHeight="1" x14ac:dyDescent="0.3">
      <c r="A343" s="566">
        <v>4</v>
      </c>
      <c r="B343" s="567" t="s">
        <v>539</v>
      </c>
      <c r="C343" s="567">
        <v>89301042</v>
      </c>
      <c r="D343" s="629" t="s">
        <v>4252</v>
      </c>
      <c r="E343" s="630" t="s">
        <v>2300</v>
      </c>
      <c r="F343" s="567" t="s">
        <v>2280</v>
      </c>
      <c r="G343" s="567" t="s">
        <v>2661</v>
      </c>
      <c r="H343" s="567" t="s">
        <v>538</v>
      </c>
      <c r="I343" s="567" t="s">
        <v>2510</v>
      </c>
      <c r="J343" s="567" t="s">
        <v>846</v>
      </c>
      <c r="K343" s="567" t="s">
        <v>847</v>
      </c>
      <c r="L343" s="568">
        <v>0</v>
      </c>
      <c r="M343" s="568">
        <v>0</v>
      </c>
      <c r="N343" s="567">
        <v>2</v>
      </c>
      <c r="O343" s="631">
        <v>2</v>
      </c>
      <c r="P343" s="568">
        <v>0</v>
      </c>
      <c r="Q343" s="583"/>
      <c r="R343" s="567">
        <v>2</v>
      </c>
      <c r="S343" s="583">
        <v>1</v>
      </c>
      <c r="T343" s="631">
        <v>2</v>
      </c>
      <c r="U343" s="613">
        <v>1</v>
      </c>
    </row>
    <row r="344" spans="1:21" ht="14.4" customHeight="1" x14ac:dyDescent="0.3">
      <c r="A344" s="566">
        <v>4</v>
      </c>
      <c r="B344" s="567" t="s">
        <v>539</v>
      </c>
      <c r="C344" s="567">
        <v>89301042</v>
      </c>
      <c r="D344" s="629" t="s">
        <v>4252</v>
      </c>
      <c r="E344" s="630" t="s">
        <v>2300</v>
      </c>
      <c r="F344" s="567" t="s">
        <v>2280</v>
      </c>
      <c r="G344" s="567" t="s">
        <v>2822</v>
      </c>
      <c r="H344" s="567" t="s">
        <v>538</v>
      </c>
      <c r="I344" s="567" t="s">
        <v>2823</v>
      </c>
      <c r="J344" s="567" t="s">
        <v>2824</v>
      </c>
      <c r="K344" s="567" t="s">
        <v>2825</v>
      </c>
      <c r="L344" s="568">
        <v>77.27</v>
      </c>
      <c r="M344" s="568">
        <v>77.27</v>
      </c>
      <c r="N344" s="567">
        <v>1</v>
      </c>
      <c r="O344" s="631">
        <v>1</v>
      </c>
      <c r="P344" s="568">
        <v>77.27</v>
      </c>
      <c r="Q344" s="583">
        <v>1</v>
      </c>
      <c r="R344" s="567">
        <v>1</v>
      </c>
      <c r="S344" s="583">
        <v>1</v>
      </c>
      <c r="T344" s="631">
        <v>1</v>
      </c>
      <c r="U344" s="613">
        <v>1</v>
      </c>
    </row>
    <row r="345" spans="1:21" ht="14.4" customHeight="1" x14ac:dyDescent="0.3">
      <c r="A345" s="566">
        <v>4</v>
      </c>
      <c r="B345" s="567" t="s">
        <v>539</v>
      </c>
      <c r="C345" s="567">
        <v>89301042</v>
      </c>
      <c r="D345" s="629" t="s">
        <v>4252</v>
      </c>
      <c r="E345" s="630" t="s">
        <v>2300</v>
      </c>
      <c r="F345" s="567" t="s">
        <v>2280</v>
      </c>
      <c r="G345" s="567" t="s">
        <v>2577</v>
      </c>
      <c r="H345" s="567" t="s">
        <v>905</v>
      </c>
      <c r="I345" s="567" t="s">
        <v>2136</v>
      </c>
      <c r="J345" s="567" t="s">
        <v>1388</v>
      </c>
      <c r="K345" s="567" t="s">
        <v>1389</v>
      </c>
      <c r="L345" s="568">
        <v>154.01</v>
      </c>
      <c r="M345" s="568">
        <v>462.03</v>
      </c>
      <c r="N345" s="567">
        <v>3</v>
      </c>
      <c r="O345" s="631">
        <v>1</v>
      </c>
      <c r="P345" s="568">
        <v>462.03</v>
      </c>
      <c r="Q345" s="583">
        <v>1</v>
      </c>
      <c r="R345" s="567">
        <v>3</v>
      </c>
      <c r="S345" s="583">
        <v>1</v>
      </c>
      <c r="T345" s="631">
        <v>1</v>
      </c>
      <c r="U345" s="613">
        <v>1</v>
      </c>
    </row>
    <row r="346" spans="1:21" ht="14.4" customHeight="1" x14ac:dyDescent="0.3">
      <c r="A346" s="566">
        <v>4</v>
      </c>
      <c r="B346" s="567" t="s">
        <v>539</v>
      </c>
      <c r="C346" s="567">
        <v>89301042</v>
      </c>
      <c r="D346" s="629" t="s">
        <v>4252</v>
      </c>
      <c r="E346" s="630" t="s">
        <v>2300</v>
      </c>
      <c r="F346" s="567" t="s">
        <v>2280</v>
      </c>
      <c r="G346" s="567" t="s">
        <v>2363</v>
      </c>
      <c r="H346" s="567" t="s">
        <v>538</v>
      </c>
      <c r="I346" s="567" t="s">
        <v>2826</v>
      </c>
      <c r="J346" s="567" t="s">
        <v>2365</v>
      </c>
      <c r="K346" s="567" t="s">
        <v>2827</v>
      </c>
      <c r="L346" s="568">
        <v>36.78</v>
      </c>
      <c r="M346" s="568">
        <v>110.34</v>
      </c>
      <c r="N346" s="567">
        <v>3</v>
      </c>
      <c r="O346" s="631">
        <v>1</v>
      </c>
      <c r="P346" s="568">
        <v>110.34</v>
      </c>
      <c r="Q346" s="583">
        <v>1</v>
      </c>
      <c r="R346" s="567">
        <v>3</v>
      </c>
      <c r="S346" s="583">
        <v>1</v>
      </c>
      <c r="T346" s="631">
        <v>1</v>
      </c>
      <c r="U346" s="613">
        <v>1</v>
      </c>
    </row>
    <row r="347" spans="1:21" ht="14.4" customHeight="1" x14ac:dyDescent="0.3">
      <c r="A347" s="566">
        <v>4</v>
      </c>
      <c r="B347" s="567" t="s">
        <v>539</v>
      </c>
      <c r="C347" s="567">
        <v>89301042</v>
      </c>
      <c r="D347" s="629" t="s">
        <v>4252</v>
      </c>
      <c r="E347" s="630" t="s">
        <v>2300</v>
      </c>
      <c r="F347" s="567" t="s">
        <v>2280</v>
      </c>
      <c r="G347" s="567" t="s">
        <v>2363</v>
      </c>
      <c r="H347" s="567" t="s">
        <v>538</v>
      </c>
      <c r="I347" s="567" t="s">
        <v>2828</v>
      </c>
      <c r="J347" s="567" t="s">
        <v>2365</v>
      </c>
      <c r="K347" s="567" t="s">
        <v>2829</v>
      </c>
      <c r="L347" s="568">
        <v>0</v>
      </c>
      <c r="M347" s="568">
        <v>0</v>
      </c>
      <c r="N347" s="567">
        <v>3</v>
      </c>
      <c r="O347" s="631">
        <v>1</v>
      </c>
      <c r="P347" s="568">
        <v>0</v>
      </c>
      <c r="Q347" s="583"/>
      <c r="R347" s="567">
        <v>3</v>
      </c>
      <c r="S347" s="583">
        <v>1</v>
      </c>
      <c r="T347" s="631">
        <v>1</v>
      </c>
      <c r="U347" s="613">
        <v>1</v>
      </c>
    </row>
    <row r="348" spans="1:21" ht="14.4" customHeight="1" x14ac:dyDescent="0.3">
      <c r="A348" s="566">
        <v>4</v>
      </c>
      <c r="B348" s="567" t="s">
        <v>539</v>
      </c>
      <c r="C348" s="567">
        <v>89301042</v>
      </c>
      <c r="D348" s="629" t="s">
        <v>4252</v>
      </c>
      <c r="E348" s="630" t="s">
        <v>2300</v>
      </c>
      <c r="F348" s="567" t="s">
        <v>2280</v>
      </c>
      <c r="G348" s="567" t="s">
        <v>2486</v>
      </c>
      <c r="H348" s="567" t="s">
        <v>538</v>
      </c>
      <c r="I348" s="567" t="s">
        <v>2487</v>
      </c>
      <c r="J348" s="567" t="s">
        <v>650</v>
      </c>
      <c r="K348" s="567" t="s">
        <v>2488</v>
      </c>
      <c r="L348" s="568">
        <v>709.97</v>
      </c>
      <c r="M348" s="568">
        <v>1419.94</v>
      </c>
      <c r="N348" s="567">
        <v>2</v>
      </c>
      <c r="O348" s="631">
        <v>2</v>
      </c>
      <c r="P348" s="568">
        <v>709.97</v>
      </c>
      <c r="Q348" s="583">
        <v>0.5</v>
      </c>
      <c r="R348" s="567">
        <v>1</v>
      </c>
      <c r="S348" s="583">
        <v>0.5</v>
      </c>
      <c r="T348" s="631">
        <v>1</v>
      </c>
      <c r="U348" s="613">
        <v>0.5</v>
      </c>
    </row>
    <row r="349" spans="1:21" ht="14.4" customHeight="1" x14ac:dyDescent="0.3">
      <c r="A349" s="566">
        <v>4</v>
      </c>
      <c r="B349" s="567" t="s">
        <v>539</v>
      </c>
      <c r="C349" s="567">
        <v>89301042</v>
      </c>
      <c r="D349" s="629" t="s">
        <v>4252</v>
      </c>
      <c r="E349" s="630" t="s">
        <v>2300</v>
      </c>
      <c r="F349" s="567" t="s">
        <v>2280</v>
      </c>
      <c r="G349" s="567" t="s">
        <v>2830</v>
      </c>
      <c r="H349" s="567" t="s">
        <v>905</v>
      </c>
      <c r="I349" s="567" t="s">
        <v>2124</v>
      </c>
      <c r="J349" s="567" t="s">
        <v>1317</v>
      </c>
      <c r="K349" s="567" t="s">
        <v>2125</v>
      </c>
      <c r="L349" s="568">
        <v>50.57</v>
      </c>
      <c r="M349" s="568">
        <v>50.57</v>
      </c>
      <c r="N349" s="567">
        <v>1</v>
      </c>
      <c r="O349" s="631">
        <v>1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4</v>
      </c>
      <c r="B350" s="567" t="s">
        <v>539</v>
      </c>
      <c r="C350" s="567">
        <v>89301042</v>
      </c>
      <c r="D350" s="629" t="s">
        <v>4252</v>
      </c>
      <c r="E350" s="630" t="s">
        <v>2300</v>
      </c>
      <c r="F350" s="567" t="s">
        <v>2280</v>
      </c>
      <c r="G350" s="567" t="s">
        <v>2535</v>
      </c>
      <c r="H350" s="567" t="s">
        <v>538</v>
      </c>
      <c r="I350" s="567" t="s">
        <v>2831</v>
      </c>
      <c r="J350" s="567" t="s">
        <v>1134</v>
      </c>
      <c r="K350" s="567" t="s">
        <v>1216</v>
      </c>
      <c r="L350" s="568">
        <v>0</v>
      </c>
      <c r="M350" s="568">
        <v>0</v>
      </c>
      <c r="N350" s="567">
        <v>2</v>
      </c>
      <c r="O350" s="631">
        <v>1</v>
      </c>
      <c r="P350" s="568">
        <v>0</v>
      </c>
      <c r="Q350" s="583"/>
      <c r="R350" s="567">
        <v>2</v>
      </c>
      <c r="S350" s="583">
        <v>1</v>
      </c>
      <c r="T350" s="631">
        <v>1</v>
      </c>
      <c r="U350" s="613">
        <v>1</v>
      </c>
    </row>
    <row r="351" spans="1:21" ht="14.4" customHeight="1" x14ac:dyDescent="0.3">
      <c r="A351" s="566">
        <v>4</v>
      </c>
      <c r="B351" s="567" t="s">
        <v>539</v>
      </c>
      <c r="C351" s="567">
        <v>89301042</v>
      </c>
      <c r="D351" s="629" t="s">
        <v>4252</v>
      </c>
      <c r="E351" s="630" t="s">
        <v>2300</v>
      </c>
      <c r="F351" s="567" t="s">
        <v>2280</v>
      </c>
      <c r="G351" s="567" t="s">
        <v>2832</v>
      </c>
      <c r="H351" s="567" t="s">
        <v>538</v>
      </c>
      <c r="I351" s="567" t="s">
        <v>2833</v>
      </c>
      <c r="J351" s="567" t="s">
        <v>2834</v>
      </c>
      <c r="K351" s="567" t="s">
        <v>2835</v>
      </c>
      <c r="L351" s="568">
        <v>0</v>
      </c>
      <c r="M351" s="568">
        <v>0</v>
      </c>
      <c r="N351" s="567">
        <v>1</v>
      </c>
      <c r="O351" s="631">
        <v>0.5</v>
      </c>
      <c r="P351" s="568"/>
      <c r="Q351" s="583"/>
      <c r="R351" s="567"/>
      <c r="S351" s="583">
        <v>0</v>
      </c>
      <c r="T351" s="631"/>
      <c r="U351" s="613">
        <v>0</v>
      </c>
    </row>
    <row r="352" spans="1:21" ht="14.4" customHeight="1" x14ac:dyDescent="0.3">
      <c r="A352" s="566">
        <v>4</v>
      </c>
      <c r="B352" s="567" t="s">
        <v>539</v>
      </c>
      <c r="C352" s="567">
        <v>89301042</v>
      </c>
      <c r="D352" s="629" t="s">
        <v>4252</v>
      </c>
      <c r="E352" s="630" t="s">
        <v>2300</v>
      </c>
      <c r="F352" s="567" t="s">
        <v>2280</v>
      </c>
      <c r="G352" s="567" t="s">
        <v>2344</v>
      </c>
      <c r="H352" s="567" t="s">
        <v>538</v>
      </c>
      <c r="I352" s="567" t="s">
        <v>2345</v>
      </c>
      <c r="J352" s="567" t="s">
        <v>739</v>
      </c>
      <c r="K352" s="567" t="s">
        <v>2665</v>
      </c>
      <c r="L352" s="568">
        <v>242.93</v>
      </c>
      <c r="M352" s="568">
        <v>728.79</v>
      </c>
      <c r="N352" s="567">
        <v>3</v>
      </c>
      <c r="O352" s="631">
        <v>3</v>
      </c>
      <c r="P352" s="568">
        <v>242.93</v>
      </c>
      <c r="Q352" s="583">
        <v>0.33333333333333337</v>
      </c>
      <c r="R352" s="567">
        <v>1</v>
      </c>
      <c r="S352" s="583">
        <v>0.33333333333333331</v>
      </c>
      <c r="T352" s="631">
        <v>1</v>
      </c>
      <c r="U352" s="613">
        <v>0.33333333333333331</v>
      </c>
    </row>
    <row r="353" spans="1:21" ht="14.4" customHeight="1" x14ac:dyDescent="0.3">
      <c r="A353" s="566">
        <v>4</v>
      </c>
      <c r="B353" s="567" t="s">
        <v>539</v>
      </c>
      <c r="C353" s="567">
        <v>89301042</v>
      </c>
      <c r="D353" s="629" t="s">
        <v>4252</v>
      </c>
      <c r="E353" s="630" t="s">
        <v>2300</v>
      </c>
      <c r="F353" s="567" t="s">
        <v>2280</v>
      </c>
      <c r="G353" s="567" t="s">
        <v>2344</v>
      </c>
      <c r="H353" s="567" t="s">
        <v>538</v>
      </c>
      <c r="I353" s="567" t="s">
        <v>2345</v>
      </c>
      <c r="J353" s="567" t="s">
        <v>739</v>
      </c>
      <c r="K353" s="567" t="s">
        <v>2346</v>
      </c>
      <c r="L353" s="568">
        <v>242.93</v>
      </c>
      <c r="M353" s="568">
        <v>4615.67</v>
      </c>
      <c r="N353" s="567">
        <v>19</v>
      </c>
      <c r="O353" s="631">
        <v>19</v>
      </c>
      <c r="P353" s="568">
        <v>2429.3000000000002</v>
      </c>
      <c r="Q353" s="583">
        <v>0.52631578947368429</v>
      </c>
      <c r="R353" s="567">
        <v>10</v>
      </c>
      <c r="S353" s="583">
        <v>0.52631578947368418</v>
      </c>
      <c r="T353" s="631">
        <v>10</v>
      </c>
      <c r="U353" s="613">
        <v>0.52631578947368418</v>
      </c>
    </row>
    <row r="354" spans="1:21" ht="14.4" customHeight="1" x14ac:dyDescent="0.3">
      <c r="A354" s="566">
        <v>4</v>
      </c>
      <c r="B354" s="567" t="s">
        <v>539</v>
      </c>
      <c r="C354" s="567">
        <v>89301042</v>
      </c>
      <c r="D354" s="629" t="s">
        <v>4252</v>
      </c>
      <c r="E354" s="630" t="s">
        <v>2300</v>
      </c>
      <c r="F354" s="567" t="s">
        <v>2280</v>
      </c>
      <c r="G354" s="567" t="s">
        <v>2836</v>
      </c>
      <c r="H354" s="567" t="s">
        <v>538</v>
      </c>
      <c r="I354" s="567" t="s">
        <v>2837</v>
      </c>
      <c r="J354" s="567" t="s">
        <v>2838</v>
      </c>
      <c r="K354" s="567" t="s">
        <v>2839</v>
      </c>
      <c r="L354" s="568">
        <v>108.98</v>
      </c>
      <c r="M354" s="568">
        <v>108.98</v>
      </c>
      <c r="N354" s="567">
        <v>1</v>
      </c>
      <c r="O354" s="631">
        <v>1</v>
      </c>
      <c r="P354" s="568">
        <v>108.98</v>
      </c>
      <c r="Q354" s="583">
        <v>1</v>
      </c>
      <c r="R354" s="567">
        <v>1</v>
      </c>
      <c r="S354" s="583">
        <v>1</v>
      </c>
      <c r="T354" s="631">
        <v>1</v>
      </c>
      <c r="U354" s="613">
        <v>1</v>
      </c>
    </row>
    <row r="355" spans="1:21" ht="14.4" customHeight="1" x14ac:dyDescent="0.3">
      <c r="A355" s="566">
        <v>4</v>
      </c>
      <c r="B355" s="567" t="s">
        <v>539</v>
      </c>
      <c r="C355" s="567">
        <v>89301042</v>
      </c>
      <c r="D355" s="629" t="s">
        <v>4252</v>
      </c>
      <c r="E355" s="630" t="s">
        <v>2300</v>
      </c>
      <c r="F355" s="567" t="s">
        <v>2280</v>
      </c>
      <c r="G355" s="567" t="s">
        <v>2840</v>
      </c>
      <c r="H355" s="567" t="s">
        <v>538</v>
      </c>
      <c r="I355" s="567" t="s">
        <v>2841</v>
      </c>
      <c r="J355" s="567" t="s">
        <v>2842</v>
      </c>
      <c r="K355" s="567" t="s">
        <v>2843</v>
      </c>
      <c r="L355" s="568">
        <v>2344.4299999999998</v>
      </c>
      <c r="M355" s="568">
        <v>2344.4299999999998</v>
      </c>
      <c r="N355" s="567">
        <v>1</v>
      </c>
      <c r="O355" s="631">
        <v>1</v>
      </c>
      <c r="P355" s="568">
        <v>2344.4299999999998</v>
      </c>
      <c r="Q355" s="583">
        <v>1</v>
      </c>
      <c r="R355" s="567">
        <v>1</v>
      </c>
      <c r="S355" s="583">
        <v>1</v>
      </c>
      <c r="T355" s="631">
        <v>1</v>
      </c>
      <c r="U355" s="613">
        <v>1</v>
      </c>
    </row>
    <row r="356" spans="1:21" ht="14.4" customHeight="1" x14ac:dyDescent="0.3">
      <c r="A356" s="566">
        <v>4</v>
      </c>
      <c r="B356" s="567" t="s">
        <v>539</v>
      </c>
      <c r="C356" s="567">
        <v>89301042</v>
      </c>
      <c r="D356" s="629" t="s">
        <v>4252</v>
      </c>
      <c r="E356" s="630" t="s">
        <v>2300</v>
      </c>
      <c r="F356" s="567" t="s">
        <v>2280</v>
      </c>
      <c r="G356" s="567" t="s">
        <v>2511</v>
      </c>
      <c r="H356" s="567" t="s">
        <v>538</v>
      </c>
      <c r="I356" s="567" t="s">
        <v>2844</v>
      </c>
      <c r="J356" s="567" t="s">
        <v>2845</v>
      </c>
      <c r="K356" s="567" t="s">
        <v>2356</v>
      </c>
      <c r="L356" s="568">
        <v>0</v>
      </c>
      <c r="M356" s="568">
        <v>0</v>
      </c>
      <c r="N356" s="567">
        <v>1</v>
      </c>
      <c r="O356" s="631">
        <v>1</v>
      </c>
      <c r="P356" s="568"/>
      <c r="Q356" s="583"/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4</v>
      </c>
      <c r="B357" s="567" t="s">
        <v>539</v>
      </c>
      <c r="C357" s="567">
        <v>89301042</v>
      </c>
      <c r="D357" s="629" t="s">
        <v>4252</v>
      </c>
      <c r="E357" s="630" t="s">
        <v>2300</v>
      </c>
      <c r="F357" s="567" t="s">
        <v>2280</v>
      </c>
      <c r="G357" s="567" t="s">
        <v>2846</v>
      </c>
      <c r="H357" s="567" t="s">
        <v>905</v>
      </c>
      <c r="I357" s="567" t="s">
        <v>2209</v>
      </c>
      <c r="J357" s="567" t="s">
        <v>1534</v>
      </c>
      <c r="K357" s="567" t="s">
        <v>2210</v>
      </c>
      <c r="L357" s="568">
        <v>254.23</v>
      </c>
      <c r="M357" s="568">
        <v>254.23</v>
      </c>
      <c r="N357" s="567">
        <v>1</v>
      </c>
      <c r="O357" s="631">
        <v>1</v>
      </c>
      <c r="P357" s="568"/>
      <c r="Q357" s="583">
        <v>0</v>
      </c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4</v>
      </c>
      <c r="B358" s="567" t="s">
        <v>539</v>
      </c>
      <c r="C358" s="567">
        <v>89301042</v>
      </c>
      <c r="D358" s="629" t="s">
        <v>4252</v>
      </c>
      <c r="E358" s="630" t="s">
        <v>2300</v>
      </c>
      <c r="F358" s="567" t="s">
        <v>2280</v>
      </c>
      <c r="G358" s="567" t="s">
        <v>2847</v>
      </c>
      <c r="H358" s="567" t="s">
        <v>538</v>
      </c>
      <c r="I358" s="567" t="s">
        <v>2848</v>
      </c>
      <c r="J358" s="567" t="s">
        <v>2849</v>
      </c>
      <c r="K358" s="567" t="s">
        <v>2850</v>
      </c>
      <c r="L358" s="568">
        <v>1866.4</v>
      </c>
      <c r="M358" s="568">
        <v>1866.4</v>
      </c>
      <c r="N358" s="567">
        <v>1</v>
      </c>
      <c r="O358" s="631">
        <v>0.5</v>
      </c>
      <c r="P358" s="568">
        <v>1866.4</v>
      </c>
      <c r="Q358" s="583">
        <v>1</v>
      </c>
      <c r="R358" s="567">
        <v>1</v>
      </c>
      <c r="S358" s="583">
        <v>1</v>
      </c>
      <c r="T358" s="631">
        <v>0.5</v>
      </c>
      <c r="U358" s="613">
        <v>1</v>
      </c>
    </row>
    <row r="359" spans="1:21" ht="14.4" customHeight="1" x14ac:dyDescent="0.3">
      <c r="A359" s="566">
        <v>4</v>
      </c>
      <c r="B359" s="567" t="s">
        <v>539</v>
      </c>
      <c r="C359" s="567">
        <v>89301042</v>
      </c>
      <c r="D359" s="629" t="s">
        <v>4252</v>
      </c>
      <c r="E359" s="630" t="s">
        <v>2300</v>
      </c>
      <c r="F359" s="567" t="s">
        <v>2280</v>
      </c>
      <c r="G359" s="567" t="s">
        <v>2580</v>
      </c>
      <c r="H359" s="567" t="s">
        <v>538</v>
      </c>
      <c r="I359" s="567" t="s">
        <v>2851</v>
      </c>
      <c r="J359" s="567" t="s">
        <v>1140</v>
      </c>
      <c r="K359" s="567" t="s">
        <v>2852</v>
      </c>
      <c r="L359" s="568">
        <v>0</v>
      </c>
      <c r="M359" s="568">
        <v>0</v>
      </c>
      <c r="N359" s="567">
        <v>2</v>
      </c>
      <c r="O359" s="631">
        <v>0.5</v>
      </c>
      <c r="P359" s="568">
        <v>0</v>
      </c>
      <c r="Q359" s="583"/>
      <c r="R359" s="567">
        <v>2</v>
      </c>
      <c r="S359" s="583">
        <v>1</v>
      </c>
      <c r="T359" s="631">
        <v>0.5</v>
      </c>
      <c r="U359" s="613">
        <v>1</v>
      </c>
    </row>
    <row r="360" spans="1:21" ht="14.4" customHeight="1" x14ac:dyDescent="0.3">
      <c r="A360" s="566">
        <v>4</v>
      </c>
      <c r="B360" s="567" t="s">
        <v>539</v>
      </c>
      <c r="C360" s="567">
        <v>89301042</v>
      </c>
      <c r="D360" s="629" t="s">
        <v>4252</v>
      </c>
      <c r="E360" s="630" t="s">
        <v>2300</v>
      </c>
      <c r="F360" s="567" t="s">
        <v>2280</v>
      </c>
      <c r="G360" s="567" t="s">
        <v>2391</v>
      </c>
      <c r="H360" s="567" t="s">
        <v>538</v>
      </c>
      <c r="I360" s="567" t="s">
        <v>2392</v>
      </c>
      <c r="J360" s="567" t="s">
        <v>1140</v>
      </c>
      <c r="K360" s="567" t="s">
        <v>2393</v>
      </c>
      <c r="L360" s="568">
        <v>400.53</v>
      </c>
      <c r="M360" s="568">
        <v>7209.5399999999991</v>
      </c>
      <c r="N360" s="567">
        <v>18</v>
      </c>
      <c r="O360" s="631">
        <v>3</v>
      </c>
      <c r="P360" s="568">
        <v>4806.3599999999997</v>
      </c>
      <c r="Q360" s="583">
        <v>0.66666666666666674</v>
      </c>
      <c r="R360" s="567">
        <v>12</v>
      </c>
      <c r="S360" s="583">
        <v>0.66666666666666663</v>
      </c>
      <c r="T360" s="631">
        <v>2</v>
      </c>
      <c r="U360" s="613">
        <v>0.66666666666666663</v>
      </c>
    </row>
    <row r="361" spans="1:21" ht="14.4" customHeight="1" x14ac:dyDescent="0.3">
      <c r="A361" s="566">
        <v>4</v>
      </c>
      <c r="B361" s="567" t="s">
        <v>539</v>
      </c>
      <c r="C361" s="567">
        <v>89301042</v>
      </c>
      <c r="D361" s="629" t="s">
        <v>4252</v>
      </c>
      <c r="E361" s="630" t="s">
        <v>2300</v>
      </c>
      <c r="F361" s="567" t="s">
        <v>2280</v>
      </c>
      <c r="G361" s="567" t="s">
        <v>2490</v>
      </c>
      <c r="H361" s="567" t="s">
        <v>905</v>
      </c>
      <c r="I361" s="567" t="s">
        <v>2491</v>
      </c>
      <c r="J361" s="567" t="s">
        <v>911</v>
      </c>
      <c r="K361" s="567" t="s">
        <v>2258</v>
      </c>
      <c r="L361" s="568">
        <v>96.63</v>
      </c>
      <c r="M361" s="568">
        <v>96.63</v>
      </c>
      <c r="N361" s="567">
        <v>1</v>
      </c>
      <c r="O361" s="631">
        <v>1</v>
      </c>
      <c r="P361" s="568">
        <v>96.63</v>
      </c>
      <c r="Q361" s="583">
        <v>1</v>
      </c>
      <c r="R361" s="567">
        <v>1</v>
      </c>
      <c r="S361" s="583">
        <v>1</v>
      </c>
      <c r="T361" s="631">
        <v>1</v>
      </c>
      <c r="U361" s="613">
        <v>1</v>
      </c>
    </row>
    <row r="362" spans="1:21" ht="14.4" customHeight="1" x14ac:dyDescent="0.3">
      <c r="A362" s="566">
        <v>4</v>
      </c>
      <c r="B362" s="567" t="s">
        <v>539</v>
      </c>
      <c r="C362" s="567">
        <v>89301042</v>
      </c>
      <c r="D362" s="629" t="s">
        <v>4252</v>
      </c>
      <c r="E362" s="630" t="s">
        <v>2300</v>
      </c>
      <c r="F362" s="567" t="s">
        <v>2280</v>
      </c>
      <c r="G362" s="567" t="s">
        <v>2490</v>
      </c>
      <c r="H362" s="567" t="s">
        <v>538</v>
      </c>
      <c r="I362" s="567" t="s">
        <v>2853</v>
      </c>
      <c r="J362" s="567" t="s">
        <v>1067</v>
      </c>
      <c r="K362" s="567" t="s">
        <v>2854</v>
      </c>
      <c r="L362" s="568">
        <v>0</v>
      </c>
      <c r="M362" s="568">
        <v>0</v>
      </c>
      <c r="N362" s="567">
        <v>1</v>
      </c>
      <c r="O362" s="631">
        <v>1</v>
      </c>
      <c r="P362" s="568">
        <v>0</v>
      </c>
      <c r="Q362" s="583"/>
      <c r="R362" s="567">
        <v>1</v>
      </c>
      <c r="S362" s="583">
        <v>1</v>
      </c>
      <c r="T362" s="631">
        <v>1</v>
      </c>
      <c r="U362" s="613">
        <v>1</v>
      </c>
    </row>
    <row r="363" spans="1:21" ht="14.4" customHeight="1" x14ac:dyDescent="0.3">
      <c r="A363" s="566">
        <v>4</v>
      </c>
      <c r="B363" s="567" t="s">
        <v>539</v>
      </c>
      <c r="C363" s="567">
        <v>89301042</v>
      </c>
      <c r="D363" s="629" t="s">
        <v>4252</v>
      </c>
      <c r="E363" s="630" t="s">
        <v>2300</v>
      </c>
      <c r="F363" s="567" t="s">
        <v>2280</v>
      </c>
      <c r="G363" s="567" t="s">
        <v>2490</v>
      </c>
      <c r="H363" s="567" t="s">
        <v>538</v>
      </c>
      <c r="I363" s="567" t="s">
        <v>2855</v>
      </c>
      <c r="J363" s="567" t="s">
        <v>1067</v>
      </c>
      <c r="K363" s="567" t="s">
        <v>2856</v>
      </c>
      <c r="L363" s="568">
        <v>0</v>
      </c>
      <c r="M363" s="568">
        <v>0</v>
      </c>
      <c r="N363" s="567">
        <v>1</v>
      </c>
      <c r="O363" s="631">
        <v>1</v>
      </c>
      <c r="P363" s="568"/>
      <c r="Q363" s="583"/>
      <c r="R363" s="567"/>
      <c r="S363" s="583">
        <v>0</v>
      </c>
      <c r="T363" s="631"/>
      <c r="U363" s="613">
        <v>0</v>
      </c>
    </row>
    <row r="364" spans="1:21" ht="14.4" customHeight="1" x14ac:dyDescent="0.3">
      <c r="A364" s="566">
        <v>4</v>
      </c>
      <c r="B364" s="567" t="s">
        <v>539</v>
      </c>
      <c r="C364" s="567">
        <v>89301042</v>
      </c>
      <c r="D364" s="629" t="s">
        <v>4252</v>
      </c>
      <c r="E364" s="630" t="s">
        <v>2300</v>
      </c>
      <c r="F364" s="567" t="s">
        <v>2280</v>
      </c>
      <c r="G364" s="567" t="s">
        <v>2490</v>
      </c>
      <c r="H364" s="567" t="s">
        <v>538</v>
      </c>
      <c r="I364" s="567" t="s">
        <v>2150</v>
      </c>
      <c r="J364" s="567" t="s">
        <v>1067</v>
      </c>
      <c r="K364" s="567" t="s">
        <v>2151</v>
      </c>
      <c r="L364" s="568">
        <v>96.63</v>
      </c>
      <c r="M364" s="568">
        <v>193.26</v>
      </c>
      <c r="N364" s="567">
        <v>2</v>
      </c>
      <c r="O364" s="631">
        <v>2</v>
      </c>
      <c r="P364" s="568">
        <v>193.26</v>
      </c>
      <c r="Q364" s="583">
        <v>1</v>
      </c>
      <c r="R364" s="567">
        <v>2</v>
      </c>
      <c r="S364" s="583">
        <v>1</v>
      </c>
      <c r="T364" s="631">
        <v>2</v>
      </c>
      <c r="U364" s="613">
        <v>1</v>
      </c>
    </row>
    <row r="365" spans="1:21" ht="14.4" customHeight="1" x14ac:dyDescent="0.3">
      <c r="A365" s="566">
        <v>4</v>
      </c>
      <c r="B365" s="567" t="s">
        <v>539</v>
      </c>
      <c r="C365" s="567">
        <v>89301042</v>
      </c>
      <c r="D365" s="629" t="s">
        <v>4252</v>
      </c>
      <c r="E365" s="630" t="s">
        <v>2300</v>
      </c>
      <c r="F365" s="567" t="s">
        <v>2280</v>
      </c>
      <c r="G365" s="567" t="s">
        <v>2490</v>
      </c>
      <c r="H365" s="567" t="s">
        <v>538</v>
      </c>
      <c r="I365" s="567" t="s">
        <v>2857</v>
      </c>
      <c r="J365" s="567" t="s">
        <v>911</v>
      </c>
      <c r="K365" s="567" t="s">
        <v>2858</v>
      </c>
      <c r="L365" s="568">
        <v>0</v>
      </c>
      <c r="M365" s="568">
        <v>0</v>
      </c>
      <c r="N365" s="567">
        <v>1</v>
      </c>
      <c r="O365" s="631">
        <v>0.5</v>
      </c>
      <c r="P365" s="568">
        <v>0</v>
      </c>
      <c r="Q365" s="583"/>
      <c r="R365" s="567">
        <v>1</v>
      </c>
      <c r="S365" s="583">
        <v>1</v>
      </c>
      <c r="T365" s="631">
        <v>0.5</v>
      </c>
      <c r="U365" s="613">
        <v>1</v>
      </c>
    </row>
    <row r="366" spans="1:21" ht="14.4" customHeight="1" x14ac:dyDescent="0.3">
      <c r="A366" s="566">
        <v>4</v>
      </c>
      <c r="B366" s="567" t="s">
        <v>539</v>
      </c>
      <c r="C366" s="567">
        <v>89301042</v>
      </c>
      <c r="D366" s="629" t="s">
        <v>4252</v>
      </c>
      <c r="E366" s="630" t="s">
        <v>2300</v>
      </c>
      <c r="F366" s="567" t="s">
        <v>2280</v>
      </c>
      <c r="G366" s="567" t="s">
        <v>2347</v>
      </c>
      <c r="H366" s="567" t="s">
        <v>538</v>
      </c>
      <c r="I366" s="567" t="s">
        <v>2859</v>
      </c>
      <c r="J366" s="567" t="s">
        <v>2860</v>
      </c>
      <c r="K366" s="567" t="s">
        <v>2861</v>
      </c>
      <c r="L366" s="568">
        <v>680.29</v>
      </c>
      <c r="M366" s="568">
        <v>2040.87</v>
      </c>
      <c r="N366" s="567">
        <v>3</v>
      </c>
      <c r="O366" s="631">
        <v>1.5</v>
      </c>
      <c r="P366" s="568">
        <v>1360.58</v>
      </c>
      <c r="Q366" s="583">
        <v>0.66666666666666663</v>
      </c>
      <c r="R366" s="567">
        <v>2</v>
      </c>
      <c r="S366" s="583">
        <v>0.66666666666666663</v>
      </c>
      <c r="T366" s="631">
        <v>0.5</v>
      </c>
      <c r="U366" s="613">
        <v>0.33333333333333331</v>
      </c>
    </row>
    <row r="367" spans="1:21" ht="14.4" customHeight="1" x14ac:dyDescent="0.3">
      <c r="A367" s="566">
        <v>4</v>
      </c>
      <c r="B367" s="567" t="s">
        <v>539</v>
      </c>
      <c r="C367" s="567">
        <v>89301042</v>
      </c>
      <c r="D367" s="629" t="s">
        <v>4252</v>
      </c>
      <c r="E367" s="630" t="s">
        <v>2300</v>
      </c>
      <c r="F367" s="567" t="s">
        <v>2280</v>
      </c>
      <c r="G367" s="567" t="s">
        <v>2347</v>
      </c>
      <c r="H367" s="567" t="s">
        <v>538</v>
      </c>
      <c r="I367" s="567" t="s">
        <v>2581</v>
      </c>
      <c r="J367" s="567" t="s">
        <v>2447</v>
      </c>
      <c r="K367" s="567" t="s">
        <v>684</v>
      </c>
      <c r="L367" s="568">
        <v>612.26</v>
      </c>
      <c r="M367" s="568">
        <v>1224.52</v>
      </c>
      <c r="N367" s="567">
        <v>2</v>
      </c>
      <c r="O367" s="631">
        <v>2</v>
      </c>
      <c r="P367" s="568">
        <v>1224.52</v>
      </c>
      <c r="Q367" s="583">
        <v>1</v>
      </c>
      <c r="R367" s="567">
        <v>2</v>
      </c>
      <c r="S367" s="583">
        <v>1</v>
      </c>
      <c r="T367" s="631">
        <v>2</v>
      </c>
      <c r="U367" s="613">
        <v>1</v>
      </c>
    </row>
    <row r="368" spans="1:21" ht="14.4" customHeight="1" x14ac:dyDescent="0.3">
      <c r="A368" s="566">
        <v>4</v>
      </c>
      <c r="B368" s="567" t="s">
        <v>539</v>
      </c>
      <c r="C368" s="567">
        <v>89301042</v>
      </c>
      <c r="D368" s="629" t="s">
        <v>4252</v>
      </c>
      <c r="E368" s="630" t="s">
        <v>2300</v>
      </c>
      <c r="F368" s="567" t="s">
        <v>2280</v>
      </c>
      <c r="G368" s="567" t="s">
        <v>2347</v>
      </c>
      <c r="H368" s="567" t="s">
        <v>538</v>
      </c>
      <c r="I368" s="567" t="s">
        <v>1836</v>
      </c>
      <c r="J368" s="567" t="s">
        <v>681</v>
      </c>
      <c r="K368" s="567" t="s">
        <v>683</v>
      </c>
      <c r="L368" s="568">
        <v>190.48</v>
      </c>
      <c r="M368" s="568">
        <v>190.48</v>
      </c>
      <c r="N368" s="567">
        <v>1</v>
      </c>
      <c r="O368" s="631">
        <v>1</v>
      </c>
      <c r="P368" s="568">
        <v>190.48</v>
      </c>
      <c r="Q368" s="583">
        <v>1</v>
      </c>
      <c r="R368" s="567">
        <v>1</v>
      </c>
      <c r="S368" s="583">
        <v>1</v>
      </c>
      <c r="T368" s="631">
        <v>1</v>
      </c>
      <c r="U368" s="613">
        <v>1</v>
      </c>
    </row>
    <row r="369" spans="1:21" ht="14.4" customHeight="1" x14ac:dyDescent="0.3">
      <c r="A369" s="566">
        <v>4</v>
      </c>
      <c r="B369" s="567" t="s">
        <v>539</v>
      </c>
      <c r="C369" s="567">
        <v>89301042</v>
      </c>
      <c r="D369" s="629" t="s">
        <v>4252</v>
      </c>
      <c r="E369" s="630" t="s">
        <v>2300</v>
      </c>
      <c r="F369" s="567" t="s">
        <v>2280</v>
      </c>
      <c r="G369" s="567" t="s">
        <v>2347</v>
      </c>
      <c r="H369" s="567" t="s">
        <v>538</v>
      </c>
      <c r="I369" s="567" t="s">
        <v>1837</v>
      </c>
      <c r="J369" s="567" t="s">
        <v>681</v>
      </c>
      <c r="K369" s="567" t="s">
        <v>684</v>
      </c>
      <c r="L369" s="568">
        <v>612.26</v>
      </c>
      <c r="M369" s="568">
        <v>612.26</v>
      </c>
      <c r="N369" s="567">
        <v>1</v>
      </c>
      <c r="O369" s="631">
        <v>1</v>
      </c>
      <c r="P369" s="568"/>
      <c r="Q369" s="583">
        <v>0</v>
      </c>
      <c r="R369" s="567"/>
      <c r="S369" s="583">
        <v>0</v>
      </c>
      <c r="T369" s="631"/>
      <c r="U369" s="613">
        <v>0</v>
      </c>
    </row>
    <row r="370" spans="1:21" ht="14.4" customHeight="1" x14ac:dyDescent="0.3">
      <c r="A370" s="566">
        <v>4</v>
      </c>
      <c r="B370" s="567" t="s">
        <v>539</v>
      </c>
      <c r="C370" s="567">
        <v>89301042</v>
      </c>
      <c r="D370" s="629" t="s">
        <v>4252</v>
      </c>
      <c r="E370" s="630" t="s">
        <v>2300</v>
      </c>
      <c r="F370" s="567" t="s">
        <v>2280</v>
      </c>
      <c r="G370" s="567" t="s">
        <v>2862</v>
      </c>
      <c r="H370" s="567" t="s">
        <v>538</v>
      </c>
      <c r="I370" s="567" t="s">
        <v>2863</v>
      </c>
      <c r="J370" s="567" t="s">
        <v>1516</v>
      </c>
      <c r="K370" s="567" t="s">
        <v>1517</v>
      </c>
      <c r="L370" s="568">
        <v>224.9</v>
      </c>
      <c r="M370" s="568">
        <v>899.6</v>
      </c>
      <c r="N370" s="567">
        <v>4</v>
      </c>
      <c r="O370" s="631">
        <v>4</v>
      </c>
      <c r="P370" s="568">
        <v>674.7</v>
      </c>
      <c r="Q370" s="583">
        <v>0.75</v>
      </c>
      <c r="R370" s="567">
        <v>3</v>
      </c>
      <c r="S370" s="583">
        <v>0.75</v>
      </c>
      <c r="T370" s="631">
        <v>3</v>
      </c>
      <c r="U370" s="613">
        <v>0.75</v>
      </c>
    </row>
    <row r="371" spans="1:21" ht="14.4" customHeight="1" x14ac:dyDescent="0.3">
      <c r="A371" s="566">
        <v>4</v>
      </c>
      <c r="B371" s="567" t="s">
        <v>539</v>
      </c>
      <c r="C371" s="567">
        <v>89301042</v>
      </c>
      <c r="D371" s="629" t="s">
        <v>4252</v>
      </c>
      <c r="E371" s="630" t="s">
        <v>2300</v>
      </c>
      <c r="F371" s="567" t="s">
        <v>2280</v>
      </c>
      <c r="G371" s="567" t="s">
        <v>2438</v>
      </c>
      <c r="H371" s="567" t="s">
        <v>905</v>
      </c>
      <c r="I371" s="567" t="s">
        <v>1848</v>
      </c>
      <c r="J371" s="567" t="s">
        <v>959</v>
      </c>
      <c r="K371" s="567" t="s">
        <v>960</v>
      </c>
      <c r="L371" s="568">
        <v>140.03</v>
      </c>
      <c r="M371" s="568">
        <v>140.03</v>
      </c>
      <c r="N371" s="567">
        <v>1</v>
      </c>
      <c r="O371" s="631">
        <v>1</v>
      </c>
      <c r="P371" s="568">
        <v>140.03</v>
      </c>
      <c r="Q371" s="583">
        <v>1</v>
      </c>
      <c r="R371" s="567">
        <v>1</v>
      </c>
      <c r="S371" s="583">
        <v>1</v>
      </c>
      <c r="T371" s="631">
        <v>1</v>
      </c>
      <c r="U371" s="613">
        <v>1</v>
      </c>
    </row>
    <row r="372" spans="1:21" ht="14.4" customHeight="1" x14ac:dyDescent="0.3">
      <c r="A372" s="566">
        <v>4</v>
      </c>
      <c r="B372" s="567" t="s">
        <v>539</v>
      </c>
      <c r="C372" s="567">
        <v>89301042</v>
      </c>
      <c r="D372" s="629" t="s">
        <v>4252</v>
      </c>
      <c r="E372" s="630" t="s">
        <v>2300</v>
      </c>
      <c r="F372" s="567" t="s">
        <v>2280</v>
      </c>
      <c r="G372" s="567" t="s">
        <v>2516</v>
      </c>
      <c r="H372" s="567" t="s">
        <v>538</v>
      </c>
      <c r="I372" s="567" t="s">
        <v>2517</v>
      </c>
      <c r="J372" s="567" t="s">
        <v>1493</v>
      </c>
      <c r="K372" s="567" t="s">
        <v>1199</v>
      </c>
      <c r="L372" s="568">
        <v>0</v>
      </c>
      <c r="M372" s="568">
        <v>0</v>
      </c>
      <c r="N372" s="567">
        <v>2</v>
      </c>
      <c r="O372" s="631">
        <v>1</v>
      </c>
      <c r="P372" s="568"/>
      <c r="Q372" s="583"/>
      <c r="R372" s="567"/>
      <c r="S372" s="583">
        <v>0</v>
      </c>
      <c r="T372" s="631"/>
      <c r="U372" s="613">
        <v>0</v>
      </c>
    </row>
    <row r="373" spans="1:21" ht="14.4" customHeight="1" x14ac:dyDescent="0.3">
      <c r="A373" s="566">
        <v>4</v>
      </c>
      <c r="B373" s="567" t="s">
        <v>539</v>
      </c>
      <c r="C373" s="567">
        <v>89301042</v>
      </c>
      <c r="D373" s="629" t="s">
        <v>4252</v>
      </c>
      <c r="E373" s="630" t="s">
        <v>2300</v>
      </c>
      <c r="F373" s="567" t="s">
        <v>2280</v>
      </c>
      <c r="G373" s="567" t="s">
        <v>2422</v>
      </c>
      <c r="H373" s="567" t="s">
        <v>905</v>
      </c>
      <c r="I373" s="567" t="s">
        <v>2423</v>
      </c>
      <c r="J373" s="567" t="s">
        <v>2424</v>
      </c>
      <c r="K373" s="567" t="s">
        <v>2425</v>
      </c>
      <c r="L373" s="568">
        <v>94.8</v>
      </c>
      <c r="M373" s="568">
        <v>189.6</v>
      </c>
      <c r="N373" s="567">
        <v>2</v>
      </c>
      <c r="O373" s="631">
        <v>1</v>
      </c>
      <c r="P373" s="568"/>
      <c r="Q373" s="583">
        <v>0</v>
      </c>
      <c r="R373" s="567"/>
      <c r="S373" s="583">
        <v>0</v>
      </c>
      <c r="T373" s="631"/>
      <c r="U373" s="613">
        <v>0</v>
      </c>
    </row>
    <row r="374" spans="1:21" ht="14.4" customHeight="1" x14ac:dyDescent="0.3">
      <c r="A374" s="566">
        <v>4</v>
      </c>
      <c r="B374" s="567" t="s">
        <v>539</v>
      </c>
      <c r="C374" s="567">
        <v>89301042</v>
      </c>
      <c r="D374" s="629" t="s">
        <v>4252</v>
      </c>
      <c r="E374" s="630" t="s">
        <v>2300</v>
      </c>
      <c r="F374" s="567" t="s">
        <v>2280</v>
      </c>
      <c r="G374" s="567" t="s">
        <v>2394</v>
      </c>
      <c r="H374" s="567" t="s">
        <v>538</v>
      </c>
      <c r="I374" s="567" t="s">
        <v>2395</v>
      </c>
      <c r="J374" s="567" t="s">
        <v>790</v>
      </c>
      <c r="K374" s="567" t="s">
        <v>2396</v>
      </c>
      <c r="L374" s="568">
        <v>127.5</v>
      </c>
      <c r="M374" s="568">
        <v>765</v>
      </c>
      <c r="N374" s="567">
        <v>6</v>
      </c>
      <c r="O374" s="631">
        <v>6</v>
      </c>
      <c r="P374" s="568">
        <v>382.5</v>
      </c>
      <c r="Q374" s="583">
        <v>0.5</v>
      </c>
      <c r="R374" s="567">
        <v>3</v>
      </c>
      <c r="S374" s="583">
        <v>0.5</v>
      </c>
      <c r="T374" s="631">
        <v>3</v>
      </c>
      <c r="U374" s="613">
        <v>0.5</v>
      </c>
    </row>
    <row r="375" spans="1:21" ht="14.4" customHeight="1" x14ac:dyDescent="0.3">
      <c r="A375" s="566">
        <v>4</v>
      </c>
      <c r="B375" s="567" t="s">
        <v>539</v>
      </c>
      <c r="C375" s="567">
        <v>89301042</v>
      </c>
      <c r="D375" s="629" t="s">
        <v>4252</v>
      </c>
      <c r="E375" s="630" t="s">
        <v>2300</v>
      </c>
      <c r="F375" s="567" t="s">
        <v>2280</v>
      </c>
      <c r="G375" s="567" t="s">
        <v>2394</v>
      </c>
      <c r="H375" s="567" t="s">
        <v>538</v>
      </c>
      <c r="I375" s="567" t="s">
        <v>2352</v>
      </c>
      <c r="J375" s="567" t="s">
        <v>790</v>
      </c>
      <c r="K375" s="567" t="s">
        <v>2353</v>
      </c>
      <c r="L375" s="568">
        <v>637.5</v>
      </c>
      <c r="M375" s="568">
        <v>1275</v>
      </c>
      <c r="N375" s="567">
        <v>2</v>
      </c>
      <c r="O375" s="631">
        <v>2</v>
      </c>
      <c r="P375" s="568">
        <v>637.5</v>
      </c>
      <c r="Q375" s="583">
        <v>0.5</v>
      </c>
      <c r="R375" s="567">
        <v>1</v>
      </c>
      <c r="S375" s="583">
        <v>0.5</v>
      </c>
      <c r="T375" s="631">
        <v>1</v>
      </c>
      <c r="U375" s="613">
        <v>0.5</v>
      </c>
    </row>
    <row r="376" spans="1:21" ht="14.4" customHeight="1" x14ac:dyDescent="0.3">
      <c r="A376" s="566">
        <v>4</v>
      </c>
      <c r="B376" s="567" t="s">
        <v>539</v>
      </c>
      <c r="C376" s="567">
        <v>89301042</v>
      </c>
      <c r="D376" s="629" t="s">
        <v>4252</v>
      </c>
      <c r="E376" s="630" t="s">
        <v>2300</v>
      </c>
      <c r="F376" s="567" t="s">
        <v>2280</v>
      </c>
      <c r="G376" s="567" t="s">
        <v>2351</v>
      </c>
      <c r="H376" s="567" t="s">
        <v>538</v>
      </c>
      <c r="I376" s="567" t="s">
        <v>2395</v>
      </c>
      <c r="J376" s="567" t="s">
        <v>790</v>
      </c>
      <c r="K376" s="567" t="s">
        <v>2396</v>
      </c>
      <c r="L376" s="568">
        <v>127.5</v>
      </c>
      <c r="M376" s="568">
        <v>5865</v>
      </c>
      <c r="N376" s="567">
        <v>46</v>
      </c>
      <c r="O376" s="631">
        <v>45.5</v>
      </c>
      <c r="P376" s="568">
        <v>3187.5</v>
      </c>
      <c r="Q376" s="583">
        <v>0.54347826086956519</v>
      </c>
      <c r="R376" s="567">
        <v>25</v>
      </c>
      <c r="S376" s="583">
        <v>0.54347826086956519</v>
      </c>
      <c r="T376" s="631">
        <v>25</v>
      </c>
      <c r="U376" s="613">
        <v>0.5494505494505495</v>
      </c>
    </row>
    <row r="377" spans="1:21" ht="14.4" customHeight="1" x14ac:dyDescent="0.3">
      <c r="A377" s="566">
        <v>4</v>
      </c>
      <c r="B377" s="567" t="s">
        <v>539</v>
      </c>
      <c r="C377" s="567">
        <v>89301042</v>
      </c>
      <c r="D377" s="629" t="s">
        <v>4252</v>
      </c>
      <c r="E377" s="630" t="s">
        <v>2300</v>
      </c>
      <c r="F377" s="567" t="s">
        <v>2280</v>
      </c>
      <c r="G377" s="567" t="s">
        <v>2379</v>
      </c>
      <c r="H377" s="567" t="s">
        <v>538</v>
      </c>
      <c r="I377" s="567" t="s">
        <v>2376</v>
      </c>
      <c r="J377" s="567" t="s">
        <v>2377</v>
      </c>
      <c r="K377" s="567" t="s">
        <v>2378</v>
      </c>
      <c r="L377" s="568">
        <v>0</v>
      </c>
      <c r="M377" s="568">
        <v>0</v>
      </c>
      <c r="N377" s="567">
        <v>2</v>
      </c>
      <c r="O377" s="631">
        <v>1</v>
      </c>
      <c r="P377" s="568"/>
      <c r="Q377" s="583"/>
      <c r="R377" s="567"/>
      <c r="S377" s="583">
        <v>0</v>
      </c>
      <c r="T377" s="631"/>
      <c r="U377" s="613">
        <v>0</v>
      </c>
    </row>
    <row r="378" spans="1:21" ht="14.4" customHeight="1" x14ac:dyDescent="0.3">
      <c r="A378" s="566">
        <v>4</v>
      </c>
      <c r="B378" s="567" t="s">
        <v>539</v>
      </c>
      <c r="C378" s="567">
        <v>89301042</v>
      </c>
      <c r="D378" s="629" t="s">
        <v>4252</v>
      </c>
      <c r="E378" s="630" t="s">
        <v>2300</v>
      </c>
      <c r="F378" s="567" t="s">
        <v>2280</v>
      </c>
      <c r="G378" s="567" t="s">
        <v>2864</v>
      </c>
      <c r="H378" s="567" t="s">
        <v>538</v>
      </c>
      <c r="I378" s="567" t="s">
        <v>2865</v>
      </c>
      <c r="J378" s="567" t="s">
        <v>2866</v>
      </c>
      <c r="K378" s="567" t="s">
        <v>2867</v>
      </c>
      <c r="L378" s="568">
        <v>1488.52</v>
      </c>
      <c r="M378" s="568">
        <v>1488.52</v>
      </c>
      <c r="N378" s="567">
        <v>1</v>
      </c>
      <c r="O378" s="631">
        <v>1</v>
      </c>
      <c r="P378" s="568">
        <v>1488.52</v>
      </c>
      <c r="Q378" s="583">
        <v>1</v>
      </c>
      <c r="R378" s="567">
        <v>1</v>
      </c>
      <c r="S378" s="583">
        <v>1</v>
      </c>
      <c r="T378" s="631">
        <v>1</v>
      </c>
      <c r="U378" s="613">
        <v>1</v>
      </c>
    </row>
    <row r="379" spans="1:21" ht="14.4" customHeight="1" x14ac:dyDescent="0.3">
      <c r="A379" s="566">
        <v>4</v>
      </c>
      <c r="B379" s="567" t="s">
        <v>539</v>
      </c>
      <c r="C379" s="567">
        <v>89301042</v>
      </c>
      <c r="D379" s="629" t="s">
        <v>4252</v>
      </c>
      <c r="E379" s="630" t="s">
        <v>2300</v>
      </c>
      <c r="F379" s="567" t="s">
        <v>2280</v>
      </c>
      <c r="G379" s="567" t="s">
        <v>2435</v>
      </c>
      <c r="H379" s="567" t="s">
        <v>538</v>
      </c>
      <c r="I379" s="567" t="s">
        <v>2452</v>
      </c>
      <c r="J379" s="567" t="s">
        <v>1022</v>
      </c>
      <c r="K379" s="567" t="s">
        <v>2437</v>
      </c>
      <c r="L379" s="568">
        <v>38.99</v>
      </c>
      <c r="M379" s="568">
        <v>77.98</v>
      </c>
      <c r="N379" s="567">
        <v>2</v>
      </c>
      <c r="O379" s="631">
        <v>1</v>
      </c>
      <c r="P379" s="568"/>
      <c r="Q379" s="583">
        <v>0</v>
      </c>
      <c r="R379" s="567"/>
      <c r="S379" s="583">
        <v>0</v>
      </c>
      <c r="T379" s="631"/>
      <c r="U379" s="613">
        <v>0</v>
      </c>
    </row>
    <row r="380" spans="1:21" ht="14.4" customHeight="1" x14ac:dyDescent="0.3">
      <c r="A380" s="566">
        <v>4</v>
      </c>
      <c r="B380" s="567" t="s">
        <v>539</v>
      </c>
      <c r="C380" s="567">
        <v>89301042</v>
      </c>
      <c r="D380" s="629" t="s">
        <v>4252</v>
      </c>
      <c r="E380" s="630" t="s">
        <v>2300</v>
      </c>
      <c r="F380" s="567" t="s">
        <v>2280</v>
      </c>
      <c r="G380" s="567" t="s">
        <v>2404</v>
      </c>
      <c r="H380" s="567" t="s">
        <v>538</v>
      </c>
      <c r="I380" s="567" t="s">
        <v>2868</v>
      </c>
      <c r="J380" s="567" t="s">
        <v>2869</v>
      </c>
      <c r="K380" s="567" t="s">
        <v>1337</v>
      </c>
      <c r="L380" s="568">
        <v>73.680000000000007</v>
      </c>
      <c r="M380" s="568">
        <v>73.680000000000007</v>
      </c>
      <c r="N380" s="567">
        <v>1</v>
      </c>
      <c r="O380" s="631">
        <v>1</v>
      </c>
      <c r="P380" s="568">
        <v>73.680000000000007</v>
      </c>
      <c r="Q380" s="583">
        <v>1</v>
      </c>
      <c r="R380" s="567">
        <v>1</v>
      </c>
      <c r="S380" s="583">
        <v>1</v>
      </c>
      <c r="T380" s="631">
        <v>1</v>
      </c>
      <c r="U380" s="613">
        <v>1</v>
      </c>
    </row>
    <row r="381" spans="1:21" ht="14.4" customHeight="1" x14ac:dyDescent="0.3">
      <c r="A381" s="566">
        <v>4</v>
      </c>
      <c r="B381" s="567" t="s">
        <v>539</v>
      </c>
      <c r="C381" s="567">
        <v>89301042</v>
      </c>
      <c r="D381" s="629" t="s">
        <v>4252</v>
      </c>
      <c r="E381" s="630" t="s">
        <v>2300</v>
      </c>
      <c r="F381" s="567" t="s">
        <v>2280</v>
      </c>
      <c r="G381" s="567" t="s">
        <v>2404</v>
      </c>
      <c r="H381" s="567" t="s">
        <v>538</v>
      </c>
      <c r="I381" s="567" t="s">
        <v>2870</v>
      </c>
      <c r="J381" s="567" t="s">
        <v>2871</v>
      </c>
      <c r="K381" s="567" t="s">
        <v>2872</v>
      </c>
      <c r="L381" s="568">
        <v>49.12</v>
      </c>
      <c r="M381" s="568">
        <v>98.24</v>
      </c>
      <c r="N381" s="567">
        <v>2</v>
      </c>
      <c r="O381" s="631">
        <v>1</v>
      </c>
      <c r="P381" s="568"/>
      <c r="Q381" s="583">
        <v>0</v>
      </c>
      <c r="R381" s="567"/>
      <c r="S381" s="583">
        <v>0</v>
      </c>
      <c r="T381" s="631"/>
      <c r="U381" s="613">
        <v>0</v>
      </c>
    </row>
    <row r="382" spans="1:21" ht="14.4" customHeight="1" x14ac:dyDescent="0.3">
      <c r="A382" s="566">
        <v>4</v>
      </c>
      <c r="B382" s="567" t="s">
        <v>539</v>
      </c>
      <c r="C382" s="567">
        <v>89301042</v>
      </c>
      <c r="D382" s="629" t="s">
        <v>4252</v>
      </c>
      <c r="E382" s="630" t="s">
        <v>2300</v>
      </c>
      <c r="F382" s="567" t="s">
        <v>2280</v>
      </c>
      <c r="G382" s="567" t="s">
        <v>2404</v>
      </c>
      <c r="H382" s="567" t="s">
        <v>905</v>
      </c>
      <c r="I382" s="567" t="s">
        <v>2518</v>
      </c>
      <c r="J382" s="567" t="s">
        <v>953</v>
      </c>
      <c r="K382" s="567" t="s">
        <v>2519</v>
      </c>
      <c r="L382" s="568">
        <v>207.53</v>
      </c>
      <c r="M382" s="568">
        <v>415.06</v>
      </c>
      <c r="N382" s="567">
        <v>2</v>
      </c>
      <c r="O382" s="631">
        <v>2</v>
      </c>
      <c r="P382" s="568">
        <v>415.06</v>
      </c>
      <c r="Q382" s="583">
        <v>1</v>
      </c>
      <c r="R382" s="567">
        <v>2</v>
      </c>
      <c r="S382" s="583">
        <v>1</v>
      </c>
      <c r="T382" s="631">
        <v>2</v>
      </c>
      <c r="U382" s="613">
        <v>1</v>
      </c>
    </row>
    <row r="383" spans="1:21" ht="14.4" customHeight="1" x14ac:dyDescent="0.3">
      <c r="A383" s="566">
        <v>4</v>
      </c>
      <c r="B383" s="567" t="s">
        <v>539</v>
      </c>
      <c r="C383" s="567">
        <v>89301042</v>
      </c>
      <c r="D383" s="629" t="s">
        <v>4252</v>
      </c>
      <c r="E383" s="630" t="s">
        <v>2300</v>
      </c>
      <c r="F383" s="567" t="s">
        <v>2280</v>
      </c>
      <c r="G383" s="567" t="s">
        <v>2453</v>
      </c>
      <c r="H383" s="567" t="s">
        <v>538</v>
      </c>
      <c r="I383" s="567" t="s">
        <v>2873</v>
      </c>
      <c r="J383" s="567" t="s">
        <v>2455</v>
      </c>
      <c r="K383" s="567" t="s">
        <v>676</v>
      </c>
      <c r="L383" s="568">
        <v>0</v>
      </c>
      <c r="M383" s="568">
        <v>0</v>
      </c>
      <c r="N383" s="567">
        <v>1</v>
      </c>
      <c r="O383" s="631">
        <v>0.5</v>
      </c>
      <c r="P383" s="568">
        <v>0</v>
      </c>
      <c r="Q383" s="583"/>
      <c r="R383" s="567">
        <v>1</v>
      </c>
      <c r="S383" s="583">
        <v>1</v>
      </c>
      <c r="T383" s="631">
        <v>0.5</v>
      </c>
      <c r="U383" s="613">
        <v>1</v>
      </c>
    </row>
    <row r="384" spans="1:21" ht="14.4" customHeight="1" x14ac:dyDescent="0.3">
      <c r="A384" s="566">
        <v>4</v>
      </c>
      <c r="B384" s="567" t="s">
        <v>539</v>
      </c>
      <c r="C384" s="567">
        <v>89301042</v>
      </c>
      <c r="D384" s="629" t="s">
        <v>4252</v>
      </c>
      <c r="E384" s="630" t="s">
        <v>2300</v>
      </c>
      <c r="F384" s="567" t="s">
        <v>2281</v>
      </c>
      <c r="G384" s="567" t="s">
        <v>2414</v>
      </c>
      <c r="H384" s="567" t="s">
        <v>538</v>
      </c>
      <c r="I384" s="567" t="s">
        <v>2694</v>
      </c>
      <c r="J384" s="567" t="s">
        <v>2308</v>
      </c>
      <c r="K384" s="567"/>
      <c r="L384" s="568">
        <v>0</v>
      </c>
      <c r="M384" s="568">
        <v>0</v>
      </c>
      <c r="N384" s="567">
        <v>5</v>
      </c>
      <c r="O384" s="631">
        <v>5</v>
      </c>
      <c r="P384" s="568">
        <v>0</v>
      </c>
      <c r="Q384" s="583"/>
      <c r="R384" s="567">
        <v>5</v>
      </c>
      <c r="S384" s="583">
        <v>1</v>
      </c>
      <c r="T384" s="631">
        <v>5</v>
      </c>
      <c r="U384" s="613">
        <v>1</v>
      </c>
    </row>
    <row r="385" spans="1:21" ht="14.4" customHeight="1" x14ac:dyDescent="0.3">
      <c r="A385" s="566">
        <v>4</v>
      </c>
      <c r="B385" s="567" t="s">
        <v>539</v>
      </c>
      <c r="C385" s="567">
        <v>89301042</v>
      </c>
      <c r="D385" s="629" t="s">
        <v>4252</v>
      </c>
      <c r="E385" s="630" t="s">
        <v>2300</v>
      </c>
      <c r="F385" s="567" t="s">
        <v>2281</v>
      </c>
      <c r="G385" s="567" t="s">
        <v>2414</v>
      </c>
      <c r="H385" s="567" t="s">
        <v>538</v>
      </c>
      <c r="I385" s="567" t="s">
        <v>2520</v>
      </c>
      <c r="J385" s="567" t="s">
        <v>2308</v>
      </c>
      <c r="K385" s="567"/>
      <c r="L385" s="568">
        <v>0</v>
      </c>
      <c r="M385" s="568">
        <v>0</v>
      </c>
      <c r="N385" s="567">
        <v>17</v>
      </c>
      <c r="O385" s="631">
        <v>17</v>
      </c>
      <c r="P385" s="568">
        <v>0</v>
      </c>
      <c r="Q385" s="583"/>
      <c r="R385" s="567">
        <v>16</v>
      </c>
      <c r="S385" s="583">
        <v>0.94117647058823528</v>
      </c>
      <c r="T385" s="631">
        <v>16</v>
      </c>
      <c r="U385" s="613">
        <v>0.94117647058823528</v>
      </c>
    </row>
    <row r="386" spans="1:21" ht="14.4" customHeight="1" x14ac:dyDescent="0.3">
      <c r="A386" s="566">
        <v>4</v>
      </c>
      <c r="B386" s="567" t="s">
        <v>539</v>
      </c>
      <c r="C386" s="567">
        <v>89301042</v>
      </c>
      <c r="D386" s="629" t="s">
        <v>4252</v>
      </c>
      <c r="E386" s="630" t="s">
        <v>2300</v>
      </c>
      <c r="F386" s="567" t="s">
        <v>2282</v>
      </c>
      <c r="G386" s="567" t="s">
        <v>2622</v>
      </c>
      <c r="H386" s="567" t="s">
        <v>538</v>
      </c>
      <c r="I386" s="567" t="s">
        <v>2623</v>
      </c>
      <c r="J386" s="567" t="s">
        <v>2624</v>
      </c>
      <c r="K386" s="567" t="s">
        <v>2625</v>
      </c>
      <c r="L386" s="568">
        <v>410</v>
      </c>
      <c r="M386" s="568">
        <v>17220</v>
      </c>
      <c r="N386" s="567">
        <v>42</v>
      </c>
      <c r="O386" s="631">
        <v>42</v>
      </c>
      <c r="P386" s="568">
        <v>16400</v>
      </c>
      <c r="Q386" s="583">
        <v>0.95238095238095233</v>
      </c>
      <c r="R386" s="567">
        <v>40</v>
      </c>
      <c r="S386" s="583">
        <v>0.95238095238095233</v>
      </c>
      <c r="T386" s="631">
        <v>40</v>
      </c>
      <c r="U386" s="613">
        <v>0.95238095238095233</v>
      </c>
    </row>
    <row r="387" spans="1:21" ht="14.4" customHeight="1" x14ac:dyDescent="0.3">
      <c r="A387" s="566">
        <v>4</v>
      </c>
      <c r="B387" s="567" t="s">
        <v>539</v>
      </c>
      <c r="C387" s="567">
        <v>89301042</v>
      </c>
      <c r="D387" s="629" t="s">
        <v>4252</v>
      </c>
      <c r="E387" s="630" t="s">
        <v>2300</v>
      </c>
      <c r="F387" s="567" t="s">
        <v>2282</v>
      </c>
      <c r="G387" s="567" t="s">
        <v>2622</v>
      </c>
      <c r="H387" s="567" t="s">
        <v>538</v>
      </c>
      <c r="I387" s="567" t="s">
        <v>2695</v>
      </c>
      <c r="J387" s="567" t="s">
        <v>2696</v>
      </c>
      <c r="K387" s="567" t="s">
        <v>2697</v>
      </c>
      <c r="L387" s="568">
        <v>566</v>
      </c>
      <c r="M387" s="568">
        <v>4528</v>
      </c>
      <c r="N387" s="567">
        <v>8</v>
      </c>
      <c r="O387" s="631">
        <v>8</v>
      </c>
      <c r="P387" s="568">
        <v>566</v>
      </c>
      <c r="Q387" s="583">
        <v>0.125</v>
      </c>
      <c r="R387" s="567">
        <v>1</v>
      </c>
      <c r="S387" s="583">
        <v>0.125</v>
      </c>
      <c r="T387" s="631">
        <v>1</v>
      </c>
      <c r="U387" s="613">
        <v>0.125</v>
      </c>
    </row>
    <row r="388" spans="1:21" ht="14.4" customHeight="1" x14ac:dyDescent="0.3">
      <c r="A388" s="566">
        <v>4</v>
      </c>
      <c r="B388" s="567" t="s">
        <v>539</v>
      </c>
      <c r="C388" s="567">
        <v>89301042</v>
      </c>
      <c r="D388" s="629" t="s">
        <v>4252</v>
      </c>
      <c r="E388" s="630" t="s">
        <v>2300</v>
      </c>
      <c r="F388" s="567" t="s">
        <v>2282</v>
      </c>
      <c r="G388" s="567" t="s">
        <v>2698</v>
      </c>
      <c r="H388" s="567" t="s">
        <v>538</v>
      </c>
      <c r="I388" s="567" t="s">
        <v>2874</v>
      </c>
      <c r="J388" s="567" t="s">
        <v>2875</v>
      </c>
      <c r="K388" s="567" t="s">
        <v>2876</v>
      </c>
      <c r="L388" s="568">
        <v>35.130000000000003</v>
      </c>
      <c r="M388" s="568">
        <v>140.52000000000001</v>
      </c>
      <c r="N388" s="567">
        <v>4</v>
      </c>
      <c r="O388" s="631">
        <v>1</v>
      </c>
      <c r="P388" s="568"/>
      <c r="Q388" s="583">
        <v>0</v>
      </c>
      <c r="R388" s="567"/>
      <c r="S388" s="583">
        <v>0</v>
      </c>
      <c r="T388" s="631"/>
      <c r="U388" s="613">
        <v>0</v>
      </c>
    </row>
    <row r="389" spans="1:21" ht="14.4" customHeight="1" x14ac:dyDescent="0.3">
      <c r="A389" s="566">
        <v>4</v>
      </c>
      <c r="B389" s="567" t="s">
        <v>539</v>
      </c>
      <c r="C389" s="567">
        <v>89301042</v>
      </c>
      <c r="D389" s="629" t="s">
        <v>4252</v>
      </c>
      <c r="E389" s="630" t="s">
        <v>2300</v>
      </c>
      <c r="F389" s="567" t="s">
        <v>2282</v>
      </c>
      <c r="G389" s="567" t="s">
        <v>2698</v>
      </c>
      <c r="H389" s="567" t="s">
        <v>538</v>
      </c>
      <c r="I389" s="567" t="s">
        <v>2705</v>
      </c>
      <c r="J389" s="567" t="s">
        <v>2706</v>
      </c>
      <c r="K389" s="567" t="s">
        <v>2707</v>
      </c>
      <c r="L389" s="568">
        <v>200</v>
      </c>
      <c r="M389" s="568">
        <v>2000</v>
      </c>
      <c r="N389" s="567">
        <v>10</v>
      </c>
      <c r="O389" s="631">
        <v>4</v>
      </c>
      <c r="P389" s="568">
        <v>1600</v>
      </c>
      <c r="Q389" s="583">
        <v>0.8</v>
      </c>
      <c r="R389" s="567">
        <v>8</v>
      </c>
      <c r="S389" s="583">
        <v>0.8</v>
      </c>
      <c r="T389" s="631">
        <v>3</v>
      </c>
      <c r="U389" s="613">
        <v>0.75</v>
      </c>
    </row>
    <row r="390" spans="1:21" ht="14.4" customHeight="1" x14ac:dyDescent="0.3">
      <c r="A390" s="566">
        <v>4</v>
      </c>
      <c r="B390" s="567" t="s">
        <v>539</v>
      </c>
      <c r="C390" s="567">
        <v>89301042</v>
      </c>
      <c r="D390" s="629" t="s">
        <v>4252</v>
      </c>
      <c r="E390" s="630" t="s">
        <v>2300</v>
      </c>
      <c r="F390" s="567" t="s">
        <v>2282</v>
      </c>
      <c r="G390" s="567" t="s">
        <v>2698</v>
      </c>
      <c r="H390" s="567" t="s">
        <v>538</v>
      </c>
      <c r="I390" s="567" t="s">
        <v>2877</v>
      </c>
      <c r="J390" s="567" t="s">
        <v>2709</v>
      </c>
      <c r="K390" s="567" t="s">
        <v>2878</v>
      </c>
      <c r="L390" s="568">
        <v>50</v>
      </c>
      <c r="M390" s="568">
        <v>50</v>
      </c>
      <c r="N390" s="567">
        <v>1</v>
      </c>
      <c r="O390" s="631">
        <v>1</v>
      </c>
      <c r="P390" s="568">
        <v>50</v>
      </c>
      <c r="Q390" s="583">
        <v>1</v>
      </c>
      <c r="R390" s="567">
        <v>1</v>
      </c>
      <c r="S390" s="583">
        <v>1</v>
      </c>
      <c r="T390" s="631">
        <v>1</v>
      </c>
      <c r="U390" s="613">
        <v>1</v>
      </c>
    </row>
    <row r="391" spans="1:21" ht="14.4" customHeight="1" x14ac:dyDescent="0.3">
      <c r="A391" s="566">
        <v>4</v>
      </c>
      <c r="B391" s="567" t="s">
        <v>539</v>
      </c>
      <c r="C391" s="567">
        <v>89301042</v>
      </c>
      <c r="D391" s="629" t="s">
        <v>4252</v>
      </c>
      <c r="E391" s="630" t="s">
        <v>2300</v>
      </c>
      <c r="F391" s="567" t="s">
        <v>2282</v>
      </c>
      <c r="G391" s="567" t="s">
        <v>2698</v>
      </c>
      <c r="H391" s="567" t="s">
        <v>538</v>
      </c>
      <c r="I391" s="567" t="s">
        <v>2711</v>
      </c>
      <c r="J391" s="567" t="s">
        <v>2712</v>
      </c>
      <c r="K391" s="567" t="s">
        <v>2713</v>
      </c>
      <c r="L391" s="568">
        <v>120</v>
      </c>
      <c r="M391" s="568">
        <v>720</v>
      </c>
      <c r="N391" s="567">
        <v>6</v>
      </c>
      <c r="O391" s="631">
        <v>5</v>
      </c>
      <c r="P391" s="568">
        <v>720</v>
      </c>
      <c r="Q391" s="583">
        <v>1</v>
      </c>
      <c r="R391" s="567">
        <v>6</v>
      </c>
      <c r="S391" s="583">
        <v>1</v>
      </c>
      <c r="T391" s="631">
        <v>5</v>
      </c>
      <c r="U391" s="613">
        <v>1</v>
      </c>
    </row>
    <row r="392" spans="1:21" ht="14.4" customHeight="1" x14ac:dyDescent="0.3">
      <c r="A392" s="566">
        <v>4</v>
      </c>
      <c r="B392" s="567" t="s">
        <v>539</v>
      </c>
      <c r="C392" s="567">
        <v>89301042</v>
      </c>
      <c r="D392" s="629" t="s">
        <v>4252</v>
      </c>
      <c r="E392" s="630" t="s">
        <v>2300</v>
      </c>
      <c r="F392" s="567" t="s">
        <v>2282</v>
      </c>
      <c r="G392" s="567" t="s">
        <v>2521</v>
      </c>
      <c r="H392" s="567" t="s">
        <v>538</v>
      </c>
      <c r="I392" s="567" t="s">
        <v>2522</v>
      </c>
      <c r="J392" s="567" t="s">
        <v>2523</v>
      </c>
      <c r="K392" s="567" t="s">
        <v>2524</v>
      </c>
      <c r="L392" s="568">
        <v>900</v>
      </c>
      <c r="M392" s="568">
        <v>4500</v>
      </c>
      <c r="N392" s="567">
        <v>5</v>
      </c>
      <c r="O392" s="631">
        <v>5</v>
      </c>
      <c r="P392" s="568">
        <v>4500</v>
      </c>
      <c r="Q392" s="583">
        <v>1</v>
      </c>
      <c r="R392" s="567">
        <v>5</v>
      </c>
      <c r="S392" s="583">
        <v>1</v>
      </c>
      <c r="T392" s="631">
        <v>5</v>
      </c>
      <c r="U392" s="613">
        <v>1</v>
      </c>
    </row>
    <row r="393" spans="1:21" ht="14.4" customHeight="1" x14ac:dyDescent="0.3">
      <c r="A393" s="566">
        <v>4</v>
      </c>
      <c r="B393" s="567" t="s">
        <v>539</v>
      </c>
      <c r="C393" s="567">
        <v>89301042</v>
      </c>
      <c r="D393" s="629" t="s">
        <v>4252</v>
      </c>
      <c r="E393" s="630" t="s">
        <v>2300</v>
      </c>
      <c r="F393" s="567" t="s">
        <v>2282</v>
      </c>
      <c r="G393" s="567" t="s">
        <v>2521</v>
      </c>
      <c r="H393" s="567" t="s">
        <v>538</v>
      </c>
      <c r="I393" s="567" t="s">
        <v>2749</v>
      </c>
      <c r="J393" s="567" t="s">
        <v>2750</v>
      </c>
      <c r="K393" s="567" t="s">
        <v>2751</v>
      </c>
      <c r="L393" s="568">
        <v>378.48</v>
      </c>
      <c r="M393" s="568">
        <v>378.48</v>
      </c>
      <c r="N393" s="567">
        <v>1</v>
      </c>
      <c r="O393" s="631">
        <v>1</v>
      </c>
      <c r="P393" s="568">
        <v>378.48</v>
      </c>
      <c r="Q393" s="583">
        <v>1</v>
      </c>
      <c r="R393" s="567">
        <v>1</v>
      </c>
      <c r="S393" s="583">
        <v>1</v>
      </c>
      <c r="T393" s="631">
        <v>1</v>
      </c>
      <c r="U393" s="613">
        <v>1</v>
      </c>
    </row>
    <row r="394" spans="1:21" ht="14.4" customHeight="1" x14ac:dyDescent="0.3">
      <c r="A394" s="566">
        <v>4</v>
      </c>
      <c r="B394" s="567" t="s">
        <v>539</v>
      </c>
      <c r="C394" s="567">
        <v>89301042</v>
      </c>
      <c r="D394" s="629" t="s">
        <v>4252</v>
      </c>
      <c r="E394" s="630" t="s">
        <v>2300</v>
      </c>
      <c r="F394" s="567" t="s">
        <v>2282</v>
      </c>
      <c r="G394" s="567" t="s">
        <v>2521</v>
      </c>
      <c r="H394" s="567" t="s">
        <v>538</v>
      </c>
      <c r="I394" s="567" t="s">
        <v>2752</v>
      </c>
      <c r="J394" s="567" t="s">
        <v>2753</v>
      </c>
      <c r="K394" s="567" t="s">
        <v>2754</v>
      </c>
      <c r="L394" s="568">
        <v>378.48</v>
      </c>
      <c r="M394" s="568">
        <v>756.96</v>
      </c>
      <c r="N394" s="567">
        <v>2</v>
      </c>
      <c r="O394" s="631">
        <v>2</v>
      </c>
      <c r="P394" s="568">
        <v>378.48</v>
      </c>
      <c r="Q394" s="583">
        <v>0.5</v>
      </c>
      <c r="R394" s="567">
        <v>1</v>
      </c>
      <c r="S394" s="583">
        <v>0.5</v>
      </c>
      <c r="T394" s="631">
        <v>1</v>
      </c>
      <c r="U394" s="613">
        <v>0.5</v>
      </c>
    </row>
    <row r="395" spans="1:21" ht="14.4" customHeight="1" x14ac:dyDescent="0.3">
      <c r="A395" s="566">
        <v>4</v>
      </c>
      <c r="B395" s="567" t="s">
        <v>539</v>
      </c>
      <c r="C395" s="567">
        <v>89301042</v>
      </c>
      <c r="D395" s="629" t="s">
        <v>4252</v>
      </c>
      <c r="E395" s="630" t="s">
        <v>2300</v>
      </c>
      <c r="F395" s="567" t="s">
        <v>2282</v>
      </c>
      <c r="G395" s="567" t="s">
        <v>2521</v>
      </c>
      <c r="H395" s="567" t="s">
        <v>538</v>
      </c>
      <c r="I395" s="567" t="s">
        <v>2755</v>
      </c>
      <c r="J395" s="567" t="s">
        <v>2756</v>
      </c>
      <c r="K395" s="567" t="s">
        <v>2757</v>
      </c>
      <c r="L395" s="568">
        <v>378.48</v>
      </c>
      <c r="M395" s="568">
        <v>378.48</v>
      </c>
      <c r="N395" s="567">
        <v>1</v>
      </c>
      <c r="O395" s="631">
        <v>1</v>
      </c>
      <c r="P395" s="568">
        <v>378.48</v>
      </c>
      <c r="Q395" s="583">
        <v>1</v>
      </c>
      <c r="R395" s="567">
        <v>1</v>
      </c>
      <c r="S395" s="583">
        <v>1</v>
      </c>
      <c r="T395" s="631">
        <v>1</v>
      </c>
      <c r="U395" s="613">
        <v>1</v>
      </c>
    </row>
    <row r="396" spans="1:21" ht="14.4" customHeight="1" x14ac:dyDescent="0.3">
      <c r="A396" s="566">
        <v>4</v>
      </c>
      <c r="B396" s="567" t="s">
        <v>539</v>
      </c>
      <c r="C396" s="567">
        <v>89301042</v>
      </c>
      <c r="D396" s="629" t="s">
        <v>4252</v>
      </c>
      <c r="E396" s="630" t="s">
        <v>2300</v>
      </c>
      <c r="F396" s="567" t="s">
        <v>2282</v>
      </c>
      <c r="G396" s="567" t="s">
        <v>2521</v>
      </c>
      <c r="H396" s="567" t="s">
        <v>538</v>
      </c>
      <c r="I396" s="567" t="s">
        <v>2879</v>
      </c>
      <c r="J396" s="567" t="s">
        <v>2880</v>
      </c>
      <c r="K396" s="567" t="s">
        <v>2881</v>
      </c>
      <c r="L396" s="568">
        <v>378.48</v>
      </c>
      <c r="M396" s="568">
        <v>378.48</v>
      </c>
      <c r="N396" s="567">
        <v>1</v>
      </c>
      <c r="O396" s="631">
        <v>1</v>
      </c>
      <c r="P396" s="568">
        <v>378.48</v>
      </c>
      <c r="Q396" s="583">
        <v>1</v>
      </c>
      <c r="R396" s="567">
        <v>1</v>
      </c>
      <c r="S396" s="583">
        <v>1</v>
      </c>
      <c r="T396" s="631">
        <v>1</v>
      </c>
      <c r="U396" s="613">
        <v>1</v>
      </c>
    </row>
    <row r="397" spans="1:21" ht="14.4" customHeight="1" x14ac:dyDescent="0.3">
      <c r="A397" s="566">
        <v>4</v>
      </c>
      <c r="B397" s="567" t="s">
        <v>539</v>
      </c>
      <c r="C397" s="567">
        <v>89301042</v>
      </c>
      <c r="D397" s="629" t="s">
        <v>4252</v>
      </c>
      <c r="E397" s="630" t="s">
        <v>2300</v>
      </c>
      <c r="F397" s="567" t="s">
        <v>2282</v>
      </c>
      <c r="G397" s="567" t="s">
        <v>2457</v>
      </c>
      <c r="H397" s="567" t="s">
        <v>538</v>
      </c>
      <c r="I397" s="567" t="s">
        <v>2882</v>
      </c>
      <c r="J397" s="567" t="s">
        <v>2883</v>
      </c>
      <c r="K397" s="567" t="s">
        <v>2884</v>
      </c>
      <c r="L397" s="568">
        <v>600</v>
      </c>
      <c r="M397" s="568">
        <v>1200</v>
      </c>
      <c r="N397" s="567">
        <v>2</v>
      </c>
      <c r="O397" s="631">
        <v>2</v>
      </c>
      <c r="P397" s="568">
        <v>1200</v>
      </c>
      <c r="Q397" s="583">
        <v>1</v>
      </c>
      <c r="R397" s="567">
        <v>2</v>
      </c>
      <c r="S397" s="583">
        <v>1</v>
      </c>
      <c r="T397" s="631">
        <v>2</v>
      </c>
      <c r="U397" s="613">
        <v>1</v>
      </c>
    </row>
    <row r="398" spans="1:21" ht="14.4" customHeight="1" x14ac:dyDescent="0.3">
      <c r="A398" s="566">
        <v>4</v>
      </c>
      <c r="B398" s="567" t="s">
        <v>539</v>
      </c>
      <c r="C398" s="567">
        <v>89301042</v>
      </c>
      <c r="D398" s="629" t="s">
        <v>4252</v>
      </c>
      <c r="E398" s="630" t="s">
        <v>2300</v>
      </c>
      <c r="F398" s="567" t="s">
        <v>2282</v>
      </c>
      <c r="G398" s="567" t="s">
        <v>2457</v>
      </c>
      <c r="H398" s="567" t="s">
        <v>538</v>
      </c>
      <c r="I398" s="567" t="s">
        <v>2885</v>
      </c>
      <c r="J398" s="567" t="s">
        <v>2886</v>
      </c>
      <c r="K398" s="567" t="s">
        <v>2884</v>
      </c>
      <c r="L398" s="568">
        <v>576</v>
      </c>
      <c r="M398" s="568">
        <v>2880</v>
      </c>
      <c r="N398" s="567">
        <v>5</v>
      </c>
      <c r="O398" s="631">
        <v>5</v>
      </c>
      <c r="P398" s="568">
        <v>2880</v>
      </c>
      <c r="Q398" s="583">
        <v>1</v>
      </c>
      <c r="R398" s="567">
        <v>5</v>
      </c>
      <c r="S398" s="583">
        <v>1</v>
      </c>
      <c r="T398" s="631">
        <v>5</v>
      </c>
      <c r="U398" s="613">
        <v>1</v>
      </c>
    </row>
    <row r="399" spans="1:21" ht="14.4" customHeight="1" x14ac:dyDescent="0.3">
      <c r="A399" s="566">
        <v>4</v>
      </c>
      <c r="B399" s="567" t="s">
        <v>539</v>
      </c>
      <c r="C399" s="567">
        <v>89301042</v>
      </c>
      <c r="D399" s="629" t="s">
        <v>4252</v>
      </c>
      <c r="E399" s="630" t="s">
        <v>2300</v>
      </c>
      <c r="F399" s="567" t="s">
        <v>2282</v>
      </c>
      <c r="G399" s="567" t="s">
        <v>2457</v>
      </c>
      <c r="H399" s="567" t="s">
        <v>538</v>
      </c>
      <c r="I399" s="567" t="s">
        <v>2887</v>
      </c>
      <c r="J399" s="567" t="s">
        <v>2888</v>
      </c>
      <c r="K399" s="567" t="s">
        <v>2889</v>
      </c>
      <c r="L399" s="568">
        <v>2284</v>
      </c>
      <c r="M399" s="568">
        <v>13704</v>
      </c>
      <c r="N399" s="567">
        <v>6</v>
      </c>
      <c r="O399" s="631">
        <v>2</v>
      </c>
      <c r="P399" s="568">
        <v>13704</v>
      </c>
      <c r="Q399" s="583">
        <v>1</v>
      </c>
      <c r="R399" s="567">
        <v>6</v>
      </c>
      <c r="S399" s="583">
        <v>1</v>
      </c>
      <c r="T399" s="631">
        <v>2</v>
      </c>
      <c r="U399" s="613">
        <v>1</v>
      </c>
    </row>
    <row r="400" spans="1:21" ht="14.4" customHeight="1" x14ac:dyDescent="0.3">
      <c r="A400" s="566">
        <v>4</v>
      </c>
      <c r="B400" s="567" t="s">
        <v>539</v>
      </c>
      <c r="C400" s="567">
        <v>89301042</v>
      </c>
      <c r="D400" s="629" t="s">
        <v>4252</v>
      </c>
      <c r="E400" s="630" t="s">
        <v>2300</v>
      </c>
      <c r="F400" s="567" t="s">
        <v>2282</v>
      </c>
      <c r="G400" s="567" t="s">
        <v>2457</v>
      </c>
      <c r="H400" s="567" t="s">
        <v>538</v>
      </c>
      <c r="I400" s="567" t="s">
        <v>2890</v>
      </c>
      <c r="J400" s="567" t="s">
        <v>2891</v>
      </c>
      <c r="K400" s="567" t="s">
        <v>2892</v>
      </c>
      <c r="L400" s="568">
        <v>319</v>
      </c>
      <c r="M400" s="568">
        <v>3190</v>
      </c>
      <c r="N400" s="567">
        <v>10</v>
      </c>
      <c r="O400" s="631">
        <v>8</v>
      </c>
      <c r="P400" s="568">
        <v>3190</v>
      </c>
      <c r="Q400" s="583">
        <v>1</v>
      </c>
      <c r="R400" s="567">
        <v>10</v>
      </c>
      <c r="S400" s="583">
        <v>1</v>
      </c>
      <c r="T400" s="631">
        <v>8</v>
      </c>
      <c r="U400" s="613">
        <v>1</v>
      </c>
    </row>
    <row r="401" spans="1:21" ht="14.4" customHeight="1" x14ac:dyDescent="0.3">
      <c r="A401" s="566">
        <v>4</v>
      </c>
      <c r="B401" s="567" t="s">
        <v>539</v>
      </c>
      <c r="C401" s="567">
        <v>89301042</v>
      </c>
      <c r="D401" s="629" t="s">
        <v>4252</v>
      </c>
      <c r="E401" s="630" t="s">
        <v>2300</v>
      </c>
      <c r="F401" s="567" t="s">
        <v>2282</v>
      </c>
      <c r="G401" s="567" t="s">
        <v>2457</v>
      </c>
      <c r="H401" s="567" t="s">
        <v>538</v>
      </c>
      <c r="I401" s="567" t="s">
        <v>2764</v>
      </c>
      <c r="J401" s="567" t="s">
        <v>2765</v>
      </c>
      <c r="K401" s="567" t="s">
        <v>2766</v>
      </c>
      <c r="L401" s="568">
        <v>287</v>
      </c>
      <c r="M401" s="568">
        <v>9471</v>
      </c>
      <c r="N401" s="567">
        <v>33</v>
      </c>
      <c r="O401" s="631">
        <v>27</v>
      </c>
      <c r="P401" s="568">
        <v>9471</v>
      </c>
      <c r="Q401" s="583">
        <v>1</v>
      </c>
      <c r="R401" s="567">
        <v>33</v>
      </c>
      <c r="S401" s="583">
        <v>1</v>
      </c>
      <c r="T401" s="631">
        <v>27</v>
      </c>
      <c r="U401" s="613">
        <v>1</v>
      </c>
    </row>
    <row r="402" spans="1:21" ht="14.4" customHeight="1" x14ac:dyDescent="0.3">
      <c r="A402" s="566">
        <v>4</v>
      </c>
      <c r="B402" s="567" t="s">
        <v>539</v>
      </c>
      <c r="C402" s="567">
        <v>89301042</v>
      </c>
      <c r="D402" s="629" t="s">
        <v>4252</v>
      </c>
      <c r="E402" s="630" t="s">
        <v>2300</v>
      </c>
      <c r="F402" s="567" t="s">
        <v>2282</v>
      </c>
      <c r="G402" s="567" t="s">
        <v>2457</v>
      </c>
      <c r="H402" s="567" t="s">
        <v>538</v>
      </c>
      <c r="I402" s="567" t="s">
        <v>2893</v>
      </c>
      <c r="J402" s="567" t="s">
        <v>2894</v>
      </c>
      <c r="K402" s="567" t="s">
        <v>2895</v>
      </c>
      <c r="L402" s="568">
        <v>1248</v>
      </c>
      <c r="M402" s="568">
        <v>22464</v>
      </c>
      <c r="N402" s="567">
        <v>18</v>
      </c>
      <c r="O402" s="631">
        <v>5</v>
      </c>
      <c r="P402" s="568">
        <v>22464</v>
      </c>
      <c r="Q402" s="583">
        <v>1</v>
      </c>
      <c r="R402" s="567">
        <v>18</v>
      </c>
      <c r="S402" s="583">
        <v>1</v>
      </c>
      <c r="T402" s="631">
        <v>5</v>
      </c>
      <c r="U402" s="613">
        <v>1</v>
      </c>
    </row>
    <row r="403" spans="1:21" ht="14.4" customHeight="1" x14ac:dyDescent="0.3">
      <c r="A403" s="566">
        <v>4</v>
      </c>
      <c r="B403" s="567" t="s">
        <v>539</v>
      </c>
      <c r="C403" s="567">
        <v>89301042</v>
      </c>
      <c r="D403" s="629" t="s">
        <v>4252</v>
      </c>
      <c r="E403" s="630" t="s">
        <v>2300</v>
      </c>
      <c r="F403" s="567" t="s">
        <v>2282</v>
      </c>
      <c r="G403" s="567" t="s">
        <v>2457</v>
      </c>
      <c r="H403" s="567" t="s">
        <v>538</v>
      </c>
      <c r="I403" s="567" t="s">
        <v>2896</v>
      </c>
      <c r="J403" s="567" t="s">
        <v>2897</v>
      </c>
      <c r="K403" s="567" t="s">
        <v>2898</v>
      </c>
      <c r="L403" s="568">
        <v>253</v>
      </c>
      <c r="M403" s="568">
        <v>1012</v>
      </c>
      <c r="N403" s="567">
        <v>4</v>
      </c>
      <c r="O403" s="631">
        <v>3</v>
      </c>
      <c r="P403" s="568">
        <v>1012</v>
      </c>
      <c r="Q403" s="583">
        <v>1</v>
      </c>
      <c r="R403" s="567">
        <v>4</v>
      </c>
      <c r="S403" s="583">
        <v>1</v>
      </c>
      <c r="T403" s="631">
        <v>3</v>
      </c>
      <c r="U403" s="613">
        <v>1</v>
      </c>
    </row>
    <row r="404" spans="1:21" ht="14.4" customHeight="1" x14ac:dyDescent="0.3">
      <c r="A404" s="566">
        <v>4</v>
      </c>
      <c r="B404" s="567" t="s">
        <v>539</v>
      </c>
      <c r="C404" s="567">
        <v>89301042</v>
      </c>
      <c r="D404" s="629" t="s">
        <v>4252</v>
      </c>
      <c r="E404" s="630" t="s">
        <v>2300</v>
      </c>
      <c r="F404" s="567" t="s">
        <v>2282</v>
      </c>
      <c r="G404" s="567" t="s">
        <v>2457</v>
      </c>
      <c r="H404" s="567" t="s">
        <v>538</v>
      </c>
      <c r="I404" s="567" t="s">
        <v>2899</v>
      </c>
      <c r="J404" s="567" t="s">
        <v>2900</v>
      </c>
      <c r="K404" s="567" t="s">
        <v>2901</v>
      </c>
      <c r="L404" s="568">
        <v>128</v>
      </c>
      <c r="M404" s="568">
        <v>384</v>
      </c>
      <c r="N404" s="567">
        <v>3</v>
      </c>
      <c r="O404" s="631">
        <v>2</v>
      </c>
      <c r="P404" s="568">
        <v>384</v>
      </c>
      <c r="Q404" s="583">
        <v>1</v>
      </c>
      <c r="R404" s="567">
        <v>3</v>
      </c>
      <c r="S404" s="583">
        <v>1</v>
      </c>
      <c r="T404" s="631">
        <v>2</v>
      </c>
      <c r="U404" s="613">
        <v>1</v>
      </c>
    </row>
    <row r="405" spans="1:21" ht="14.4" customHeight="1" x14ac:dyDescent="0.3">
      <c r="A405" s="566">
        <v>4</v>
      </c>
      <c r="B405" s="567" t="s">
        <v>539</v>
      </c>
      <c r="C405" s="567">
        <v>89301042</v>
      </c>
      <c r="D405" s="629" t="s">
        <v>4252</v>
      </c>
      <c r="E405" s="630" t="s">
        <v>2300</v>
      </c>
      <c r="F405" s="567" t="s">
        <v>2282</v>
      </c>
      <c r="G405" s="567" t="s">
        <v>2457</v>
      </c>
      <c r="H405" s="567" t="s">
        <v>538</v>
      </c>
      <c r="I405" s="567" t="s">
        <v>2902</v>
      </c>
      <c r="J405" s="567" t="s">
        <v>2903</v>
      </c>
      <c r="K405" s="567" t="s">
        <v>2904</v>
      </c>
      <c r="L405" s="568">
        <v>2304</v>
      </c>
      <c r="M405" s="568">
        <v>4608</v>
      </c>
      <c r="N405" s="567">
        <v>2</v>
      </c>
      <c r="O405" s="631">
        <v>1</v>
      </c>
      <c r="P405" s="568">
        <v>4608</v>
      </c>
      <c r="Q405" s="583">
        <v>1</v>
      </c>
      <c r="R405" s="567">
        <v>2</v>
      </c>
      <c r="S405" s="583">
        <v>1</v>
      </c>
      <c r="T405" s="631">
        <v>1</v>
      </c>
      <c r="U405" s="613">
        <v>1</v>
      </c>
    </row>
    <row r="406" spans="1:21" ht="14.4" customHeight="1" x14ac:dyDescent="0.3">
      <c r="A406" s="566">
        <v>4</v>
      </c>
      <c r="B406" s="567" t="s">
        <v>539</v>
      </c>
      <c r="C406" s="567">
        <v>89301042</v>
      </c>
      <c r="D406" s="629" t="s">
        <v>4252</v>
      </c>
      <c r="E406" s="630" t="s">
        <v>2300</v>
      </c>
      <c r="F406" s="567" t="s">
        <v>2282</v>
      </c>
      <c r="G406" s="567" t="s">
        <v>2457</v>
      </c>
      <c r="H406" s="567" t="s">
        <v>538</v>
      </c>
      <c r="I406" s="567" t="s">
        <v>2905</v>
      </c>
      <c r="J406" s="567" t="s">
        <v>2906</v>
      </c>
      <c r="K406" s="567" t="s">
        <v>2907</v>
      </c>
      <c r="L406" s="568">
        <v>556.53</v>
      </c>
      <c r="M406" s="568">
        <v>556.53</v>
      </c>
      <c r="N406" s="567">
        <v>1</v>
      </c>
      <c r="O406" s="631">
        <v>1</v>
      </c>
      <c r="P406" s="568">
        <v>556.53</v>
      </c>
      <c r="Q406" s="583">
        <v>1</v>
      </c>
      <c r="R406" s="567">
        <v>1</v>
      </c>
      <c r="S406" s="583">
        <v>1</v>
      </c>
      <c r="T406" s="631">
        <v>1</v>
      </c>
      <c r="U406" s="613">
        <v>1</v>
      </c>
    </row>
    <row r="407" spans="1:21" ht="14.4" customHeight="1" x14ac:dyDescent="0.3">
      <c r="A407" s="566">
        <v>4</v>
      </c>
      <c r="B407" s="567" t="s">
        <v>539</v>
      </c>
      <c r="C407" s="567">
        <v>89301042</v>
      </c>
      <c r="D407" s="629" t="s">
        <v>4252</v>
      </c>
      <c r="E407" s="630" t="s">
        <v>2300</v>
      </c>
      <c r="F407" s="567" t="s">
        <v>2282</v>
      </c>
      <c r="G407" s="567" t="s">
        <v>2457</v>
      </c>
      <c r="H407" s="567" t="s">
        <v>538</v>
      </c>
      <c r="I407" s="567" t="s">
        <v>2908</v>
      </c>
      <c r="J407" s="567" t="s">
        <v>2909</v>
      </c>
      <c r="K407" s="567" t="s">
        <v>2910</v>
      </c>
      <c r="L407" s="568">
        <v>2094.4899999999998</v>
      </c>
      <c r="M407" s="568">
        <v>14661.429999999998</v>
      </c>
      <c r="N407" s="567">
        <v>7</v>
      </c>
      <c r="O407" s="631">
        <v>2</v>
      </c>
      <c r="P407" s="568">
        <v>14661.429999999998</v>
      </c>
      <c r="Q407" s="583">
        <v>1</v>
      </c>
      <c r="R407" s="567">
        <v>7</v>
      </c>
      <c r="S407" s="583">
        <v>1</v>
      </c>
      <c r="T407" s="631">
        <v>2</v>
      </c>
      <c r="U407" s="613">
        <v>1</v>
      </c>
    </row>
    <row r="408" spans="1:21" ht="14.4" customHeight="1" x14ac:dyDescent="0.3">
      <c r="A408" s="566">
        <v>4</v>
      </c>
      <c r="B408" s="567" t="s">
        <v>539</v>
      </c>
      <c r="C408" s="567">
        <v>89301042</v>
      </c>
      <c r="D408" s="629" t="s">
        <v>4252</v>
      </c>
      <c r="E408" s="630" t="s">
        <v>2300</v>
      </c>
      <c r="F408" s="567" t="s">
        <v>2282</v>
      </c>
      <c r="G408" s="567" t="s">
        <v>2457</v>
      </c>
      <c r="H408" s="567" t="s">
        <v>538</v>
      </c>
      <c r="I408" s="567" t="s">
        <v>2911</v>
      </c>
      <c r="J408" s="567" t="s">
        <v>2912</v>
      </c>
      <c r="K408" s="567" t="s">
        <v>2913</v>
      </c>
      <c r="L408" s="568">
        <v>315.5</v>
      </c>
      <c r="M408" s="568">
        <v>946.5</v>
      </c>
      <c r="N408" s="567">
        <v>3</v>
      </c>
      <c r="O408" s="631">
        <v>2</v>
      </c>
      <c r="P408" s="568">
        <v>631</v>
      </c>
      <c r="Q408" s="583">
        <v>0.66666666666666663</v>
      </c>
      <c r="R408" s="567">
        <v>2</v>
      </c>
      <c r="S408" s="583">
        <v>0.66666666666666663</v>
      </c>
      <c r="T408" s="631">
        <v>1</v>
      </c>
      <c r="U408" s="613">
        <v>0.5</v>
      </c>
    </row>
    <row r="409" spans="1:21" ht="14.4" customHeight="1" x14ac:dyDescent="0.3">
      <c r="A409" s="566">
        <v>4</v>
      </c>
      <c r="B409" s="567" t="s">
        <v>539</v>
      </c>
      <c r="C409" s="567">
        <v>89301042</v>
      </c>
      <c r="D409" s="629" t="s">
        <v>4252</v>
      </c>
      <c r="E409" s="630" t="s">
        <v>2300</v>
      </c>
      <c r="F409" s="567" t="s">
        <v>2282</v>
      </c>
      <c r="G409" s="567" t="s">
        <v>2457</v>
      </c>
      <c r="H409" s="567" t="s">
        <v>538</v>
      </c>
      <c r="I409" s="567" t="s">
        <v>2833</v>
      </c>
      <c r="J409" s="567" t="s">
        <v>2914</v>
      </c>
      <c r="K409" s="567" t="s">
        <v>2915</v>
      </c>
      <c r="L409" s="568">
        <v>1781.3</v>
      </c>
      <c r="M409" s="568">
        <v>1781.3</v>
      </c>
      <c r="N409" s="567">
        <v>1</v>
      </c>
      <c r="O409" s="631">
        <v>1</v>
      </c>
      <c r="P409" s="568">
        <v>1781.3</v>
      </c>
      <c r="Q409" s="583">
        <v>1</v>
      </c>
      <c r="R409" s="567">
        <v>1</v>
      </c>
      <c r="S409" s="583">
        <v>1</v>
      </c>
      <c r="T409" s="631">
        <v>1</v>
      </c>
      <c r="U409" s="613">
        <v>1</v>
      </c>
    </row>
    <row r="410" spans="1:21" ht="14.4" customHeight="1" x14ac:dyDescent="0.3">
      <c r="A410" s="566">
        <v>4</v>
      </c>
      <c r="B410" s="567" t="s">
        <v>539</v>
      </c>
      <c r="C410" s="567">
        <v>89301042</v>
      </c>
      <c r="D410" s="629" t="s">
        <v>4252</v>
      </c>
      <c r="E410" s="630" t="s">
        <v>2300</v>
      </c>
      <c r="F410" s="567" t="s">
        <v>2282</v>
      </c>
      <c r="G410" s="567" t="s">
        <v>2457</v>
      </c>
      <c r="H410" s="567" t="s">
        <v>538</v>
      </c>
      <c r="I410" s="567" t="s">
        <v>2916</v>
      </c>
      <c r="J410" s="567" t="s">
        <v>2917</v>
      </c>
      <c r="K410" s="567" t="s">
        <v>2918</v>
      </c>
      <c r="L410" s="568">
        <v>517</v>
      </c>
      <c r="M410" s="568">
        <v>6204</v>
      </c>
      <c r="N410" s="567">
        <v>12</v>
      </c>
      <c r="O410" s="631">
        <v>5</v>
      </c>
      <c r="P410" s="568">
        <v>6204</v>
      </c>
      <c r="Q410" s="583">
        <v>1</v>
      </c>
      <c r="R410" s="567">
        <v>12</v>
      </c>
      <c r="S410" s="583">
        <v>1</v>
      </c>
      <c r="T410" s="631">
        <v>5</v>
      </c>
      <c r="U410" s="613">
        <v>1</v>
      </c>
    </row>
    <row r="411" spans="1:21" ht="14.4" customHeight="1" x14ac:dyDescent="0.3">
      <c r="A411" s="566">
        <v>4</v>
      </c>
      <c r="B411" s="567" t="s">
        <v>539</v>
      </c>
      <c r="C411" s="567">
        <v>89301042</v>
      </c>
      <c r="D411" s="629" t="s">
        <v>4252</v>
      </c>
      <c r="E411" s="630" t="s">
        <v>2300</v>
      </c>
      <c r="F411" s="567" t="s">
        <v>2282</v>
      </c>
      <c r="G411" s="567" t="s">
        <v>2457</v>
      </c>
      <c r="H411" s="567" t="s">
        <v>538</v>
      </c>
      <c r="I411" s="567" t="s">
        <v>2919</v>
      </c>
      <c r="J411" s="567" t="s">
        <v>2920</v>
      </c>
      <c r="K411" s="567" t="s">
        <v>2921</v>
      </c>
      <c r="L411" s="568">
        <v>579</v>
      </c>
      <c r="M411" s="568">
        <v>1737</v>
      </c>
      <c r="N411" s="567">
        <v>3</v>
      </c>
      <c r="O411" s="631">
        <v>1</v>
      </c>
      <c r="P411" s="568">
        <v>1737</v>
      </c>
      <c r="Q411" s="583">
        <v>1</v>
      </c>
      <c r="R411" s="567">
        <v>3</v>
      </c>
      <c r="S411" s="583">
        <v>1</v>
      </c>
      <c r="T411" s="631">
        <v>1</v>
      </c>
      <c r="U411" s="613">
        <v>1</v>
      </c>
    </row>
    <row r="412" spans="1:21" ht="14.4" customHeight="1" x14ac:dyDescent="0.3">
      <c r="A412" s="566">
        <v>4</v>
      </c>
      <c r="B412" s="567" t="s">
        <v>539</v>
      </c>
      <c r="C412" s="567">
        <v>89301042</v>
      </c>
      <c r="D412" s="629" t="s">
        <v>4252</v>
      </c>
      <c r="E412" s="630" t="s">
        <v>2300</v>
      </c>
      <c r="F412" s="567" t="s">
        <v>2282</v>
      </c>
      <c r="G412" s="567" t="s">
        <v>2457</v>
      </c>
      <c r="H412" s="567" t="s">
        <v>538</v>
      </c>
      <c r="I412" s="567" t="s">
        <v>2922</v>
      </c>
      <c r="J412" s="567" t="s">
        <v>2923</v>
      </c>
      <c r="K412" s="567" t="s">
        <v>2924</v>
      </c>
      <c r="L412" s="568">
        <v>600</v>
      </c>
      <c r="M412" s="568">
        <v>2400</v>
      </c>
      <c r="N412" s="567">
        <v>4</v>
      </c>
      <c r="O412" s="631">
        <v>4</v>
      </c>
      <c r="P412" s="568"/>
      <c r="Q412" s="583">
        <v>0</v>
      </c>
      <c r="R412" s="567"/>
      <c r="S412" s="583">
        <v>0</v>
      </c>
      <c r="T412" s="631"/>
      <c r="U412" s="613">
        <v>0</v>
      </c>
    </row>
    <row r="413" spans="1:21" ht="14.4" customHeight="1" x14ac:dyDescent="0.3">
      <c r="A413" s="566">
        <v>4</v>
      </c>
      <c r="B413" s="567" t="s">
        <v>539</v>
      </c>
      <c r="C413" s="567">
        <v>89301042</v>
      </c>
      <c r="D413" s="629" t="s">
        <v>4252</v>
      </c>
      <c r="E413" s="630" t="s">
        <v>2300</v>
      </c>
      <c r="F413" s="567" t="s">
        <v>2282</v>
      </c>
      <c r="G413" s="567" t="s">
        <v>2457</v>
      </c>
      <c r="H413" s="567" t="s">
        <v>538</v>
      </c>
      <c r="I413" s="567" t="s">
        <v>2925</v>
      </c>
      <c r="J413" s="567" t="s">
        <v>2926</v>
      </c>
      <c r="K413" s="567" t="s">
        <v>2927</v>
      </c>
      <c r="L413" s="568">
        <v>5343.9</v>
      </c>
      <c r="M413" s="568">
        <v>85502.399999999994</v>
      </c>
      <c r="N413" s="567">
        <v>16</v>
      </c>
      <c r="O413" s="631">
        <v>6</v>
      </c>
      <c r="P413" s="568">
        <v>85502.399999999994</v>
      </c>
      <c r="Q413" s="583">
        <v>1</v>
      </c>
      <c r="R413" s="567">
        <v>16</v>
      </c>
      <c r="S413" s="583">
        <v>1</v>
      </c>
      <c r="T413" s="631">
        <v>6</v>
      </c>
      <c r="U413" s="613">
        <v>1</v>
      </c>
    </row>
    <row r="414" spans="1:21" ht="14.4" customHeight="1" x14ac:dyDescent="0.3">
      <c r="A414" s="566">
        <v>4</v>
      </c>
      <c r="B414" s="567" t="s">
        <v>539</v>
      </c>
      <c r="C414" s="567">
        <v>89301042</v>
      </c>
      <c r="D414" s="629" t="s">
        <v>4252</v>
      </c>
      <c r="E414" s="630" t="s">
        <v>2300</v>
      </c>
      <c r="F414" s="567" t="s">
        <v>2282</v>
      </c>
      <c r="G414" s="567" t="s">
        <v>2457</v>
      </c>
      <c r="H414" s="567" t="s">
        <v>538</v>
      </c>
      <c r="I414" s="567" t="s">
        <v>2928</v>
      </c>
      <c r="J414" s="567" t="s">
        <v>2929</v>
      </c>
      <c r="K414" s="567" t="s">
        <v>2930</v>
      </c>
      <c r="L414" s="568">
        <v>2816</v>
      </c>
      <c r="M414" s="568">
        <v>8448</v>
      </c>
      <c r="N414" s="567">
        <v>3</v>
      </c>
      <c r="O414" s="631">
        <v>1</v>
      </c>
      <c r="P414" s="568"/>
      <c r="Q414" s="583">
        <v>0</v>
      </c>
      <c r="R414" s="567"/>
      <c r="S414" s="583">
        <v>0</v>
      </c>
      <c r="T414" s="631"/>
      <c r="U414" s="613">
        <v>0</v>
      </c>
    </row>
    <row r="415" spans="1:21" ht="14.4" customHeight="1" x14ac:dyDescent="0.3">
      <c r="A415" s="566">
        <v>4</v>
      </c>
      <c r="B415" s="567" t="s">
        <v>539</v>
      </c>
      <c r="C415" s="567">
        <v>89301042</v>
      </c>
      <c r="D415" s="629" t="s">
        <v>4252</v>
      </c>
      <c r="E415" s="630" t="s">
        <v>2300</v>
      </c>
      <c r="F415" s="567" t="s">
        <v>2282</v>
      </c>
      <c r="G415" s="567" t="s">
        <v>2457</v>
      </c>
      <c r="H415" s="567" t="s">
        <v>538</v>
      </c>
      <c r="I415" s="567" t="s">
        <v>2931</v>
      </c>
      <c r="J415" s="567" t="s">
        <v>2932</v>
      </c>
      <c r="K415" s="567" t="s">
        <v>2933</v>
      </c>
      <c r="L415" s="568">
        <v>2412.9</v>
      </c>
      <c r="M415" s="568">
        <v>7238.7000000000007</v>
      </c>
      <c r="N415" s="567">
        <v>3</v>
      </c>
      <c r="O415" s="631">
        <v>1</v>
      </c>
      <c r="P415" s="568">
        <v>7238.7000000000007</v>
      </c>
      <c r="Q415" s="583">
        <v>1</v>
      </c>
      <c r="R415" s="567">
        <v>3</v>
      </c>
      <c r="S415" s="583">
        <v>1</v>
      </c>
      <c r="T415" s="631">
        <v>1</v>
      </c>
      <c r="U415" s="613">
        <v>1</v>
      </c>
    </row>
    <row r="416" spans="1:21" ht="14.4" customHeight="1" x14ac:dyDescent="0.3">
      <c r="A416" s="566">
        <v>4</v>
      </c>
      <c r="B416" s="567" t="s">
        <v>539</v>
      </c>
      <c r="C416" s="567">
        <v>89301042</v>
      </c>
      <c r="D416" s="629" t="s">
        <v>4252</v>
      </c>
      <c r="E416" s="630" t="s">
        <v>2300</v>
      </c>
      <c r="F416" s="567" t="s">
        <v>2282</v>
      </c>
      <c r="G416" s="567" t="s">
        <v>2457</v>
      </c>
      <c r="H416" s="567" t="s">
        <v>538</v>
      </c>
      <c r="I416" s="567" t="s">
        <v>2934</v>
      </c>
      <c r="J416" s="567" t="s">
        <v>2935</v>
      </c>
      <c r="K416" s="567" t="s">
        <v>2936</v>
      </c>
      <c r="L416" s="568">
        <v>5343.9</v>
      </c>
      <c r="M416" s="568">
        <v>5343.9</v>
      </c>
      <c r="N416" s="567">
        <v>1</v>
      </c>
      <c r="O416" s="631">
        <v>1</v>
      </c>
      <c r="P416" s="568">
        <v>5343.9</v>
      </c>
      <c r="Q416" s="583">
        <v>1</v>
      </c>
      <c r="R416" s="567">
        <v>1</v>
      </c>
      <c r="S416" s="583">
        <v>1</v>
      </c>
      <c r="T416" s="631">
        <v>1</v>
      </c>
      <c r="U416" s="613">
        <v>1</v>
      </c>
    </row>
    <row r="417" spans="1:21" ht="14.4" customHeight="1" x14ac:dyDescent="0.3">
      <c r="A417" s="566">
        <v>4</v>
      </c>
      <c r="B417" s="567" t="s">
        <v>539</v>
      </c>
      <c r="C417" s="567">
        <v>89301042</v>
      </c>
      <c r="D417" s="629" t="s">
        <v>4252</v>
      </c>
      <c r="E417" s="630" t="s">
        <v>2300</v>
      </c>
      <c r="F417" s="567" t="s">
        <v>2282</v>
      </c>
      <c r="G417" s="567" t="s">
        <v>2457</v>
      </c>
      <c r="H417" s="567" t="s">
        <v>538</v>
      </c>
      <c r="I417" s="567" t="s">
        <v>2937</v>
      </c>
      <c r="J417" s="567" t="s">
        <v>2938</v>
      </c>
      <c r="K417" s="567" t="s">
        <v>2939</v>
      </c>
      <c r="L417" s="568">
        <v>1526.74</v>
      </c>
      <c r="M417" s="568">
        <v>1526.74</v>
      </c>
      <c r="N417" s="567">
        <v>1</v>
      </c>
      <c r="O417" s="631">
        <v>1</v>
      </c>
      <c r="P417" s="568">
        <v>1526.74</v>
      </c>
      <c r="Q417" s="583">
        <v>1</v>
      </c>
      <c r="R417" s="567">
        <v>1</v>
      </c>
      <c r="S417" s="583">
        <v>1</v>
      </c>
      <c r="T417" s="631">
        <v>1</v>
      </c>
      <c r="U417" s="613">
        <v>1</v>
      </c>
    </row>
    <row r="418" spans="1:21" ht="14.4" customHeight="1" x14ac:dyDescent="0.3">
      <c r="A418" s="566">
        <v>4</v>
      </c>
      <c r="B418" s="567" t="s">
        <v>539</v>
      </c>
      <c r="C418" s="567">
        <v>89301042</v>
      </c>
      <c r="D418" s="629" t="s">
        <v>4252</v>
      </c>
      <c r="E418" s="630" t="s">
        <v>2300</v>
      </c>
      <c r="F418" s="567" t="s">
        <v>2282</v>
      </c>
      <c r="G418" s="567" t="s">
        <v>2457</v>
      </c>
      <c r="H418" s="567" t="s">
        <v>538</v>
      </c>
      <c r="I418" s="567" t="s">
        <v>2940</v>
      </c>
      <c r="J418" s="567" t="s">
        <v>2941</v>
      </c>
      <c r="K418" s="567" t="s">
        <v>2939</v>
      </c>
      <c r="L418" s="568">
        <v>1832.09</v>
      </c>
      <c r="M418" s="568">
        <v>16488.809999999998</v>
      </c>
      <c r="N418" s="567">
        <v>9</v>
      </c>
      <c r="O418" s="631">
        <v>3</v>
      </c>
      <c r="P418" s="568">
        <v>16488.809999999998</v>
      </c>
      <c r="Q418" s="583">
        <v>1</v>
      </c>
      <c r="R418" s="567">
        <v>9</v>
      </c>
      <c r="S418" s="583">
        <v>1</v>
      </c>
      <c r="T418" s="631">
        <v>3</v>
      </c>
      <c r="U418" s="613">
        <v>1</v>
      </c>
    </row>
    <row r="419" spans="1:21" ht="14.4" customHeight="1" x14ac:dyDescent="0.3">
      <c r="A419" s="566">
        <v>4</v>
      </c>
      <c r="B419" s="567" t="s">
        <v>539</v>
      </c>
      <c r="C419" s="567">
        <v>89301042</v>
      </c>
      <c r="D419" s="629" t="s">
        <v>4252</v>
      </c>
      <c r="E419" s="630" t="s">
        <v>2300</v>
      </c>
      <c r="F419" s="567" t="s">
        <v>2282</v>
      </c>
      <c r="G419" s="567" t="s">
        <v>2457</v>
      </c>
      <c r="H419" s="567" t="s">
        <v>538</v>
      </c>
      <c r="I419" s="567" t="s">
        <v>2942</v>
      </c>
      <c r="J419" s="567" t="s">
        <v>2943</v>
      </c>
      <c r="K419" s="567" t="s">
        <v>2944</v>
      </c>
      <c r="L419" s="568">
        <v>2473.21</v>
      </c>
      <c r="M419" s="568">
        <v>9892.84</v>
      </c>
      <c r="N419" s="567">
        <v>4</v>
      </c>
      <c r="O419" s="631">
        <v>3</v>
      </c>
      <c r="P419" s="568">
        <v>9892.84</v>
      </c>
      <c r="Q419" s="583">
        <v>1</v>
      </c>
      <c r="R419" s="567">
        <v>4</v>
      </c>
      <c r="S419" s="583">
        <v>1</v>
      </c>
      <c r="T419" s="631">
        <v>3</v>
      </c>
      <c r="U419" s="613">
        <v>1</v>
      </c>
    </row>
    <row r="420" spans="1:21" ht="14.4" customHeight="1" x14ac:dyDescent="0.3">
      <c r="A420" s="566">
        <v>4</v>
      </c>
      <c r="B420" s="567" t="s">
        <v>539</v>
      </c>
      <c r="C420" s="567">
        <v>89301042</v>
      </c>
      <c r="D420" s="629" t="s">
        <v>4252</v>
      </c>
      <c r="E420" s="630" t="s">
        <v>2300</v>
      </c>
      <c r="F420" s="567" t="s">
        <v>2282</v>
      </c>
      <c r="G420" s="567" t="s">
        <v>2457</v>
      </c>
      <c r="H420" s="567" t="s">
        <v>538</v>
      </c>
      <c r="I420" s="567" t="s">
        <v>2945</v>
      </c>
      <c r="J420" s="567" t="s">
        <v>2946</v>
      </c>
      <c r="K420" s="567" t="s">
        <v>2947</v>
      </c>
      <c r="L420" s="568">
        <v>2412.9</v>
      </c>
      <c r="M420" s="568">
        <v>4825.8</v>
      </c>
      <c r="N420" s="567">
        <v>2</v>
      </c>
      <c r="O420" s="631">
        <v>1</v>
      </c>
      <c r="P420" s="568">
        <v>4825.8</v>
      </c>
      <c r="Q420" s="583">
        <v>1</v>
      </c>
      <c r="R420" s="567">
        <v>2</v>
      </c>
      <c r="S420" s="583">
        <v>1</v>
      </c>
      <c r="T420" s="631">
        <v>1</v>
      </c>
      <c r="U420" s="613">
        <v>1</v>
      </c>
    </row>
    <row r="421" spans="1:21" ht="14.4" customHeight="1" x14ac:dyDescent="0.3">
      <c r="A421" s="566">
        <v>4</v>
      </c>
      <c r="B421" s="567" t="s">
        <v>539</v>
      </c>
      <c r="C421" s="567">
        <v>89301042</v>
      </c>
      <c r="D421" s="629" t="s">
        <v>4252</v>
      </c>
      <c r="E421" s="630" t="s">
        <v>2300</v>
      </c>
      <c r="F421" s="567" t="s">
        <v>2282</v>
      </c>
      <c r="G421" s="567" t="s">
        <v>2457</v>
      </c>
      <c r="H421" s="567" t="s">
        <v>538</v>
      </c>
      <c r="I421" s="567" t="s">
        <v>2948</v>
      </c>
      <c r="J421" s="567" t="s">
        <v>2949</v>
      </c>
      <c r="K421" s="567" t="s">
        <v>2950</v>
      </c>
      <c r="L421" s="568">
        <v>5343.9</v>
      </c>
      <c r="M421" s="568">
        <v>5343.9</v>
      </c>
      <c r="N421" s="567">
        <v>1</v>
      </c>
      <c r="O421" s="631">
        <v>1</v>
      </c>
      <c r="P421" s="568">
        <v>5343.9</v>
      </c>
      <c r="Q421" s="583">
        <v>1</v>
      </c>
      <c r="R421" s="567">
        <v>1</v>
      </c>
      <c r="S421" s="583">
        <v>1</v>
      </c>
      <c r="T421" s="631">
        <v>1</v>
      </c>
      <c r="U421" s="613">
        <v>1</v>
      </c>
    </row>
    <row r="422" spans="1:21" ht="14.4" customHeight="1" x14ac:dyDescent="0.3">
      <c r="A422" s="566">
        <v>4</v>
      </c>
      <c r="B422" s="567" t="s">
        <v>539</v>
      </c>
      <c r="C422" s="567">
        <v>89301042</v>
      </c>
      <c r="D422" s="629" t="s">
        <v>4252</v>
      </c>
      <c r="E422" s="630" t="s">
        <v>2300</v>
      </c>
      <c r="F422" s="567" t="s">
        <v>2282</v>
      </c>
      <c r="G422" s="567" t="s">
        <v>2457</v>
      </c>
      <c r="H422" s="567" t="s">
        <v>538</v>
      </c>
      <c r="I422" s="567" t="s">
        <v>2951</v>
      </c>
      <c r="J422" s="567" t="s">
        <v>2952</v>
      </c>
      <c r="K422" s="567" t="s">
        <v>2953</v>
      </c>
      <c r="L422" s="568">
        <v>5343.9</v>
      </c>
      <c r="M422" s="568">
        <v>16031.699999999999</v>
      </c>
      <c r="N422" s="567">
        <v>3</v>
      </c>
      <c r="O422" s="631">
        <v>2</v>
      </c>
      <c r="P422" s="568">
        <v>16031.699999999999</v>
      </c>
      <c r="Q422" s="583">
        <v>1</v>
      </c>
      <c r="R422" s="567">
        <v>3</v>
      </c>
      <c r="S422" s="583">
        <v>1</v>
      </c>
      <c r="T422" s="631">
        <v>2</v>
      </c>
      <c r="U422" s="613">
        <v>1</v>
      </c>
    </row>
    <row r="423" spans="1:21" ht="14.4" customHeight="1" x14ac:dyDescent="0.3">
      <c r="A423" s="566">
        <v>4</v>
      </c>
      <c r="B423" s="567" t="s">
        <v>539</v>
      </c>
      <c r="C423" s="567">
        <v>89301042</v>
      </c>
      <c r="D423" s="629" t="s">
        <v>4252</v>
      </c>
      <c r="E423" s="630" t="s">
        <v>2300</v>
      </c>
      <c r="F423" s="567" t="s">
        <v>2282</v>
      </c>
      <c r="G423" s="567" t="s">
        <v>2457</v>
      </c>
      <c r="H423" s="567" t="s">
        <v>538</v>
      </c>
      <c r="I423" s="567" t="s">
        <v>2954</v>
      </c>
      <c r="J423" s="567" t="s">
        <v>2955</v>
      </c>
      <c r="K423" s="567" t="s">
        <v>2956</v>
      </c>
      <c r="L423" s="568">
        <v>5343.9</v>
      </c>
      <c r="M423" s="568">
        <v>16031.699999999999</v>
      </c>
      <c r="N423" s="567">
        <v>3</v>
      </c>
      <c r="O423" s="631">
        <v>3</v>
      </c>
      <c r="P423" s="568">
        <v>10687.8</v>
      </c>
      <c r="Q423" s="583">
        <v>0.66666666666666663</v>
      </c>
      <c r="R423" s="567">
        <v>2</v>
      </c>
      <c r="S423" s="583">
        <v>0.66666666666666663</v>
      </c>
      <c r="T423" s="631">
        <v>2</v>
      </c>
      <c r="U423" s="613">
        <v>0.66666666666666663</v>
      </c>
    </row>
    <row r="424" spans="1:21" ht="14.4" customHeight="1" x14ac:dyDescent="0.3">
      <c r="A424" s="566">
        <v>4</v>
      </c>
      <c r="B424" s="567" t="s">
        <v>539</v>
      </c>
      <c r="C424" s="567">
        <v>89301042</v>
      </c>
      <c r="D424" s="629" t="s">
        <v>4252</v>
      </c>
      <c r="E424" s="630" t="s">
        <v>2300</v>
      </c>
      <c r="F424" s="567" t="s">
        <v>2282</v>
      </c>
      <c r="G424" s="567" t="s">
        <v>2457</v>
      </c>
      <c r="H424" s="567" t="s">
        <v>538</v>
      </c>
      <c r="I424" s="567" t="s">
        <v>2767</v>
      </c>
      <c r="J424" s="567" t="s">
        <v>2768</v>
      </c>
      <c r="K424" s="567" t="s">
        <v>2769</v>
      </c>
      <c r="L424" s="568">
        <v>320</v>
      </c>
      <c r="M424" s="568">
        <v>1280</v>
      </c>
      <c r="N424" s="567">
        <v>4</v>
      </c>
      <c r="O424" s="631">
        <v>2</v>
      </c>
      <c r="P424" s="568">
        <v>1280</v>
      </c>
      <c r="Q424" s="583">
        <v>1</v>
      </c>
      <c r="R424" s="567">
        <v>4</v>
      </c>
      <c r="S424" s="583">
        <v>1</v>
      </c>
      <c r="T424" s="631">
        <v>2</v>
      </c>
      <c r="U424" s="613">
        <v>1</v>
      </c>
    </row>
    <row r="425" spans="1:21" ht="14.4" customHeight="1" x14ac:dyDescent="0.3">
      <c r="A425" s="566">
        <v>4</v>
      </c>
      <c r="B425" s="567" t="s">
        <v>539</v>
      </c>
      <c r="C425" s="567">
        <v>89301042</v>
      </c>
      <c r="D425" s="629" t="s">
        <v>4252</v>
      </c>
      <c r="E425" s="630" t="s">
        <v>2300</v>
      </c>
      <c r="F425" s="567" t="s">
        <v>2282</v>
      </c>
      <c r="G425" s="567" t="s">
        <v>2457</v>
      </c>
      <c r="H425" s="567" t="s">
        <v>538</v>
      </c>
      <c r="I425" s="567" t="s">
        <v>2957</v>
      </c>
      <c r="J425" s="567" t="s">
        <v>2958</v>
      </c>
      <c r="K425" s="567" t="s">
        <v>2959</v>
      </c>
      <c r="L425" s="568">
        <v>498</v>
      </c>
      <c r="M425" s="568">
        <v>1494</v>
      </c>
      <c r="N425" s="567">
        <v>3</v>
      </c>
      <c r="O425" s="631">
        <v>2</v>
      </c>
      <c r="P425" s="568">
        <v>1494</v>
      </c>
      <c r="Q425" s="583">
        <v>1</v>
      </c>
      <c r="R425" s="567">
        <v>3</v>
      </c>
      <c r="S425" s="583">
        <v>1</v>
      </c>
      <c r="T425" s="631">
        <v>2</v>
      </c>
      <c r="U425" s="613">
        <v>1</v>
      </c>
    </row>
    <row r="426" spans="1:21" ht="14.4" customHeight="1" x14ac:dyDescent="0.3">
      <c r="A426" s="566">
        <v>4</v>
      </c>
      <c r="B426" s="567" t="s">
        <v>539</v>
      </c>
      <c r="C426" s="567">
        <v>89301042</v>
      </c>
      <c r="D426" s="629" t="s">
        <v>4252</v>
      </c>
      <c r="E426" s="630" t="s">
        <v>2300</v>
      </c>
      <c r="F426" s="567" t="s">
        <v>2282</v>
      </c>
      <c r="G426" s="567" t="s">
        <v>2457</v>
      </c>
      <c r="H426" s="567" t="s">
        <v>538</v>
      </c>
      <c r="I426" s="567" t="s">
        <v>2960</v>
      </c>
      <c r="J426" s="567" t="s">
        <v>2961</v>
      </c>
      <c r="K426" s="567" t="s">
        <v>2962</v>
      </c>
      <c r="L426" s="568">
        <v>2816</v>
      </c>
      <c r="M426" s="568">
        <v>50688</v>
      </c>
      <c r="N426" s="567">
        <v>18</v>
      </c>
      <c r="O426" s="631">
        <v>2</v>
      </c>
      <c r="P426" s="568">
        <v>50688</v>
      </c>
      <c r="Q426" s="583">
        <v>1</v>
      </c>
      <c r="R426" s="567">
        <v>18</v>
      </c>
      <c r="S426" s="583">
        <v>1</v>
      </c>
      <c r="T426" s="631">
        <v>2</v>
      </c>
      <c r="U426" s="613">
        <v>1</v>
      </c>
    </row>
    <row r="427" spans="1:21" ht="14.4" customHeight="1" x14ac:dyDescent="0.3">
      <c r="A427" s="566">
        <v>4</v>
      </c>
      <c r="B427" s="567" t="s">
        <v>539</v>
      </c>
      <c r="C427" s="567">
        <v>89301042</v>
      </c>
      <c r="D427" s="629" t="s">
        <v>4252</v>
      </c>
      <c r="E427" s="630" t="s">
        <v>2300</v>
      </c>
      <c r="F427" s="567" t="s">
        <v>2282</v>
      </c>
      <c r="G427" s="567" t="s">
        <v>2457</v>
      </c>
      <c r="H427" s="567" t="s">
        <v>538</v>
      </c>
      <c r="I427" s="567" t="s">
        <v>2963</v>
      </c>
      <c r="J427" s="567" t="s">
        <v>2964</v>
      </c>
      <c r="K427" s="567" t="s">
        <v>2965</v>
      </c>
      <c r="L427" s="568">
        <v>2412.9</v>
      </c>
      <c r="M427" s="568">
        <v>28954.800000000003</v>
      </c>
      <c r="N427" s="567">
        <v>12</v>
      </c>
      <c r="O427" s="631">
        <v>2</v>
      </c>
      <c r="P427" s="568">
        <v>28954.800000000003</v>
      </c>
      <c r="Q427" s="583">
        <v>1</v>
      </c>
      <c r="R427" s="567">
        <v>12</v>
      </c>
      <c r="S427" s="583">
        <v>1</v>
      </c>
      <c r="T427" s="631">
        <v>2</v>
      </c>
      <c r="U427" s="613">
        <v>1</v>
      </c>
    </row>
    <row r="428" spans="1:21" ht="14.4" customHeight="1" x14ac:dyDescent="0.3">
      <c r="A428" s="566">
        <v>4</v>
      </c>
      <c r="B428" s="567" t="s">
        <v>539</v>
      </c>
      <c r="C428" s="567">
        <v>89301042</v>
      </c>
      <c r="D428" s="629" t="s">
        <v>4252</v>
      </c>
      <c r="E428" s="630" t="s">
        <v>2300</v>
      </c>
      <c r="F428" s="567" t="s">
        <v>2282</v>
      </c>
      <c r="G428" s="567" t="s">
        <v>2457</v>
      </c>
      <c r="H428" s="567" t="s">
        <v>538</v>
      </c>
      <c r="I428" s="567" t="s">
        <v>2966</v>
      </c>
      <c r="J428" s="567" t="s">
        <v>2967</v>
      </c>
      <c r="K428" s="567" t="s">
        <v>2968</v>
      </c>
      <c r="L428" s="568">
        <v>1781.3</v>
      </c>
      <c r="M428" s="568">
        <v>32063.399999999998</v>
      </c>
      <c r="N428" s="567">
        <v>18</v>
      </c>
      <c r="O428" s="631">
        <v>3</v>
      </c>
      <c r="P428" s="568">
        <v>32063.399999999998</v>
      </c>
      <c r="Q428" s="583">
        <v>1</v>
      </c>
      <c r="R428" s="567">
        <v>18</v>
      </c>
      <c r="S428" s="583">
        <v>1</v>
      </c>
      <c r="T428" s="631">
        <v>3</v>
      </c>
      <c r="U428" s="613">
        <v>1</v>
      </c>
    </row>
    <row r="429" spans="1:21" ht="14.4" customHeight="1" x14ac:dyDescent="0.3">
      <c r="A429" s="566">
        <v>4</v>
      </c>
      <c r="B429" s="567" t="s">
        <v>539</v>
      </c>
      <c r="C429" s="567">
        <v>89301042</v>
      </c>
      <c r="D429" s="629" t="s">
        <v>4252</v>
      </c>
      <c r="E429" s="630" t="s">
        <v>2300</v>
      </c>
      <c r="F429" s="567" t="s">
        <v>2282</v>
      </c>
      <c r="G429" s="567" t="s">
        <v>2457</v>
      </c>
      <c r="H429" s="567" t="s">
        <v>538</v>
      </c>
      <c r="I429" s="567" t="s">
        <v>2969</v>
      </c>
      <c r="J429" s="567" t="s">
        <v>2967</v>
      </c>
      <c r="K429" s="567" t="s">
        <v>2970</v>
      </c>
      <c r="L429" s="568">
        <v>2816</v>
      </c>
      <c r="M429" s="568">
        <v>25344</v>
      </c>
      <c r="N429" s="567">
        <v>9</v>
      </c>
      <c r="O429" s="631">
        <v>1</v>
      </c>
      <c r="P429" s="568">
        <v>25344</v>
      </c>
      <c r="Q429" s="583">
        <v>1</v>
      </c>
      <c r="R429" s="567">
        <v>9</v>
      </c>
      <c r="S429" s="583">
        <v>1</v>
      </c>
      <c r="T429" s="631">
        <v>1</v>
      </c>
      <c r="U429" s="613">
        <v>1</v>
      </c>
    </row>
    <row r="430" spans="1:21" ht="14.4" customHeight="1" x14ac:dyDescent="0.3">
      <c r="A430" s="566">
        <v>4</v>
      </c>
      <c r="B430" s="567" t="s">
        <v>539</v>
      </c>
      <c r="C430" s="567">
        <v>89301042</v>
      </c>
      <c r="D430" s="629" t="s">
        <v>4252</v>
      </c>
      <c r="E430" s="630" t="s">
        <v>2300</v>
      </c>
      <c r="F430" s="567" t="s">
        <v>2282</v>
      </c>
      <c r="G430" s="567" t="s">
        <v>2457</v>
      </c>
      <c r="H430" s="567" t="s">
        <v>538</v>
      </c>
      <c r="I430" s="567" t="s">
        <v>2971</v>
      </c>
      <c r="J430" s="567" t="s">
        <v>2972</v>
      </c>
      <c r="K430" s="567" t="s">
        <v>2973</v>
      </c>
      <c r="L430" s="568">
        <v>1500.3</v>
      </c>
      <c r="M430" s="568">
        <v>9001.7999999999993</v>
      </c>
      <c r="N430" s="567">
        <v>6</v>
      </c>
      <c r="O430" s="631">
        <v>1</v>
      </c>
      <c r="P430" s="568">
        <v>9001.7999999999993</v>
      </c>
      <c r="Q430" s="583">
        <v>1</v>
      </c>
      <c r="R430" s="567">
        <v>6</v>
      </c>
      <c r="S430" s="583">
        <v>1</v>
      </c>
      <c r="T430" s="631">
        <v>1</v>
      </c>
      <c r="U430" s="613">
        <v>1</v>
      </c>
    </row>
    <row r="431" spans="1:21" ht="14.4" customHeight="1" x14ac:dyDescent="0.3">
      <c r="A431" s="566">
        <v>4</v>
      </c>
      <c r="B431" s="567" t="s">
        <v>539</v>
      </c>
      <c r="C431" s="567">
        <v>89301042</v>
      </c>
      <c r="D431" s="629" t="s">
        <v>4252</v>
      </c>
      <c r="E431" s="630" t="s">
        <v>2300</v>
      </c>
      <c r="F431" s="567" t="s">
        <v>2282</v>
      </c>
      <c r="G431" s="567" t="s">
        <v>2457</v>
      </c>
      <c r="H431" s="567" t="s">
        <v>538</v>
      </c>
      <c r="I431" s="567" t="s">
        <v>2974</v>
      </c>
      <c r="J431" s="567" t="s">
        <v>2972</v>
      </c>
      <c r="K431" s="567" t="s">
        <v>2975</v>
      </c>
      <c r="L431" s="568">
        <v>1500.3</v>
      </c>
      <c r="M431" s="568">
        <v>33006.6</v>
      </c>
      <c r="N431" s="567">
        <v>22</v>
      </c>
      <c r="O431" s="631">
        <v>4</v>
      </c>
      <c r="P431" s="568">
        <v>33006.6</v>
      </c>
      <c r="Q431" s="583">
        <v>1</v>
      </c>
      <c r="R431" s="567">
        <v>22</v>
      </c>
      <c r="S431" s="583">
        <v>1</v>
      </c>
      <c r="T431" s="631">
        <v>4</v>
      </c>
      <c r="U431" s="613">
        <v>1</v>
      </c>
    </row>
    <row r="432" spans="1:21" ht="14.4" customHeight="1" x14ac:dyDescent="0.3">
      <c r="A432" s="566">
        <v>4</v>
      </c>
      <c r="B432" s="567" t="s">
        <v>539</v>
      </c>
      <c r="C432" s="567">
        <v>89301042</v>
      </c>
      <c r="D432" s="629" t="s">
        <v>4252</v>
      </c>
      <c r="E432" s="630" t="s">
        <v>2300</v>
      </c>
      <c r="F432" s="567" t="s">
        <v>2282</v>
      </c>
      <c r="G432" s="567" t="s">
        <v>2457</v>
      </c>
      <c r="H432" s="567" t="s">
        <v>538</v>
      </c>
      <c r="I432" s="567" t="s">
        <v>2976</v>
      </c>
      <c r="J432" s="567" t="s">
        <v>2977</v>
      </c>
      <c r="K432" s="567" t="s">
        <v>2978</v>
      </c>
      <c r="L432" s="568">
        <v>761.3</v>
      </c>
      <c r="M432" s="568">
        <v>2283.8999999999996</v>
      </c>
      <c r="N432" s="567">
        <v>3</v>
      </c>
      <c r="O432" s="631">
        <v>1</v>
      </c>
      <c r="P432" s="568">
        <v>2283.8999999999996</v>
      </c>
      <c r="Q432" s="583">
        <v>1</v>
      </c>
      <c r="R432" s="567">
        <v>3</v>
      </c>
      <c r="S432" s="583">
        <v>1</v>
      </c>
      <c r="T432" s="631">
        <v>1</v>
      </c>
      <c r="U432" s="613">
        <v>1</v>
      </c>
    </row>
    <row r="433" spans="1:21" ht="14.4" customHeight="1" x14ac:dyDescent="0.3">
      <c r="A433" s="566">
        <v>4</v>
      </c>
      <c r="B433" s="567" t="s">
        <v>539</v>
      </c>
      <c r="C433" s="567">
        <v>89301042</v>
      </c>
      <c r="D433" s="629" t="s">
        <v>4252</v>
      </c>
      <c r="E433" s="630" t="s">
        <v>2300</v>
      </c>
      <c r="F433" s="567" t="s">
        <v>2282</v>
      </c>
      <c r="G433" s="567" t="s">
        <v>2457</v>
      </c>
      <c r="H433" s="567" t="s">
        <v>538</v>
      </c>
      <c r="I433" s="567" t="s">
        <v>2979</v>
      </c>
      <c r="J433" s="567" t="s">
        <v>2977</v>
      </c>
      <c r="K433" s="567" t="s">
        <v>2980</v>
      </c>
      <c r="L433" s="568">
        <v>761.3</v>
      </c>
      <c r="M433" s="568">
        <v>6090.4</v>
      </c>
      <c r="N433" s="567">
        <v>8</v>
      </c>
      <c r="O433" s="631">
        <v>2</v>
      </c>
      <c r="P433" s="568">
        <v>6090.4</v>
      </c>
      <c r="Q433" s="583">
        <v>1</v>
      </c>
      <c r="R433" s="567">
        <v>8</v>
      </c>
      <c r="S433" s="583">
        <v>1</v>
      </c>
      <c r="T433" s="631">
        <v>2</v>
      </c>
      <c r="U433" s="613">
        <v>1</v>
      </c>
    </row>
    <row r="434" spans="1:21" ht="14.4" customHeight="1" x14ac:dyDescent="0.3">
      <c r="A434" s="566">
        <v>4</v>
      </c>
      <c r="B434" s="567" t="s">
        <v>539</v>
      </c>
      <c r="C434" s="567">
        <v>89301042</v>
      </c>
      <c r="D434" s="629" t="s">
        <v>4252</v>
      </c>
      <c r="E434" s="630" t="s">
        <v>2300</v>
      </c>
      <c r="F434" s="567" t="s">
        <v>2282</v>
      </c>
      <c r="G434" s="567" t="s">
        <v>2457</v>
      </c>
      <c r="H434" s="567" t="s">
        <v>538</v>
      </c>
      <c r="I434" s="567" t="s">
        <v>2981</v>
      </c>
      <c r="J434" s="567" t="s">
        <v>2982</v>
      </c>
      <c r="K434" s="567" t="s">
        <v>2983</v>
      </c>
      <c r="L434" s="568">
        <v>5343.9</v>
      </c>
      <c r="M434" s="568">
        <v>16031.699999999999</v>
      </c>
      <c r="N434" s="567">
        <v>3</v>
      </c>
      <c r="O434" s="631">
        <v>1</v>
      </c>
      <c r="P434" s="568">
        <v>16031.699999999999</v>
      </c>
      <c r="Q434" s="583">
        <v>1</v>
      </c>
      <c r="R434" s="567">
        <v>3</v>
      </c>
      <c r="S434" s="583">
        <v>1</v>
      </c>
      <c r="T434" s="631">
        <v>1</v>
      </c>
      <c r="U434" s="613">
        <v>1</v>
      </c>
    </row>
    <row r="435" spans="1:21" ht="14.4" customHeight="1" x14ac:dyDescent="0.3">
      <c r="A435" s="566">
        <v>4</v>
      </c>
      <c r="B435" s="567" t="s">
        <v>539</v>
      </c>
      <c r="C435" s="567">
        <v>89301042</v>
      </c>
      <c r="D435" s="629" t="s">
        <v>4252</v>
      </c>
      <c r="E435" s="630" t="s">
        <v>2300</v>
      </c>
      <c r="F435" s="567" t="s">
        <v>2282</v>
      </c>
      <c r="G435" s="567" t="s">
        <v>2457</v>
      </c>
      <c r="H435" s="567" t="s">
        <v>538</v>
      </c>
      <c r="I435" s="567" t="s">
        <v>2984</v>
      </c>
      <c r="J435" s="567" t="s">
        <v>2985</v>
      </c>
      <c r="K435" s="567" t="s">
        <v>2986</v>
      </c>
      <c r="L435" s="568">
        <v>2412.9</v>
      </c>
      <c r="M435" s="568">
        <v>28954.800000000003</v>
      </c>
      <c r="N435" s="567">
        <v>12</v>
      </c>
      <c r="O435" s="631">
        <v>2</v>
      </c>
      <c r="P435" s="568">
        <v>28954.800000000003</v>
      </c>
      <c r="Q435" s="583">
        <v>1</v>
      </c>
      <c r="R435" s="567">
        <v>12</v>
      </c>
      <c r="S435" s="583">
        <v>1</v>
      </c>
      <c r="T435" s="631">
        <v>2</v>
      </c>
      <c r="U435" s="613">
        <v>1</v>
      </c>
    </row>
    <row r="436" spans="1:21" ht="14.4" customHeight="1" x14ac:dyDescent="0.3">
      <c r="A436" s="566">
        <v>4</v>
      </c>
      <c r="B436" s="567" t="s">
        <v>539</v>
      </c>
      <c r="C436" s="567">
        <v>89301042</v>
      </c>
      <c r="D436" s="629" t="s">
        <v>4252</v>
      </c>
      <c r="E436" s="630" t="s">
        <v>2300</v>
      </c>
      <c r="F436" s="567" t="s">
        <v>2282</v>
      </c>
      <c r="G436" s="567" t="s">
        <v>2457</v>
      </c>
      <c r="H436" s="567" t="s">
        <v>538</v>
      </c>
      <c r="I436" s="567" t="s">
        <v>2987</v>
      </c>
      <c r="J436" s="567" t="s">
        <v>2988</v>
      </c>
      <c r="K436" s="567" t="s">
        <v>2989</v>
      </c>
      <c r="L436" s="568">
        <v>1500.3</v>
      </c>
      <c r="M436" s="568">
        <v>15003</v>
      </c>
      <c r="N436" s="567">
        <v>10</v>
      </c>
      <c r="O436" s="631">
        <v>2</v>
      </c>
      <c r="P436" s="568">
        <v>15003</v>
      </c>
      <c r="Q436" s="583">
        <v>1</v>
      </c>
      <c r="R436" s="567">
        <v>10</v>
      </c>
      <c r="S436" s="583">
        <v>1</v>
      </c>
      <c r="T436" s="631">
        <v>2</v>
      </c>
      <c r="U436" s="613">
        <v>1</v>
      </c>
    </row>
    <row r="437" spans="1:21" ht="14.4" customHeight="1" x14ac:dyDescent="0.3">
      <c r="A437" s="566">
        <v>4</v>
      </c>
      <c r="B437" s="567" t="s">
        <v>539</v>
      </c>
      <c r="C437" s="567">
        <v>89301042</v>
      </c>
      <c r="D437" s="629" t="s">
        <v>4252</v>
      </c>
      <c r="E437" s="630" t="s">
        <v>2300</v>
      </c>
      <c r="F437" s="567" t="s">
        <v>2282</v>
      </c>
      <c r="G437" s="567" t="s">
        <v>2457</v>
      </c>
      <c r="H437" s="567" t="s">
        <v>538</v>
      </c>
      <c r="I437" s="567" t="s">
        <v>2990</v>
      </c>
      <c r="J437" s="567" t="s">
        <v>2991</v>
      </c>
      <c r="K437" s="567" t="s">
        <v>2992</v>
      </c>
      <c r="L437" s="568">
        <v>1987.45</v>
      </c>
      <c r="M437" s="568">
        <v>5962.35</v>
      </c>
      <c r="N437" s="567">
        <v>3</v>
      </c>
      <c r="O437" s="631">
        <v>1</v>
      </c>
      <c r="P437" s="568">
        <v>5962.35</v>
      </c>
      <c r="Q437" s="583">
        <v>1</v>
      </c>
      <c r="R437" s="567">
        <v>3</v>
      </c>
      <c r="S437" s="583">
        <v>1</v>
      </c>
      <c r="T437" s="631">
        <v>1</v>
      </c>
      <c r="U437" s="613">
        <v>1</v>
      </c>
    </row>
    <row r="438" spans="1:21" ht="14.4" customHeight="1" x14ac:dyDescent="0.3">
      <c r="A438" s="566">
        <v>4</v>
      </c>
      <c r="B438" s="567" t="s">
        <v>539</v>
      </c>
      <c r="C438" s="567">
        <v>89301042</v>
      </c>
      <c r="D438" s="629" t="s">
        <v>4252</v>
      </c>
      <c r="E438" s="630" t="s">
        <v>2300</v>
      </c>
      <c r="F438" s="567" t="s">
        <v>2282</v>
      </c>
      <c r="G438" s="567" t="s">
        <v>2457</v>
      </c>
      <c r="H438" s="567" t="s">
        <v>538</v>
      </c>
      <c r="I438" s="567" t="s">
        <v>2993</v>
      </c>
      <c r="J438" s="567" t="s">
        <v>2994</v>
      </c>
      <c r="K438" s="567" t="s">
        <v>2995</v>
      </c>
      <c r="L438" s="568">
        <v>1987.45</v>
      </c>
      <c r="M438" s="568">
        <v>5962.35</v>
      </c>
      <c r="N438" s="567">
        <v>3</v>
      </c>
      <c r="O438" s="631">
        <v>1</v>
      </c>
      <c r="P438" s="568">
        <v>5962.35</v>
      </c>
      <c r="Q438" s="583">
        <v>1</v>
      </c>
      <c r="R438" s="567">
        <v>3</v>
      </c>
      <c r="S438" s="583">
        <v>1</v>
      </c>
      <c r="T438" s="631">
        <v>1</v>
      </c>
      <c r="U438" s="613">
        <v>1</v>
      </c>
    </row>
    <row r="439" spans="1:21" ht="14.4" customHeight="1" x14ac:dyDescent="0.3">
      <c r="A439" s="566">
        <v>4</v>
      </c>
      <c r="B439" s="567" t="s">
        <v>539</v>
      </c>
      <c r="C439" s="567">
        <v>89301042</v>
      </c>
      <c r="D439" s="629" t="s">
        <v>4252</v>
      </c>
      <c r="E439" s="630" t="s">
        <v>2300</v>
      </c>
      <c r="F439" s="567" t="s">
        <v>2282</v>
      </c>
      <c r="G439" s="567" t="s">
        <v>2457</v>
      </c>
      <c r="H439" s="567" t="s">
        <v>538</v>
      </c>
      <c r="I439" s="567" t="s">
        <v>2993</v>
      </c>
      <c r="J439" s="567" t="s">
        <v>2991</v>
      </c>
      <c r="K439" s="567" t="s">
        <v>2995</v>
      </c>
      <c r="L439" s="568">
        <v>1987.45</v>
      </c>
      <c r="M439" s="568">
        <v>23849.4</v>
      </c>
      <c r="N439" s="567">
        <v>12</v>
      </c>
      <c r="O439" s="631">
        <v>5</v>
      </c>
      <c r="P439" s="568">
        <v>17887.05</v>
      </c>
      <c r="Q439" s="583">
        <v>0.74999999999999989</v>
      </c>
      <c r="R439" s="567">
        <v>9</v>
      </c>
      <c r="S439" s="583">
        <v>0.75</v>
      </c>
      <c r="T439" s="631">
        <v>4</v>
      </c>
      <c r="U439" s="613">
        <v>0.8</v>
      </c>
    </row>
    <row r="440" spans="1:21" ht="14.4" customHeight="1" x14ac:dyDescent="0.3">
      <c r="A440" s="566">
        <v>4</v>
      </c>
      <c r="B440" s="567" t="s">
        <v>539</v>
      </c>
      <c r="C440" s="567">
        <v>89301042</v>
      </c>
      <c r="D440" s="629" t="s">
        <v>4252</v>
      </c>
      <c r="E440" s="630" t="s">
        <v>2300</v>
      </c>
      <c r="F440" s="567" t="s">
        <v>2282</v>
      </c>
      <c r="G440" s="567" t="s">
        <v>2457</v>
      </c>
      <c r="H440" s="567" t="s">
        <v>538</v>
      </c>
      <c r="I440" s="567" t="s">
        <v>2996</v>
      </c>
      <c r="J440" s="567" t="s">
        <v>2991</v>
      </c>
      <c r="K440" s="567" t="s">
        <v>2997</v>
      </c>
      <c r="L440" s="568">
        <v>1987.45</v>
      </c>
      <c r="M440" s="568">
        <v>11924.7</v>
      </c>
      <c r="N440" s="567">
        <v>6</v>
      </c>
      <c r="O440" s="631">
        <v>2</v>
      </c>
      <c r="P440" s="568">
        <v>11924.7</v>
      </c>
      <c r="Q440" s="583">
        <v>1</v>
      </c>
      <c r="R440" s="567">
        <v>6</v>
      </c>
      <c r="S440" s="583">
        <v>1</v>
      </c>
      <c r="T440" s="631">
        <v>2</v>
      </c>
      <c r="U440" s="613">
        <v>1</v>
      </c>
    </row>
    <row r="441" spans="1:21" ht="14.4" customHeight="1" x14ac:dyDescent="0.3">
      <c r="A441" s="566">
        <v>4</v>
      </c>
      <c r="B441" s="567" t="s">
        <v>539</v>
      </c>
      <c r="C441" s="567">
        <v>89301042</v>
      </c>
      <c r="D441" s="629" t="s">
        <v>4252</v>
      </c>
      <c r="E441" s="630" t="s">
        <v>2300</v>
      </c>
      <c r="F441" s="567" t="s">
        <v>2282</v>
      </c>
      <c r="G441" s="567" t="s">
        <v>2457</v>
      </c>
      <c r="H441" s="567" t="s">
        <v>538</v>
      </c>
      <c r="I441" s="567" t="s">
        <v>2998</v>
      </c>
      <c r="J441" s="567" t="s">
        <v>2999</v>
      </c>
      <c r="K441" s="567" t="s">
        <v>3000</v>
      </c>
      <c r="L441" s="568">
        <v>711.08</v>
      </c>
      <c r="M441" s="568">
        <v>6399.72</v>
      </c>
      <c r="N441" s="567">
        <v>9</v>
      </c>
      <c r="O441" s="631">
        <v>1</v>
      </c>
      <c r="P441" s="568">
        <v>6399.72</v>
      </c>
      <c r="Q441" s="583">
        <v>1</v>
      </c>
      <c r="R441" s="567">
        <v>9</v>
      </c>
      <c r="S441" s="583">
        <v>1</v>
      </c>
      <c r="T441" s="631">
        <v>1</v>
      </c>
      <c r="U441" s="613">
        <v>1</v>
      </c>
    </row>
    <row r="442" spans="1:21" ht="14.4" customHeight="1" x14ac:dyDescent="0.3">
      <c r="A442" s="566">
        <v>4</v>
      </c>
      <c r="B442" s="567" t="s">
        <v>539</v>
      </c>
      <c r="C442" s="567">
        <v>89301042</v>
      </c>
      <c r="D442" s="629" t="s">
        <v>4252</v>
      </c>
      <c r="E442" s="630" t="s">
        <v>2300</v>
      </c>
      <c r="F442" s="567" t="s">
        <v>2282</v>
      </c>
      <c r="G442" s="567" t="s">
        <v>2457</v>
      </c>
      <c r="H442" s="567" t="s">
        <v>538</v>
      </c>
      <c r="I442" s="567" t="s">
        <v>3001</v>
      </c>
      <c r="J442" s="567" t="s">
        <v>2999</v>
      </c>
      <c r="K442" s="567" t="s">
        <v>3002</v>
      </c>
      <c r="L442" s="568">
        <v>711.08</v>
      </c>
      <c r="M442" s="568">
        <v>4266.4800000000005</v>
      </c>
      <c r="N442" s="567">
        <v>6</v>
      </c>
      <c r="O442" s="631">
        <v>1</v>
      </c>
      <c r="P442" s="568">
        <v>4266.4800000000005</v>
      </c>
      <c r="Q442" s="583">
        <v>1</v>
      </c>
      <c r="R442" s="567">
        <v>6</v>
      </c>
      <c r="S442" s="583">
        <v>1</v>
      </c>
      <c r="T442" s="631">
        <v>1</v>
      </c>
      <c r="U442" s="613">
        <v>1</v>
      </c>
    </row>
    <row r="443" spans="1:21" ht="14.4" customHeight="1" x14ac:dyDescent="0.3">
      <c r="A443" s="566">
        <v>4</v>
      </c>
      <c r="B443" s="567" t="s">
        <v>539</v>
      </c>
      <c r="C443" s="567">
        <v>89301042</v>
      </c>
      <c r="D443" s="629" t="s">
        <v>4252</v>
      </c>
      <c r="E443" s="630" t="s">
        <v>2300</v>
      </c>
      <c r="F443" s="567" t="s">
        <v>2282</v>
      </c>
      <c r="G443" s="567" t="s">
        <v>2457</v>
      </c>
      <c r="H443" s="567" t="s">
        <v>538</v>
      </c>
      <c r="I443" s="567" t="s">
        <v>3003</v>
      </c>
      <c r="J443" s="567" t="s">
        <v>3004</v>
      </c>
      <c r="K443" s="567" t="s">
        <v>3005</v>
      </c>
      <c r="L443" s="568">
        <v>1074.31</v>
      </c>
      <c r="M443" s="568">
        <v>36526.54</v>
      </c>
      <c r="N443" s="567">
        <v>34</v>
      </c>
      <c r="O443" s="631">
        <v>5</v>
      </c>
      <c r="P443" s="568">
        <v>26857.75</v>
      </c>
      <c r="Q443" s="583">
        <v>0.73529411764705876</v>
      </c>
      <c r="R443" s="567">
        <v>25</v>
      </c>
      <c r="S443" s="583">
        <v>0.73529411764705888</v>
      </c>
      <c r="T443" s="631">
        <v>4</v>
      </c>
      <c r="U443" s="613">
        <v>0.8</v>
      </c>
    </row>
    <row r="444" spans="1:21" ht="14.4" customHeight="1" x14ac:dyDescent="0.3">
      <c r="A444" s="566">
        <v>4</v>
      </c>
      <c r="B444" s="567" t="s">
        <v>539</v>
      </c>
      <c r="C444" s="567">
        <v>89301042</v>
      </c>
      <c r="D444" s="629" t="s">
        <v>4252</v>
      </c>
      <c r="E444" s="630" t="s">
        <v>2300</v>
      </c>
      <c r="F444" s="567" t="s">
        <v>2282</v>
      </c>
      <c r="G444" s="567" t="s">
        <v>2457</v>
      </c>
      <c r="H444" s="567" t="s">
        <v>538</v>
      </c>
      <c r="I444" s="567" t="s">
        <v>3006</v>
      </c>
      <c r="J444" s="567" t="s">
        <v>3004</v>
      </c>
      <c r="K444" s="567" t="s">
        <v>3007</v>
      </c>
      <c r="L444" s="568">
        <v>1074.31</v>
      </c>
      <c r="M444" s="568">
        <v>12891.72</v>
      </c>
      <c r="N444" s="567">
        <v>12</v>
      </c>
      <c r="O444" s="631">
        <v>2</v>
      </c>
      <c r="P444" s="568">
        <v>12891.72</v>
      </c>
      <c r="Q444" s="583">
        <v>1</v>
      </c>
      <c r="R444" s="567">
        <v>12</v>
      </c>
      <c r="S444" s="583">
        <v>1</v>
      </c>
      <c r="T444" s="631">
        <v>2</v>
      </c>
      <c r="U444" s="613">
        <v>1</v>
      </c>
    </row>
    <row r="445" spans="1:21" ht="14.4" customHeight="1" x14ac:dyDescent="0.3">
      <c r="A445" s="566">
        <v>4</v>
      </c>
      <c r="B445" s="567" t="s">
        <v>539</v>
      </c>
      <c r="C445" s="567">
        <v>89301042</v>
      </c>
      <c r="D445" s="629" t="s">
        <v>4252</v>
      </c>
      <c r="E445" s="630" t="s">
        <v>2300</v>
      </c>
      <c r="F445" s="567" t="s">
        <v>2282</v>
      </c>
      <c r="G445" s="567" t="s">
        <v>2457</v>
      </c>
      <c r="H445" s="567" t="s">
        <v>538</v>
      </c>
      <c r="I445" s="567" t="s">
        <v>3008</v>
      </c>
      <c r="J445" s="567" t="s">
        <v>3009</v>
      </c>
      <c r="K445" s="567" t="s">
        <v>3010</v>
      </c>
      <c r="L445" s="568">
        <v>369.69</v>
      </c>
      <c r="M445" s="568">
        <v>739.38</v>
      </c>
      <c r="N445" s="567">
        <v>2</v>
      </c>
      <c r="O445" s="631">
        <v>1</v>
      </c>
      <c r="P445" s="568">
        <v>739.38</v>
      </c>
      <c r="Q445" s="583">
        <v>1</v>
      </c>
      <c r="R445" s="567">
        <v>2</v>
      </c>
      <c r="S445" s="583">
        <v>1</v>
      </c>
      <c r="T445" s="631">
        <v>1</v>
      </c>
      <c r="U445" s="613">
        <v>1</v>
      </c>
    </row>
    <row r="446" spans="1:21" ht="14.4" customHeight="1" x14ac:dyDescent="0.3">
      <c r="A446" s="566">
        <v>4</v>
      </c>
      <c r="B446" s="567" t="s">
        <v>539</v>
      </c>
      <c r="C446" s="567">
        <v>89301042</v>
      </c>
      <c r="D446" s="629" t="s">
        <v>4252</v>
      </c>
      <c r="E446" s="630" t="s">
        <v>2300</v>
      </c>
      <c r="F446" s="567" t="s">
        <v>2282</v>
      </c>
      <c r="G446" s="567" t="s">
        <v>2457</v>
      </c>
      <c r="H446" s="567" t="s">
        <v>538</v>
      </c>
      <c r="I446" s="567" t="s">
        <v>1949</v>
      </c>
      <c r="J446" s="567" t="s">
        <v>2770</v>
      </c>
      <c r="K446" s="567" t="s">
        <v>2771</v>
      </c>
      <c r="L446" s="568">
        <v>1430.6</v>
      </c>
      <c r="M446" s="568">
        <v>12875.399999999998</v>
      </c>
      <c r="N446" s="567">
        <v>9</v>
      </c>
      <c r="O446" s="631">
        <v>4</v>
      </c>
      <c r="P446" s="568">
        <v>12875.399999999998</v>
      </c>
      <c r="Q446" s="583">
        <v>1</v>
      </c>
      <c r="R446" s="567">
        <v>9</v>
      </c>
      <c r="S446" s="583">
        <v>1</v>
      </c>
      <c r="T446" s="631">
        <v>4</v>
      </c>
      <c r="U446" s="613">
        <v>1</v>
      </c>
    </row>
    <row r="447" spans="1:21" ht="14.4" customHeight="1" x14ac:dyDescent="0.3">
      <c r="A447" s="566">
        <v>4</v>
      </c>
      <c r="B447" s="567" t="s">
        <v>539</v>
      </c>
      <c r="C447" s="567">
        <v>89301042</v>
      </c>
      <c r="D447" s="629" t="s">
        <v>4252</v>
      </c>
      <c r="E447" s="630" t="s">
        <v>2300</v>
      </c>
      <c r="F447" s="567" t="s">
        <v>2282</v>
      </c>
      <c r="G447" s="567" t="s">
        <v>2457</v>
      </c>
      <c r="H447" s="567" t="s">
        <v>538</v>
      </c>
      <c r="I447" s="567" t="s">
        <v>3011</v>
      </c>
      <c r="J447" s="567" t="s">
        <v>3012</v>
      </c>
      <c r="K447" s="567" t="s">
        <v>3013</v>
      </c>
      <c r="L447" s="568">
        <v>1367</v>
      </c>
      <c r="M447" s="568">
        <v>16404</v>
      </c>
      <c r="N447" s="567">
        <v>12</v>
      </c>
      <c r="O447" s="631">
        <v>2</v>
      </c>
      <c r="P447" s="568">
        <v>16404</v>
      </c>
      <c r="Q447" s="583">
        <v>1</v>
      </c>
      <c r="R447" s="567">
        <v>12</v>
      </c>
      <c r="S447" s="583">
        <v>1</v>
      </c>
      <c r="T447" s="631">
        <v>2</v>
      </c>
      <c r="U447" s="613">
        <v>1</v>
      </c>
    </row>
    <row r="448" spans="1:21" ht="14.4" customHeight="1" x14ac:dyDescent="0.3">
      <c r="A448" s="566">
        <v>4</v>
      </c>
      <c r="B448" s="567" t="s">
        <v>539</v>
      </c>
      <c r="C448" s="567">
        <v>89301042</v>
      </c>
      <c r="D448" s="629" t="s">
        <v>4252</v>
      </c>
      <c r="E448" s="630" t="s">
        <v>2300</v>
      </c>
      <c r="F448" s="567" t="s">
        <v>2282</v>
      </c>
      <c r="G448" s="567" t="s">
        <v>2457</v>
      </c>
      <c r="H448" s="567" t="s">
        <v>538</v>
      </c>
      <c r="I448" s="567" t="s">
        <v>3014</v>
      </c>
      <c r="J448" s="567" t="s">
        <v>3015</v>
      </c>
      <c r="K448" s="567" t="s">
        <v>2913</v>
      </c>
      <c r="L448" s="568">
        <v>500</v>
      </c>
      <c r="M448" s="568">
        <v>7000</v>
      </c>
      <c r="N448" s="567">
        <v>14</v>
      </c>
      <c r="O448" s="631">
        <v>8</v>
      </c>
      <c r="P448" s="568">
        <v>7000</v>
      </c>
      <c r="Q448" s="583">
        <v>1</v>
      </c>
      <c r="R448" s="567">
        <v>14</v>
      </c>
      <c r="S448" s="583">
        <v>1</v>
      </c>
      <c r="T448" s="631">
        <v>8</v>
      </c>
      <c r="U448" s="613">
        <v>1</v>
      </c>
    </row>
    <row r="449" spans="1:21" ht="14.4" customHeight="1" x14ac:dyDescent="0.3">
      <c r="A449" s="566">
        <v>4</v>
      </c>
      <c r="B449" s="567" t="s">
        <v>539</v>
      </c>
      <c r="C449" s="567">
        <v>89301042</v>
      </c>
      <c r="D449" s="629" t="s">
        <v>4252</v>
      </c>
      <c r="E449" s="630" t="s">
        <v>2300</v>
      </c>
      <c r="F449" s="567" t="s">
        <v>2282</v>
      </c>
      <c r="G449" s="567" t="s">
        <v>2457</v>
      </c>
      <c r="H449" s="567" t="s">
        <v>538</v>
      </c>
      <c r="I449" s="567" t="s">
        <v>3016</v>
      </c>
      <c r="J449" s="567" t="s">
        <v>3017</v>
      </c>
      <c r="K449" s="567" t="s">
        <v>3018</v>
      </c>
      <c r="L449" s="568">
        <v>556</v>
      </c>
      <c r="M449" s="568">
        <v>4448</v>
      </c>
      <c r="N449" s="567">
        <v>8</v>
      </c>
      <c r="O449" s="631">
        <v>3</v>
      </c>
      <c r="P449" s="568">
        <v>4448</v>
      </c>
      <c r="Q449" s="583">
        <v>1</v>
      </c>
      <c r="R449" s="567">
        <v>8</v>
      </c>
      <c r="S449" s="583">
        <v>1</v>
      </c>
      <c r="T449" s="631">
        <v>3</v>
      </c>
      <c r="U449" s="613">
        <v>1</v>
      </c>
    </row>
    <row r="450" spans="1:21" ht="14.4" customHeight="1" x14ac:dyDescent="0.3">
      <c r="A450" s="566">
        <v>4</v>
      </c>
      <c r="B450" s="567" t="s">
        <v>539</v>
      </c>
      <c r="C450" s="567">
        <v>89301042</v>
      </c>
      <c r="D450" s="629" t="s">
        <v>4252</v>
      </c>
      <c r="E450" s="630" t="s">
        <v>2300</v>
      </c>
      <c r="F450" s="567" t="s">
        <v>2282</v>
      </c>
      <c r="G450" s="567" t="s">
        <v>2457</v>
      </c>
      <c r="H450" s="567" t="s">
        <v>538</v>
      </c>
      <c r="I450" s="567" t="s">
        <v>3019</v>
      </c>
      <c r="J450" s="567" t="s">
        <v>3020</v>
      </c>
      <c r="K450" s="567" t="s">
        <v>3021</v>
      </c>
      <c r="L450" s="568">
        <v>2939</v>
      </c>
      <c r="M450" s="568">
        <v>2939</v>
      </c>
      <c r="N450" s="567">
        <v>1</v>
      </c>
      <c r="O450" s="631">
        <v>1</v>
      </c>
      <c r="P450" s="568">
        <v>2939</v>
      </c>
      <c r="Q450" s="583">
        <v>1</v>
      </c>
      <c r="R450" s="567">
        <v>1</v>
      </c>
      <c r="S450" s="583">
        <v>1</v>
      </c>
      <c r="T450" s="631">
        <v>1</v>
      </c>
      <c r="U450" s="613">
        <v>1</v>
      </c>
    </row>
    <row r="451" spans="1:21" ht="14.4" customHeight="1" x14ac:dyDescent="0.3">
      <c r="A451" s="566">
        <v>4</v>
      </c>
      <c r="B451" s="567" t="s">
        <v>539</v>
      </c>
      <c r="C451" s="567">
        <v>89301042</v>
      </c>
      <c r="D451" s="629" t="s">
        <v>4252</v>
      </c>
      <c r="E451" s="630" t="s">
        <v>2300</v>
      </c>
      <c r="F451" s="567" t="s">
        <v>2282</v>
      </c>
      <c r="G451" s="567" t="s">
        <v>2457</v>
      </c>
      <c r="H451" s="567" t="s">
        <v>538</v>
      </c>
      <c r="I451" s="567" t="s">
        <v>3019</v>
      </c>
      <c r="J451" s="567" t="s">
        <v>3022</v>
      </c>
      <c r="K451" s="567" t="s">
        <v>3021</v>
      </c>
      <c r="L451" s="568">
        <v>2939</v>
      </c>
      <c r="M451" s="568">
        <v>20573</v>
      </c>
      <c r="N451" s="567">
        <v>7</v>
      </c>
      <c r="O451" s="631">
        <v>3</v>
      </c>
      <c r="P451" s="568">
        <v>14695</v>
      </c>
      <c r="Q451" s="583">
        <v>0.7142857142857143</v>
      </c>
      <c r="R451" s="567">
        <v>5</v>
      </c>
      <c r="S451" s="583">
        <v>0.7142857142857143</v>
      </c>
      <c r="T451" s="631">
        <v>2</v>
      </c>
      <c r="U451" s="613">
        <v>0.66666666666666663</v>
      </c>
    </row>
    <row r="452" spans="1:21" ht="14.4" customHeight="1" x14ac:dyDescent="0.3">
      <c r="A452" s="566">
        <v>4</v>
      </c>
      <c r="B452" s="567" t="s">
        <v>539</v>
      </c>
      <c r="C452" s="567">
        <v>89301042</v>
      </c>
      <c r="D452" s="629" t="s">
        <v>4252</v>
      </c>
      <c r="E452" s="630" t="s">
        <v>2300</v>
      </c>
      <c r="F452" s="567" t="s">
        <v>2282</v>
      </c>
      <c r="G452" s="567" t="s">
        <v>2457</v>
      </c>
      <c r="H452" s="567" t="s">
        <v>538</v>
      </c>
      <c r="I452" s="567" t="s">
        <v>3023</v>
      </c>
      <c r="J452" s="567" t="s">
        <v>3024</v>
      </c>
      <c r="K452" s="567" t="s">
        <v>3025</v>
      </c>
      <c r="L452" s="568">
        <v>5343.9</v>
      </c>
      <c r="M452" s="568">
        <v>32063.399999999998</v>
      </c>
      <c r="N452" s="567">
        <v>6</v>
      </c>
      <c r="O452" s="631">
        <v>2</v>
      </c>
      <c r="P452" s="568">
        <v>32063.399999999998</v>
      </c>
      <c r="Q452" s="583">
        <v>1</v>
      </c>
      <c r="R452" s="567">
        <v>6</v>
      </c>
      <c r="S452" s="583">
        <v>1</v>
      </c>
      <c r="T452" s="631">
        <v>2</v>
      </c>
      <c r="U452" s="613">
        <v>1</v>
      </c>
    </row>
    <row r="453" spans="1:21" ht="14.4" customHeight="1" x14ac:dyDescent="0.3">
      <c r="A453" s="566">
        <v>4</v>
      </c>
      <c r="B453" s="567" t="s">
        <v>539</v>
      </c>
      <c r="C453" s="567">
        <v>89301042</v>
      </c>
      <c r="D453" s="629" t="s">
        <v>4252</v>
      </c>
      <c r="E453" s="630" t="s">
        <v>2300</v>
      </c>
      <c r="F453" s="567" t="s">
        <v>2282</v>
      </c>
      <c r="G453" s="567" t="s">
        <v>2457</v>
      </c>
      <c r="H453" s="567" t="s">
        <v>538</v>
      </c>
      <c r="I453" s="567" t="s">
        <v>3026</v>
      </c>
      <c r="J453" s="567" t="s">
        <v>3027</v>
      </c>
      <c r="K453" s="567" t="s">
        <v>3025</v>
      </c>
      <c r="L453" s="568">
        <v>5343.9</v>
      </c>
      <c r="M453" s="568">
        <v>16031.699999999999</v>
      </c>
      <c r="N453" s="567">
        <v>3</v>
      </c>
      <c r="O453" s="631">
        <v>1</v>
      </c>
      <c r="P453" s="568"/>
      <c r="Q453" s="583">
        <v>0</v>
      </c>
      <c r="R453" s="567"/>
      <c r="S453" s="583">
        <v>0</v>
      </c>
      <c r="T453" s="631"/>
      <c r="U453" s="613">
        <v>0</v>
      </c>
    </row>
    <row r="454" spans="1:21" ht="14.4" customHeight="1" x14ac:dyDescent="0.3">
      <c r="A454" s="566">
        <v>4</v>
      </c>
      <c r="B454" s="567" t="s">
        <v>539</v>
      </c>
      <c r="C454" s="567">
        <v>89301042</v>
      </c>
      <c r="D454" s="629" t="s">
        <v>4252</v>
      </c>
      <c r="E454" s="630" t="s">
        <v>2300</v>
      </c>
      <c r="F454" s="567" t="s">
        <v>2282</v>
      </c>
      <c r="G454" s="567" t="s">
        <v>2457</v>
      </c>
      <c r="H454" s="567" t="s">
        <v>538</v>
      </c>
      <c r="I454" s="567" t="s">
        <v>3028</v>
      </c>
      <c r="J454" s="567" t="s">
        <v>3029</v>
      </c>
      <c r="K454" s="567" t="s">
        <v>3030</v>
      </c>
      <c r="L454" s="568">
        <v>1249.73</v>
      </c>
      <c r="M454" s="568">
        <v>11247.57</v>
      </c>
      <c r="N454" s="567">
        <v>9</v>
      </c>
      <c r="O454" s="631">
        <v>1</v>
      </c>
      <c r="P454" s="568">
        <v>11247.57</v>
      </c>
      <c r="Q454" s="583">
        <v>1</v>
      </c>
      <c r="R454" s="567">
        <v>9</v>
      </c>
      <c r="S454" s="583">
        <v>1</v>
      </c>
      <c r="T454" s="631">
        <v>1</v>
      </c>
      <c r="U454" s="613">
        <v>1</v>
      </c>
    </row>
    <row r="455" spans="1:21" ht="14.4" customHeight="1" x14ac:dyDescent="0.3">
      <c r="A455" s="566">
        <v>4</v>
      </c>
      <c r="B455" s="567" t="s">
        <v>539</v>
      </c>
      <c r="C455" s="567">
        <v>89301042</v>
      </c>
      <c r="D455" s="629" t="s">
        <v>4252</v>
      </c>
      <c r="E455" s="630" t="s">
        <v>2300</v>
      </c>
      <c r="F455" s="567" t="s">
        <v>2282</v>
      </c>
      <c r="G455" s="567" t="s">
        <v>2457</v>
      </c>
      <c r="H455" s="567" t="s">
        <v>538</v>
      </c>
      <c r="I455" s="567" t="s">
        <v>3031</v>
      </c>
      <c r="J455" s="567" t="s">
        <v>3032</v>
      </c>
      <c r="K455" s="567" t="s">
        <v>3033</v>
      </c>
      <c r="L455" s="568">
        <v>1080</v>
      </c>
      <c r="M455" s="568">
        <v>9720</v>
      </c>
      <c r="N455" s="567">
        <v>9</v>
      </c>
      <c r="O455" s="631">
        <v>8</v>
      </c>
      <c r="P455" s="568">
        <v>9720</v>
      </c>
      <c r="Q455" s="583">
        <v>1</v>
      </c>
      <c r="R455" s="567">
        <v>9</v>
      </c>
      <c r="S455" s="583">
        <v>1</v>
      </c>
      <c r="T455" s="631">
        <v>8</v>
      </c>
      <c r="U455" s="613">
        <v>1</v>
      </c>
    </row>
    <row r="456" spans="1:21" ht="14.4" customHeight="1" x14ac:dyDescent="0.3">
      <c r="A456" s="566">
        <v>4</v>
      </c>
      <c r="B456" s="567" t="s">
        <v>539</v>
      </c>
      <c r="C456" s="567">
        <v>89301042</v>
      </c>
      <c r="D456" s="629" t="s">
        <v>4252</v>
      </c>
      <c r="E456" s="630" t="s">
        <v>2300</v>
      </c>
      <c r="F456" s="567" t="s">
        <v>2282</v>
      </c>
      <c r="G456" s="567" t="s">
        <v>2457</v>
      </c>
      <c r="H456" s="567" t="s">
        <v>538</v>
      </c>
      <c r="I456" s="567" t="s">
        <v>3034</v>
      </c>
      <c r="J456" s="567" t="s">
        <v>3035</v>
      </c>
      <c r="K456" s="567" t="s">
        <v>3036</v>
      </c>
      <c r="L456" s="568">
        <v>600</v>
      </c>
      <c r="M456" s="568">
        <v>13800</v>
      </c>
      <c r="N456" s="567">
        <v>23</v>
      </c>
      <c r="O456" s="631">
        <v>19</v>
      </c>
      <c r="P456" s="568">
        <v>11400</v>
      </c>
      <c r="Q456" s="583">
        <v>0.82608695652173914</v>
      </c>
      <c r="R456" s="567">
        <v>19</v>
      </c>
      <c r="S456" s="583">
        <v>0.82608695652173914</v>
      </c>
      <c r="T456" s="631">
        <v>17</v>
      </c>
      <c r="U456" s="613">
        <v>0.89473684210526316</v>
      </c>
    </row>
    <row r="457" spans="1:21" ht="14.4" customHeight="1" x14ac:dyDescent="0.3">
      <c r="A457" s="566">
        <v>4</v>
      </c>
      <c r="B457" s="567" t="s">
        <v>539</v>
      </c>
      <c r="C457" s="567">
        <v>89301042</v>
      </c>
      <c r="D457" s="629" t="s">
        <v>4252</v>
      </c>
      <c r="E457" s="630" t="s">
        <v>2300</v>
      </c>
      <c r="F457" s="567" t="s">
        <v>2282</v>
      </c>
      <c r="G457" s="567" t="s">
        <v>2457</v>
      </c>
      <c r="H457" s="567" t="s">
        <v>538</v>
      </c>
      <c r="I457" s="567" t="s">
        <v>3037</v>
      </c>
      <c r="J457" s="567" t="s">
        <v>3038</v>
      </c>
      <c r="K457" s="567" t="s">
        <v>3039</v>
      </c>
      <c r="L457" s="568">
        <v>500</v>
      </c>
      <c r="M457" s="568">
        <v>4000</v>
      </c>
      <c r="N457" s="567">
        <v>8</v>
      </c>
      <c r="O457" s="631">
        <v>5</v>
      </c>
      <c r="P457" s="568">
        <v>4000</v>
      </c>
      <c r="Q457" s="583">
        <v>1</v>
      </c>
      <c r="R457" s="567">
        <v>8</v>
      </c>
      <c r="S457" s="583">
        <v>1</v>
      </c>
      <c r="T457" s="631">
        <v>5</v>
      </c>
      <c r="U457" s="613">
        <v>1</v>
      </c>
    </row>
    <row r="458" spans="1:21" ht="14.4" customHeight="1" x14ac:dyDescent="0.3">
      <c r="A458" s="566">
        <v>4</v>
      </c>
      <c r="B458" s="567" t="s">
        <v>539</v>
      </c>
      <c r="C458" s="567">
        <v>89301042</v>
      </c>
      <c r="D458" s="629" t="s">
        <v>4252</v>
      </c>
      <c r="E458" s="630" t="s">
        <v>2300</v>
      </c>
      <c r="F458" s="567" t="s">
        <v>2282</v>
      </c>
      <c r="G458" s="567" t="s">
        <v>2457</v>
      </c>
      <c r="H458" s="567" t="s">
        <v>538</v>
      </c>
      <c r="I458" s="567" t="s">
        <v>3040</v>
      </c>
      <c r="J458" s="567" t="s">
        <v>3041</v>
      </c>
      <c r="K458" s="567" t="s">
        <v>3036</v>
      </c>
      <c r="L458" s="568">
        <v>1000</v>
      </c>
      <c r="M458" s="568">
        <v>14000</v>
      </c>
      <c r="N458" s="567">
        <v>14</v>
      </c>
      <c r="O458" s="631">
        <v>13</v>
      </c>
      <c r="P458" s="568">
        <v>13000</v>
      </c>
      <c r="Q458" s="583">
        <v>0.9285714285714286</v>
      </c>
      <c r="R458" s="567">
        <v>13</v>
      </c>
      <c r="S458" s="583">
        <v>0.9285714285714286</v>
      </c>
      <c r="T458" s="631">
        <v>12</v>
      </c>
      <c r="U458" s="613">
        <v>0.92307692307692313</v>
      </c>
    </row>
    <row r="459" spans="1:21" ht="14.4" customHeight="1" x14ac:dyDescent="0.3">
      <c r="A459" s="566">
        <v>4</v>
      </c>
      <c r="B459" s="567" t="s">
        <v>539</v>
      </c>
      <c r="C459" s="567">
        <v>89301042</v>
      </c>
      <c r="D459" s="629" t="s">
        <v>4252</v>
      </c>
      <c r="E459" s="630" t="s">
        <v>2300</v>
      </c>
      <c r="F459" s="567" t="s">
        <v>2282</v>
      </c>
      <c r="G459" s="567" t="s">
        <v>2457</v>
      </c>
      <c r="H459" s="567" t="s">
        <v>538</v>
      </c>
      <c r="I459" s="567" t="s">
        <v>3042</v>
      </c>
      <c r="J459" s="567" t="s">
        <v>3043</v>
      </c>
      <c r="K459" s="567" t="s">
        <v>3044</v>
      </c>
      <c r="L459" s="568">
        <v>3000</v>
      </c>
      <c r="M459" s="568">
        <v>18000</v>
      </c>
      <c r="N459" s="567">
        <v>6</v>
      </c>
      <c r="O459" s="631">
        <v>2</v>
      </c>
      <c r="P459" s="568">
        <v>18000</v>
      </c>
      <c r="Q459" s="583">
        <v>1</v>
      </c>
      <c r="R459" s="567">
        <v>6</v>
      </c>
      <c r="S459" s="583">
        <v>1</v>
      </c>
      <c r="T459" s="631">
        <v>2</v>
      </c>
      <c r="U459" s="613">
        <v>1</v>
      </c>
    </row>
    <row r="460" spans="1:21" ht="14.4" customHeight="1" x14ac:dyDescent="0.3">
      <c r="A460" s="566">
        <v>4</v>
      </c>
      <c r="B460" s="567" t="s">
        <v>539</v>
      </c>
      <c r="C460" s="567">
        <v>89301042</v>
      </c>
      <c r="D460" s="629" t="s">
        <v>4252</v>
      </c>
      <c r="E460" s="630" t="s">
        <v>2300</v>
      </c>
      <c r="F460" s="567" t="s">
        <v>2282</v>
      </c>
      <c r="G460" s="567" t="s">
        <v>2457</v>
      </c>
      <c r="H460" s="567" t="s">
        <v>538</v>
      </c>
      <c r="I460" s="567" t="s">
        <v>3045</v>
      </c>
      <c r="J460" s="567" t="s">
        <v>3043</v>
      </c>
      <c r="K460" s="567" t="s">
        <v>3046</v>
      </c>
      <c r="L460" s="568">
        <v>3000</v>
      </c>
      <c r="M460" s="568">
        <v>54000</v>
      </c>
      <c r="N460" s="567">
        <v>18</v>
      </c>
      <c r="O460" s="631">
        <v>6</v>
      </c>
      <c r="P460" s="568">
        <v>54000</v>
      </c>
      <c r="Q460" s="583">
        <v>1</v>
      </c>
      <c r="R460" s="567">
        <v>18</v>
      </c>
      <c r="S460" s="583">
        <v>1</v>
      </c>
      <c r="T460" s="631">
        <v>6</v>
      </c>
      <c r="U460" s="613">
        <v>1</v>
      </c>
    </row>
    <row r="461" spans="1:21" ht="14.4" customHeight="1" x14ac:dyDescent="0.3">
      <c r="A461" s="566">
        <v>4</v>
      </c>
      <c r="B461" s="567" t="s">
        <v>539</v>
      </c>
      <c r="C461" s="567">
        <v>89301042</v>
      </c>
      <c r="D461" s="629" t="s">
        <v>4252</v>
      </c>
      <c r="E461" s="630" t="s">
        <v>2300</v>
      </c>
      <c r="F461" s="567" t="s">
        <v>2282</v>
      </c>
      <c r="G461" s="567" t="s">
        <v>2457</v>
      </c>
      <c r="H461" s="567" t="s">
        <v>538</v>
      </c>
      <c r="I461" s="567" t="s">
        <v>3047</v>
      </c>
      <c r="J461" s="567" t="s">
        <v>3048</v>
      </c>
      <c r="K461" s="567" t="s">
        <v>3049</v>
      </c>
      <c r="L461" s="568">
        <v>233.18</v>
      </c>
      <c r="M461" s="568">
        <v>932.72</v>
      </c>
      <c r="N461" s="567">
        <v>4</v>
      </c>
      <c r="O461" s="631">
        <v>2</v>
      </c>
      <c r="P461" s="568">
        <v>466.36</v>
      </c>
      <c r="Q461" s="583">
        <v>0.5</v>
      </c>
      <c r="R461" s="567">
        <v>2</v>
      </c>
      <c r="S461" s="583">
        <v>0.5</v>
      </c>
      <c r="T461" s="631">
        <v>1</v>
      </c>
      <c r="U461" s="613">
        <v>0.5</v>
      </c>
    </row>
    <row r="462" spans="1:21" ht="14.4" customHeight="1" x14ac:dyDescent="0.3">
      <c r="A462" s="566">
        <v>4</v>
      </c>
      <c r="B462" s="567" t="s">
        <v>539</v>
      </c>
      <c r="C462" s="567">
        <v>89301042</v>
      </c>
      <c r="D462" s="629" t="s">
        <v>4252</v>
      </c>
      <c r="E462" s="630" t="s">
        <v>2300</v>
      </c>
      <c r="F462" s="567" t="s">
        <v>2282</v>
      </c>
      <c r="G462" s="567" t="s">
        <v>2457</v>
      </c>
      <c r="H462" s="567" t="s">
        <v>538</v>
      </c>
      <c r="I462" s="567" t="s">
        <v>3050</v>
      </c>
      <c r="J462" s="567" t="s">
        <v>3051</v>
      </c>
      <c r="K462" s="567" t="s">
        <v>3052</v>
      </c>
      <c r="L462" s="568">
        <v>1263.48</v>
      </c>
      <c r="M462" s="568">
        <v>11371.32</v>
      </c>
      <c r="N462" s="567">
        <v>9</v>
      </c>
      <c r="O462" s="631">
        <v>1</v>
      </c>
      <c r="P462" s="568">
        <v>11371.32</v>
      </c>
      <c r="Q462" s="583">
        <v>1</v>
      </c>
      <c r="R462" s="567">
        <v>9</v>
      </c>
      <c r="S462" s="583">
        <v>1</v>
      </c>
      <c r="T462" s="631">
        <v>1</v>
      </c>
      <c r="U462" s="613">
        <v>1</v>
      </c>
    </row>
    <row r="463" spans="1:21" ht="14.4" customHeight="1" x14ac:dyDescent="0.3">
      <c r="A463" s="566">
        <v>4</v>
      </c>
      <c r="B463" s="567" t="s">
        <v>539</v>
      </c>
      <c r="C463" s="567">
        <v>89301042</v>
      </c>
      <c r="D463" s="629" t="s">
        <v>4252</v>
      </c>
      <c r="E463" s="630" t="s">
        <v>2300</v>
      </c>
      <c r="F463" s="567" t="s">
        <v>2282</v>
      </c>
      <c r="G463" s="567" t="s">
        <v>2457</v>
      </c>
      <c r="H463" s="567" t="s">
        <v>538</v>
      </c>
      <c r="I463" s="567" t="s">
        <v>3053</v>
      </c>
      <c r="J463" s="567" t="s">
        <v>3054</v>
      </c>
      <c r="K463" s="567" t="s">
        <v>3039</v>
      </c>
      <c r="L463" s="568">
        <v>300</v>
      </c>
      <c r="M463" s="568">
        <v>4500</v>
      </c>
      <c r="N463" s="567">
        <v>15</v>
      </c>
      <c r="O463" s="631">
        <v>11</v>
      </c>
      <c r="P463" s="568">
        <v>4200</v>
      </c>
      <c r="Q463" s="583">
        <v>0.93333333333333335</v>
      </c>
      <c r="R463" s="567">
        <v>14</v>
      </c>
      <c r="S463" s="583">
        <v>0.93333333333333335</v>
      </c>
      <c r="T463" s="631">
        <v>10</v>
      </c>
      <c r="U463" s="613">
        <v>0.90909090909090906</v>
      </c>
    </row>
    <row r="464" spans="1:21" ht="14.4" customHeight="1" x14ac:dyDescent="0.3">
      <c r="A464" s="566">
        <v>4</v>
      </c>
      <c r="B464" s="567" t="s">
        <v>539</v>
      </c>
      <c r="C464" s="567">
        <v>89301042</v>
      </c>
      <c r="D464" s="629" t="s">
        <v>4252</v>
      </c>
      <c r="E464" s="630" t="s">
        <v>2300</v>
      </c>
      <c r="F464" s="567" t="s">
        <v>2282</v>
      </c>
      <c r="G464" s="567" t="s">
        <v>2457</v>
      </c>
      <c r="H464" s="567" t="s">
        <v>538</v>
      </c>
      <c r="I464" s="567" t="s">
        <v>3055</v>
      </c>
      <c r="J464" s="567" t="s">
        <v>3056</v>
      </c>
      <c r="K464" s="567" t="s">
        <v>3057</v>
      </c>
      <c r="L464" s="568">
        <v>300</v>
      </c>
      <c r="M464" s="568">
        <v>600</v>
      </c>
      <c r="N464" s="567">
        <v>2</v>
      </c>
      <c r="O464" s="631">
        <v>1</v>
      </c>
      <c r="P464" s="568">
        <v>600</v>
      </c>
      <c r="Q464" s="583">
        <v>1</v>
      </c>
      <c r="R464" s="567">
        <v>2</v>
      </c>
      <c r="S464" s="583">
        <v>1</v>
      </c>
      <c r="T464" s="631">
        <v>1</v>
      </c>
      <c r="U464" s="613">
        <v>1</v>
      </c>
    </row>
    <row r="465" spans="1:21" ht="14.4" customHeight="1" x14ac:dyDescent="0.3">
      <c r="A465" s="566">
        <v>4</v>
      </c>
      <c r="B465" s="567" t="s">
        <v>539</v>
      </c>
      <c r="C465" s="567">
        <v>89301042</v>
      </c>
      <c r="D465" s="629" t="s">
        <v>4252</v>
      </c>
      <c r="E465" s="630" t="s">
        <v>2300</v>
      </c>
      <c r="F465" s="567" t="s">
        <v>2282</v>
      </c>
      <c r="G465" s="567" t="s">
        <v>2457</v>
      </c>
      <c r="H465" s="567" t="s">
        <v>538</v>
      </c>
      <c r="I465" s="567" t="s">
        <v>3058</v>
      </c>
      <c r="J465" s="567" t="s">
        <v>3059</v>
      </c>
      <c r="K465" s="567" t="s">
        <v>2918</v>
      </c>
      <c r="L465" s="568">
        <v>304.69</v>
      </c>
      <c r="M465" s="568">
        <v>1523.45</v>
      </c>
      <c r="N465" s="567">
        <v>5</v>
      </c>
      <c r="O465" s="631">
        <v>3</v>
      </c>
      <c r="P465" s="568">
        <v>1523.45</v>
      </c>
      <c r="Q465" s="583">
        <v>1</v>
      </c>
      <c r="R465" s="567">
        <v>5</v>
      </c>
      <c r="S465" s="583">
        <v>1</v>
      </c>
      <c r="T465" s="631">
        <v>3</v>
      </c>
      <c r="U465" s="613">
        <v>1</v>
      </c>
    </row>
    <row r="466" spans="1:21" ht="14.4" customHeight="1" x14ac:dyDescent="0.3">
      <c r="A466" s="566">
        <v>4</v>
      </c>
      <c r="B466" s="567" t="s">
        <v>539</v>
      </c>
      <c r="C466" s="567">
        <v>89301042</v>
      </c>
      <c r="D466" s="629" t="s">
        <v>4252</v>
      </c>
      <c r="E466" s="630" t="s">
        <v>2300</v>
      </c>
      <c r="F466" s="567" t="s">
        <v>2282</v>
      </c>
      <c r="G466" s="567" t="s">
        <v>2457</v>
      </c>
      <c r="H466" s="567" t="s">
        <v>538</v>
      </c>
      <c r="I466" s="567" t="s">
        <v>3060</v>
      </c>
      <c r="J466" s="567" t="s">
        <v>3061</v>
      </c>
      <c r="K466" s="567" t="s">
        <v>3062</v>
      </c>
      <c r="L466" s="568">
        <v>296.39999999999998</v>
      </c>
      <c r="M466" s="568">
        <v>296.39999999999998</v>
      </c>
      <c r="N466" s="567">
        <v>1</v>
      </c>
      <c r="O466" s="631">
        <v>1</v>
      </c>
      <c r="P466" s="568"/>
      <c r="Q466" s="583">
        <v>0</v>
      </c>
      <c r="R466" s="567"/>
      <c r="S466" s="583">
        <v>0</v>
      </c>
      <c r="T466" s="631"/>
      <c r="U466" s="613">
        <v>0</v>
      </c>
    </row>
    <row r="467" spans="1:21" ht="14.4" customHeight="1" x14ac:dyDescent="0.3">
      <c r="A467" s="566">
        <v>4</v>
      </c>
      <c r="B467" s="567" t="s">
        <v>539</v>
      </c>
      <c r="C467" s="567">
        <v>89301042</v>
      </c>
      <c r="D467" s="629" t="s">
        <v>4252</v>
      </c>
      <c r="E467" s="630" t="s">
        <v>2300</v>
      </c>
      <c r="F467" s="567" t="s">
        <v>2282</v>
      </c>
      <c r="G467" s="567" t="s">
        <v>2457</v>
      </c>
      <c r="H467" s="567" t="s">
        <v>538</v>
      </c>
      <c r="I467" s="567" t="s">
        <v>3063</v>
      </c>
      <c r="J467" s="567" t="s">
        <v>3064</v>
      </c>
      <c r="K467" s="567" t="s">
        <v>3065</v>
      </c>
      <c r="L467" s="568">
        <v>4748.2</v>
      </c>
      <c r="M467" s="568">
        <v>14244.599999999999</v>
      </c>
      <c r="N467" s="567">
        <v>3</v>
      </c>
      <c r="O467" s="631">
        <v>2</v>
      </c>
      <c r="P467" s="568">
        <v>14244.599999999999</v>
      </c>
      <c r="Q467" s="583">
        <v>1</v>
      </c>
      <c r="R467" s="567">
        <v>3</v>
      </c>
      <c r="S467" s="583">
        <v>1</v>
      </c>
      <c r="T467" s="631">
        <v>2</v>
      </c>
      <c r="U467" s="613">
        <v>1</v>
      </c>
    </row>
    <row r="468" spans="1:21" ht="14.4" customHeight="1" x14ac:dyDescent="0.3">
      <c r="A468" s="566">
        <v>4</v>
      </c>
      <c r="B468" s="567" t="s">
        <v>539</v>
      </c>
      <c r="C468" s="567">
        <v>89301042</v>
      </c>
      <c r="D468" s="629" t="s">
        <v>4252</v>
      </c>
      <c r="E468" s="630" t="s">
        <v>2300</v>
      </c>
      <c r="F468" s="567" t="s">
        <v>2282</v>
      </c>
      <c r="G468" s="567" t="s">
        <v>2457</v>
      </c>
      <c r="H468" s="567" t="s">
        <v>538</v>
      </c>
      <c r="I468" s="567" t="s">
        <v>3066</v>
      </c>
      <c r="J468" s="567" t="s">
        <v>3067</v>
      </c>
      <c r="K468" s="567" t="s">
        <v>3068</v>
      </c>
      <c r="L468" s="568">
        <v>193.9</v>
      </c>
      <c r="M468" s="568">
        <v>193.9</v>
      </c>
      <c r="N468" s="567">
        <v>1</v>
      </c>
      <c r="O468" s="631">
        <v>1</v>
      </c>
      <c r="P468" s="568">
        <v>193.9</v>
      </c>
      <c r="Q468" s="583">
        <v>1</v>
      </c>
      <c r="R468" s="567">
        <v>1</v>
      </c>
      <c r="S468" s="583">
        <v>1</v>
      </c>
      <c r="T468" s="631">
        <v>1</v>
      </c>
      <c r="U468" s="613">
        <v>1</v>
      </c>
    </row>
    <row r="469" spans="1:21" ht="14.4" customHeight="1" x14ac:dyDescent="0.3">
      <c r="A469" s="566">
        <v>4</v>
      </c>
      <c r="B469" s="567" t="s">
        <v>539</v>
      </c>
      <c r="C469" s="567">
        <v>89301042</v>
      </c>
      <c r="D469" s="629" t="s">
        <v>4252</v>
      </c>
      <c r="E469" s="630" t="s">
        <v>2300</v>
      </c>
      <c r="F469" s="567" t="s">
        <v>2282</v>
      </c>
      <c r="G469" s="567" t="s">
        <v>2457</v>
      </c>
      <c r="H469" s="567" t="s">
        <v>538</v>
      </c>
      <c r="I469" s="567" t="s">
        <v>3069</v>
      </c>
      <c r="J469" s="567" t="s">
        <v>3070</v>
      </c>
      <c r="K469" s="567" t="s">
        <v>3071</v>
      </c>
      <c r="L469" s="568">
        <v>2747.5</v>
      </c>
      <c r="M469" s="568">
        <v>5495</v>
      </c>
      <c r="N469" s="567">
        <v>2</v>
      </c>
      <c r="O469" s="631">
        <v>2</v>
      </c>
      <c r="P469" s="568">
        <v>5495</v>
      </c>
      <c r="Q469" s="583">
        <v>1</v>
      </c>
      <c r="R469" s="567">
        <v>2</v>
      </c>
      <c r="S469" s="583">
        <v>1</v>
      </c>
      <c r="T469" s="631">
        <v>2</v>
      </c>
      <c r="U469" s="613">
        <v>1</v>
      </c>
    </row>
    <row r="470" spans="1:21" ht="14.4" customHeight="1" x14ac:dyDescent="0.3">
      <c r="A470" s="566">
        <v>4</v>
      </c>
      <c r="B470" s="567" t="s">
        <v>539</v>
      </c>
      <c r="C470" s="567">
        <v>89301042</v>
      </c>
      <c r="D470" s="629" t="s">
        <v>4252</v>
      </c>
      <c r="E470" s="630" t="s">
        <v>2300</v>
      </c>
      <c r="F470" s="567" t="s">
        <v>2282</v>
      </c>
      <c r="G470" s="567" t="s">
        <v>2457</v>
      </c>
      <c r="H470" s="567" t="s">
        <v>538</v>
      </c>
      <c r="I470" s="567" t="s">
        <v>3072</v>
      </c>
      <c r="J470" s="567" t="s">
        <v>3073</v>
      </c>
      <c r="K470" s="567" t="s">
        <v>3074</v>
      </c>
      <c r="L470" s="568">
        <v>856.97</v>
      </c>
      <c r="M470" s="568">
        <v>12854.55</v>
      </c>
      <c r="N470" s="567">
        <v>15</v>
      </c>
      <c r="O470" s="631">
        <v>2</v>
      </c>
      <c r="P470" s="568">
        <v>5141.82</v>
      </c>
      <c r="Q470" s="583">
        <v>0.4</v>
      </c>
      <c r="R470" s="567">
        <v>6</v>
      </c>
      <c r="S470" s="583">
        <v>0.4</v>
      </c>
      <c r="T470" s="631">
        <v>1</v>
      </c>
      <c r="U470" s="613">
        <v>0.5</v>
      </c>
    </row>
    <row r="471" spans="1:21" ht="14.4" customHeight="1" x14ac:dyDescent="0.3">
      <c r="A471" s="566">
        <v>4</v>
      </c>
      <c r="B471" s="567" t="s">
        <v>539</v>
      </c>
      <c r="C471" s="567">
        <v>89301042</v>
      </c>
      <c r="D471" s="629" t="s">
        <v>4252</v>
      </c>
      <c r="E471" s="630" t="s">
        <v>2300</v>
      </c>
      <c r="F471" s="567" t="s">
        <v>2282</v>
      </c>
      <c r="G471" s="567" t="s">
        <v>2457</v>
      </c>
      <c r="H471" s="567" t="s">
        <v>538</v>
      </c>
      <c r="I471" s="567" t="s">
        <v>3075</v>
      </c>
      <c r="J471" s="567" t="s">
        <v>3076</v>
      </c>
      <c r="K471" s="567" t="s">
        <v>3077</v>
      </c>
      <c r="L471" s="568">
        <v>370.4</v>
      </c>
      <c r="M471" s="568">
        <v>4815.2</v>
      </c>
      <c r="N471" s="567">
        <v>13</v>
      </c>
      <c r="O471" s="631">
        <v>8</v>
      </c>
      <c r="P471" s="568">
        <v>4815.2</v>
      </c>
      <c r="Q471" s="583">
        <v>1</v>
      </c>
      <c r="R471" s="567">
        <v>13</v>
      </c>
      <c r="S471" s="583">
        <v>1</v>
      </c>
      <c r="T471" s="631">
        <v>8</v>
      </c>
      <c r="U471" s="613">
        <v>1</v>
      </c>
    </row>
    <row r="472" spans="1:21" ht="14.4" customHeight="1" x14ac:dyDescent="0.3">
      <c r="A472" s="566">
        <v>4</v>
      </c>
      <c r="B472" s="567" t="s">
        <v>539</v>
      </c>
      <c r="C472" s="567">
        <v>89301042</v>
      </c>
      <c r="D472" s="629" t="s">
        <v>4252</v>
      </c>
      <c r="E472" s="630" t="s">
        <v>2300</v>
      </c>
      <c r="F472" s="567" t="s">
        <v>2282</v>
      </c>
      <c r="G472" s="567" t="s">
        <v>2457</v>
      </c>
      <c r="H472" s="567" t="s">
        <v>538</v>
      </c>
      <c r="I472" s="567" t="s">
        <v>3078</v>
      </c>
      <c r="J472" s="567" t="s">
        <v>3079</v>
      </c>
      <c r="K472" s="567" t="s">
        <v>3080</v>
      </c>
      <c r="L472" s="568">
        <v>453.2</v>
      </c>
      <c r="M472" s="568">
        <v>3625.6</v>
      </c>
      <c r="N472" s="567">
        <v>8</v>
      </c>
      <c r="O472" s="631">
        <v>5</v>
      </c>
      <c r="P472" s="568">
        <v>2719.2</v>
      </c>
      <c r="Q472" s="583">
        <v>0.75</v>
      </c>
      <c r="R472" s="567">
        <v>6</v>
      </c>
      <c r="S472" s="583">
        <v>0.75</v>
      </c>
      <c r="T472" s="631">
        <v>4</v>
      </c>
      <c r="U472" s="613">
        <v>0.8</v>
      </c>
    </row>
    <row r="473" spans="1:21" ht="14.4" customHeight="1" x14ac:dyDescent="0.3">
      <c r="A473" s="566">
        <v>4</v>
      </c>
      <c r="B473" s="567" t="s">
        <v>539</v>
      </c>
      <c r="C473" s="567">
        <v>89301042</v>
      </c>
      <c r="D473" s="629" t="s">
        <v>4252</v>
      </c>
      <c r="E473" s="630" t="s">
        <v>2300</v>
      </c>
      <c r="F473" s="567" t="s">
        <v>2282</v>
      </c>
      <c r="G473" s="567" t="s">
        <v>2457</v>
      </c>
      <c r="H473" s="567" t="s">
        <v>538</v>
      </c>
      <c r="I473" s="567" t="s">
        <v>3081</v>
      </c>
      <c r="J473" s="567" t="s">
        <v>3082</v>
      </c>
      <c r="K473" s="567" t="s">
        <v>3083</v>
      </c>
      <c r="L473" s="568">
        <v>2158.12</v>
      </c>
      <c r="M473" s="568">
        <v>12948.72</v>
      </c>
      <c r="N473" s="567">
        <v>6</v>
      </c>
      <c r="O473" s="631">
        <v>1</v>
      </c>
      <c r="P473" s="568">
        <v>12948.72</v>
      </c>
      <c r="Q473" s="583">
        <v>1</v>
      </c>
      <c r="R473" s="567">
        <v>6</v>
      </c>
      <c r="S473" s="583">
        <v>1</v>
      </c>
      <c r="T473" s="631">
        <v>1</v>
      </c>
      <c r="U473" s="613">
        <v>1</v>
      </c>
    </row>
    <row r="474" spans="1:21" ht="14.4" customHeight="1" x14ac:dyDescent="0.3">
      <c r="A474" s="566">
        <v>4</v>
      </c>
      <c r="B474" s="567" t="s">
        <v>539</v>
      </c>
      <c r="C474" s="567">
        <v>89301042</v>
      </c>
      <c r="D474" s="629" t="s">
        <v>4252</v>
      </c>
      <c r="E474" s="630" t="s">
        <v>2300</v>
      </c>
      <c r="F474" s="567" t="s">
        <v>2282</v>
      </c>
      <c r="G474" s="567" t="s">
        <v>2457</v>
      </c>
      <c r="H474" s="567" t="s">
        <v>538</v>
      </c>
      <c r="I474" s="567" t="s">
        <v>3084</v>
      </c>
      <c r="J474" s="567" t="s">
        <v>3085</v>
      </c>
      <c r="K474" s="567" t="s">
        <v>3086</v>
      </c>
      <c r="L474" s="568">
        <v>5343.9</v>
      </c>
      <c r="M474" s="568">
        <v>42751.199999999997</v>
      </c>
      <c r="N474" s="567">
        <v>8</v>
      </c>
      <c r="O474" s="631">
        <v>3</v>
      </c>
      <c r="P474" s="568">
        <v>42751.199999999997</v>
      </c>
      <c r="Q474" s="583">
        <v>1</v>
      </c>
      <c r="R474" s="567">
        <v>8</v>
      </c>
      <c r="S474" s="583">
        <v>1</v>
      </c>
      <c r="T474" s="631">
        <v>3</v>
      </c>
      <c r="U474" s="613">
        <v>1</v>
      </c>
    </row>
    <row r="475" spans="1:21" ht="14.4" customHeight="1" x14ac:dyDescent="0.3">
      <c r="A475" s="566">
        <v>4</v>
      </c>
      <c r="B475" s="567" t="s">
        <v>539</v>
      </c>
      <c r="C475" s="567">
        <v>89301042</v>
      </c>
      <c r="D475" s="629" t="s">
        <v>4252</v>
      </c>
      <c r="E475" s="630" t="s">
        <v>2300</v>
      </c>
      <c r="F475" s="567" t="s">
        <v>2282</v>
      </c>
      <c r="G475" s="567" t="s">
        <v>2457</v>
      </c>
      <c r="H475" s="567" t="s">
        <v>538</v>
      </c>
      <c r="I475" s="567" t="s">
        <v>3087</v>
      </c>
      <c r="J475" s="567" t="s">
        <v>3088</v>
      </c>
      <c r="K475" s="567" t="s">
        <v>3089</v>
      </c>
      <c r="L475" s="568">
        <v>1500.3</v>
      </c>
      <c r="M475" s="568">
        <v>9001.7999999999993</v>
      </c>
      <c r="N475" s="567">
        <v>6</v>
      </c>
      <c r="O475" s="631">
        <v>2</v>
      </c>
      <c r="P475" s="568">
        <v>9001.7999999999993</v>
      </c>
      <c r="Q475" s="583">
        <v>1</v>
      </c>
      <c r="R475" s="567">
        <v>6</v>
      </c>
      <c r="S475" s="583">
        <v>1</v>
      </c>
      <c r="T475" s="631">
        <v>2</v>
      </c>
      <c r="U475" s="613">
        <v>1</v>
      </c>
    </row>
    <row r="476" spans="1:21" ht="14.4" customHeight="1" x14ac:dyDescent="0.3">
      <c r="A476" s="566">
        <v>4</v>
      </c>
      <c r="B476" s="567" t="s">
        <v>539</v>
      </c>
      <c r="C476" s="567">
        <v>89301042</v>
      </c>
      <c r="D476" s="629" t="s">
        <v>4252</v>
      </c>
      <c r="E476" s="630" t="s">
        <v>2300</v>
      </c>
      <c r="F476" s="567" t="s">
        <v>2282</v>
      </c>
      <c r="G476" s="567" t="s">
        <v>2457</v>
      </c>
      <c r="H476" s="567" t="s">
        <v>538</v>
      </c>
      <c r="I476" s="567" t="s">
        <v>3090</v>
      </c>
      <c r="J476" s="567" t="s">
        <v>3091</v>
      </c>
      <c r="K476" s="567" t="s">
        <v>3092</v>
      </c>
      <c r="L476" s="568">
        <v>1500.3</v>
      </c>
      <c r="M476" s="568">
        <v>9001.7999999999993</v>
      </c>
      <c r="N476" s="567">
        <v>6</v>
      </c>
      <c r="O476" s="631">
        <v>1</v>
      </c>
      <c r="P476" s="568">
        <v>9001.7999999999993</v>
      </c>
      <c r="Q476" s="583">
        <v>1</v>
      </c>
      <c r="R476" s="567">
        <v>6</v>
      </c>
      <c r="S476" s="583">
        <v>1</v>
      </c>
      <c r="T476" s="631">
        <v>1</v>
      </c>
      <c r="U476" s="613">
        <v>1</v>
      </c>
    </row>
    <row r="477" spans="1:21" ht="14.4" customHeight="1" x14ac:dyDescent="0.3">
      <c r="A477" s="566">
        <v>4</v>
      </c>
      <c r="B477" s="567" t="s">
        <v>539</v>
      </c>
      <c r="C477" s="567">
        <v>89301042</v>
      </c>
      <c r="D477" s="629" t="s">
        <v>4252</v>
      </c>
      <c r="E477" s="630" t="s">
        <v>2300</v>
      </c>
      <c r="F477" s="567" t="s">
        <v>2282</v>
      </c>
      <c r="G477" s="567" t="s">
        <v>2457</v>
      </c>
      <c r="H477" s="567" t="s">
        <v>538</v>
      </c>
      <c r="I477" s="567" t="s">
        <v>3093</v>
      </c>
      <c r="J477" s="567" t="s">
        <v>2773</v>
      </c>
      <c r="K477" s="567" t="s">
        <v>3094</v>
      </c>
      <c r="L477" s="568">
        <v>2284</v>
      </c>
      <c r="M477" s="568">
        <v>25124</v>
      </c>
      <c r="N477" s="567">
        <v>11</v>
      </c>
      <c r="O477" s="631">
        <v>5</v>
      </c>
      <c r="P477" s="568">
        <v>18272</v>
      </c>
      <c r="Q477" s="583">
        <v>0.72727272727272729</v>
      </c>
      <c r="R477" s="567">
        <v>8</v>
      </c>
      <c r="S477" s="583">
        <v>0.72727272727272729</v>
      </c>
      <c r="T477" s="631">
        <v>4</v>
      </c>
      <c r="U477" s="613">
        <v>0.8</v>
      </c>
    </row>
    <row r="478" spans="1:21" ht="14.4" customHeight="1" x14ac:dyDescent="0.3">
      <c r="A478" s="566">
        <v>4</v>
      </c>
      <c r="B478" s="567" t="s">
        <v>539</v>
      </c>
      <c r="C478" s="567">
        <v>89301042</v>
      </c>
      <c r="D478" s="629" t="s">
        <v>4252</v>
      </c>
      <c r="E478" s="630" t="s">
        <v>2300</v>
      </c>
      <c r="F478" s="567" t="s">
        <v>2282</v>
      </c>
      <c r="G478" s="567" t="s">
        <v>2457</v>
      </c>
      <c r="H478" s="567" t="s">
        <v>538</v>
      </c>
      <c r="I478" s="567" t="s">
        <v>3095</v>
      </c>
      <c r="J478" s="567" t="s">
        <v>3096</v>
      </c>
      <c r="K478" s="567" t="s">
        <v>3097</v>
      </c>
      <c r="L478" s="568">
        <v>3000</v>
      </c>
      <c r="M478" s="568">
        <v>33000</v>
      </c>
      <c r="N478" s="567">
        <v>11</v>
      </c>
      <c r="O478" s="631">
        <v>4</v>
      </c>
      <c r="P478" s="568">
        <v>33000</v>
      </c>
      <c r="Q478" s="583">
        <v>1</v>
      </c>
      <c r="R478" s="567">
        <v>11</v>
      </c>
      <c r="S478" s="583">
        <v>1</v>
      </c>
      <c r="T478" s="631">
        <v>4</v>
      </c>
      <c r="U478" s="613">
        <v>1</v>
      </c>
    </row>
    <row r="479" spans="1:21" ht="14.4" customHeight="1" x14ac:dyDescent="0.3">
      <c r="A479" s="566">
        <v>4</v>
      </c>
      <c r="B479" s="567" t="s">
        <v>539</v>
      </c>
      <c r="C479" s="567">
        <v>89301042</v>
      </c>
      <c r="D479" s="629" t="s">
        <v>4252</v>
      </c>
      <c r="E479" s="630" t="s">
        <v>2300</v>
      </c>
      <c r="F479" s="567" t="s">
        <v>2282</v>
      </c>
      <c r="G479" s="567" t="s">
        <v>2457</v>
      </c>
      <c r="H479" s="567" t="s">
        <v>538</v>
      </c>
      <c r="I479" s="567" t="s">
        <v>2775</v>
      </c>
      <c r="J479" s="567" t="s">
        <v>2776</v>
      </c>
      <c r="K479" s="567" t="s">
        <v>2777</v>
      </c>
      <c r="L479" s="568">
        <v>3000</v>
      </c>
      <c r="M479" s="568">
        <v>9000</v>
      </c>
      <c r="N479" s="567">
        <v>3</v>
      </c>
      <c r="O479" s="631">
        <v>1</v>
      </c>
      <c r="P479" s="568">
        <v>9000</v>
      </c>
      <c r="Q479" s="583">
        <v>1</v>
      </c>
      <c r="R479" s="567">
        <v>3</v>
      </c>
      <c r="S479" s="583">
        <v>1</v>
      </c>
      <c r="T479" s="631">
        <v>1</v>
      </c>
      <c r="U479" s="613">
        <v>1</v>
      </c>
    </row>
    <row r="480" spans="1:21" ht="14.4" customHeight="1" x14ac:dyDescent="0.3">
      <c r="A480" s="566">
        <v>4</v>
      </c>
      <c r="B480" s="567" t="s">
        <v>539</v>
      </c>
      <c r="C480" s="567">
        <v>89301042</v>
      </c>
      <c r="D480" s="629" t="s">
        <v>4252</v>
      </c>
      <c r="E480" s="630" t="s">
        <v>2300</v>
      </c>
      <c r="F480" s="567" t="s">
        <v>2282</v>
      </c>
      <c r="G480" s="567" t="s">
        <v>2457</v>
      </c>
      <c r="H480" s="567" t="s">
        <v>538</v>
      </c>
      <c r="I480" s="567" t="s">
        <v>3098</v>
      </c>
      <c r="J480" s="567" t="s">
        <v>3099</v>
      </c>
      <c r="K480" s="567" t="s">
        <v>3100</v>
      </c>
      <c r="L480" s="568">
        <v>761.3</v>
      </c>
      <c r="M480" s="568">
        <v>3806.5</v>
      </c>
      <c r="N480" s="567">
        <v>5</v>
      </c>
      <c r="O480" s="631">
        <v>1</v>
      </c>
      <c r="P480" s="568">
        <v>3806.5</v>
      </c>
      <c r="Q480" s="583">
        <v>1</v>
      </c>
      <c r="R480" s="567">
        <v>5</v>
      </c>
      <c r="S480" s="583">
        <v>1</v>
      </c>
      <c r="T480" s="631">
        <v>1</v>
      </c>
      <c r="U480" s="613">
        <v>1</v>
      </c>
    </row>
    <row r="481" spans="1:21" ht="14.4" customHeight="1" x14ac:dyDescent="0.3">
      <c r="A481" s="566">
        <v>4</v>
      </c>
      <c r="B481" s="567" t="s">
        <v>539</v>
      </c>
      <c r="C481" s="567">
        <v>89301042</v>
      </c>
      <c r="D481" s="629" t="s">
        <v>4252</v>
      </c>
      <c r="E481" s="630" t="s">
        <v>2300</v>
      </c>
      <c r="F481" s="567" t="s">
        <v>2282</v>
      </c>
      <c r="G481" s="567" t="s">
        <v>2457</v>
      </c>
      <c r="H481" s="567" t="s">
        <v>538</v>
      </c>
      <c r="I481" s="567" t="s">
        <v>3098</v>
      </c>
      <c r="J481" s="567" t="s">
        <v>3101</v>
      </c>
      <c r="K481" s="567" t="s">
        <v>3100</v>
      </c>
      <c r="L481" s="568">
        <v>761.3</v>
      </c>
      <c r="M481" s="568">
        <v>25122.899999999998</v>
      </c>
      <c r="N481" s="567">
        <v>33</v>
      </c>
      <c r="O481" s="631">
        <v>6</v>
      </c>
      <c r="P481" s="568">
        <v>25122.899999999998</v>
      </c>
      <c r="Q481" s="583">
        <v>1</v>
      </c>
      <c r="R481" s="567">
        <v>33</v>
      </c>
      <c r="S481" s="583">
        <v>1</v>
      </c>
      <c r="T481" s="631">
        <v>6</v>
      </c>
      <c r="U481" s="613">
        <v>1</v>
      </c>
    </row>
    <row r="482" spans="1:21" ht="14.4" customHeight="1" x14ac:dyDescent="0.3">
      <c r="A482" s="566">
        <v>4</v>
      </c>
      <c r="B482" s="567" t="s">
        <v>539</v>
      </c>
      <c r="C482" s="567">
        <v>89301042</v>
      </c>
      <c r="D482" s="629" t="s">
        <v>4252</v>
      </c>
      <c r="E482" s="630" t="s">
        <v>2300</v>
      </c>
      <c r="F482" s="567" t="s">
        <v>2282</v>
      </c>
      <c r="G482" s="567" t="s">
        <v>2457</v>
      </c>
      <c r="H482" s="567" t="s">
        <v>538</v>
      </c>
      <c r="I482" s="567" t="s">
        <v>3102</v>
      </c>
      <c r="J482" s="567" t="s">
        <v>3103</v>
      </c>
      <c r="K482" s="567" t="s">
        <v>3104</v>
      </c>
      <c r="L482" s="568">
        <v>761.3</v>
      </c>
      <c r="M482" s="568">
        <v>18271.199999999997</v>
      </c>
      <c r="N482" s="567">
        <v>24</v>
      </c>
      <c r="O482" s="631">
        <v>4</v>
      </c>
      <c r="P482" s="568">
        <v>18271.199999999997</v>
      </c>
      <c r="Q482" s="583">
        <v>1</v>
      </c>
      <c r="R482" s="567">
        <v>24</v>
      </c>
      <c r="S482" s="583">
        <v>1</v>
      </c>
      <c r="T482" s="631">
        <v>4</v>
      </c>
      <c r="U482" s="613">
        <v>1</v>
      </c>
    </row>
    <row r="483" spans="1:21" ht="14.4" customHeight="1" x14ac:dyDescent="0.3">
      <c r="A483" s="566">
        <v>4</v>
      </c>
      <c r="B483" s="567" t="s">
        <v>539</v>
      </c>
      <c r="C483" s="567">
        <v>89301042</v>
      </c>
      <c r="D483" s="629" t="s">
        <v>4252</v>
      </c>
      <c r="E483" s="630" t="s">
        <v>2300</v>
      </c>
      <c r="F483" s="567" t="s">
        <v>2282</v>
      </c>
      <c r="G483" s="567" t="s">
        <v>2457</v>
      </c>
      <c r="H483" s="567" t="s">
        <v>538</v>
      </c>
      <c r="I483" s="567" t="s">
        <v>3105</v>
      </c>
      <c r="J483" s="567" t="s">
        <v>3106</v>
      </c>
      <c r="K483" s="567" t="s">
        <v>3107</v>
      </c>
      <c r="L483" s="568">
        <v>1500.3</v>
      </c>
      <c r="M483" s="568">
        <v>15003</v>
      </c>
      <c r="N483" s="567">
        <v>10</v>
      </c>
      <c r="O483" s="631">
        <v>2</v>
      </c>
      <c r="P483" s="568">
        <v>15003</v>
      </c>
      <c r="Q483" s="583">
        <v>1</v>
      </c>
      <c r="R483" s="567">
        <v>10</v>
      </c>
      <c r="S483" s="583">
        <v>1</v>
      </c>
      <c r="T483" s="631">
        <v>2</v>
      </c>
      <c r="U483" s="613">
        <v>1</v>
      </c>
    </row>
    <row r="484" spans="1:21" ht="14.4" customHeight="1" x14ac:dyDescent="0.3">
      <c r="A484" s="566">
        <v>4</v>
      </c>
      <c r="B484" s="567" t="s">
        <v>539</v>
      </c>
      <c r="C484" s="567">
        <v>89301042</v>
      </c>
      <c r="D484" s="629" t="s">
        <v>4252</v>
      </c>
      <c r="E484" s="630" t="s">
        <v>2300</v>
      </c>
      <c r="F484" s="567" t="s">
        <v>2282</v>
      </c>
      <c r="G484" s="567" t="s">
        <v>2457</v>
      </c>
      <c r="H484" s="567" t="s">
        <v>538</v>
      </c>
      <c r="I484" s="567" t="s">
        <v>3108</v>
      </c>
      <c r="J484" s="567" t="s">
        <v>3109</v>
      </c>
      <c r="K484" s="567" t="s">
        <v>3110</v>
      </c>
      <c r="L484" s="568">
        <v>835.78</v>
      </c>
      <c r="M484" s="568">
        <v>10029.36</v>
      </c>
      <c r="N484" s="567">
        <v>12</v>
      </c>
      <c r="O484" s="631">
        <v>2</v>
      </c>
      <c r="P484" s="568">
        <v>10029.36</v>
      </c>
      <c r="Q484" s="583">
        <v>1</v>
      </c>
      <c r="R484" s="567">
        <v>12</v>
      </c>
      <c r="S484" s="583">
        <v>1</v>
      </c>
      <c r="T484" s="631">
        <v>2</v>
      </c>
      <c r="U484" s="613">
        <v>1</v>
      </c>
    </row>
    <row r="485" spans="1:21" ht="14.4" customHeight="1" x14ac:dyDescent="0.3">
      <c r="A485" s="566">
        <v>4</v>
      </c>
      <c r="B485" s="567" t="s">
        <v>539</v>
      </c>
      <c r="C485" s="567">
        <v>89301042</v>
      </c>
      <c r="D485" s="629" t="s">
        <v>4252</v>
      </c>
      <c r="E485" s="630" t="s">
        <v>2300</v>
      </c>
      <c r="F485" s="567" t="s">
        <v>2282</v>
      </c>
      <c r="G485" s="567" t="s">
        <v>2457</v>
      </c>
      <c r="H485" s="567" t="s">
        <v>538</v>
      </c>
      <c r="I485" s="567" t="s">
        <v>3111</v>
      </c>
      <c r="J485" s="567" t="s">
        <v>3112</v>
      </c>
      <c r="K485" s="567" t="s">
        <v>3092</v>
      </c>
      <c r="L485" s="568">
        <v>1793.43</v>
      </c>
      <c r="M485" s="568">
        <v>7173.72</v>
      </c>
      <c r="N485" s="567">
        <v>4</v>
      </c>
      <c r="O485" s="631">
        <v>1</v>
      </c>
      <c r="P485" s="568">
        <v>7173.72</v>
      </c>
      <c r="Q485" s="583">
        <v>1</v>
      </c>
      <c r="R485" s="567">
        <v>4</v>
      </c>
      <c r="S485" s="583">
        <v>1</v>
      </c>
      <c r="T485" s="631">
        <v>1</v>
      </c>
      <c r="U485" s="613">
        <v>1</v>
      </c>
    </row>
    <row r="486" spans="1:21" ht="14.4" customHeight="1" x14ac:dyDescent="0.3">
      <c r="A486" s="566">
        <v>4</v>
      </c>
      <c r="B486" s="567" t="s">
        <v>539</v>
      </c>
      <c r="C486" s="567">
        <v>89301042</v>
      </c>
      <c r="D486" s="629" t="s">
        <v>4252</v>
      </c>
      <c r="E486" s="630" t="s">
        <v>2300</v>
      </c>
      <c r="F486" s="567" t="s">
        <v>2282</v>
      </c>
      <c r="G486" s="567" t="s">
        <v>2457</v>
      </c>
      <c r="H486" s="567" t="s">
        <v>538</v>
      </c>
      <c r="I486" s="567" t="s">
        <v>3113</v>
      </c>
      <c r="J486" s="567" t="s">
        <v>3114</v>
      </c>
      <c r="K486" s="567" t="s">
        <v>3115</v>
      </c>
      <c r="L486" s="568">
        <v>3053.49</v>
      </c>
      <c r="M486" s="568">
        <v>9160.4699999999993</v>
      </c>
      <c r="N486" s="567">
        <v>3</v>
      </c>
      <c r="O486" s="631">
        <v>1</v>
      </c>
      <c r="P486" s="568">
        <v>9160.4699999999993</v>
      </c>
      <c r="Q486" s="583">
        <v>1</v>
      </c>
      <c r="R486" s="567">
        <v>3</v>
      </c>
      <c r="S486" s="583">
        <v>1</v>
      </c>
      <c r="T486" s="631">
        <v>1</v>
      </c>
      <c r="U486" s="613">
        <v>1</v>
      </c>
    </row>
    <row r="487" spans="1:21" ht="14.4" customHeight="1" x14ac:dyDescent="0.3">
      <c r="A487" s="566">
        <v>4</v>
      </c>
      <c r="B487" s="567" t="s">
        <v>539</v>
      </c>
      <c r="C487" s="567">
        <v>89301042</v>
      </c>
      <c r="D487" s="629" t="s">
        <v>4252</v>
      </c>
      <c r="E487" s="630" t="s">
        <v>2300</v>
      </c>
      <c r="F487" s="567" t="s">
        <v>2282</v>
      </c>
      <c r="G487" s="567" t="s">
        <v>2457</v>
      </c>
      <c r="H487" s="567" t="s">
        <v>538</v>
      </c>
      <c r="I487" s="567" t="s">
        <v>3116</v>
      </c>
      <c r="J487" s="567" t="s">
        <v>3117</v>
      </c>
      <c r="K487" s="567" t="s">
        <v>3118</v>
      </c>
      <c r="L487" s="568">
        <v>1782</v>
      </c>
      <c r="M487" s="568">
        <v>5346</v>
      </c>
      <c r="N487" s="567">
        <v>3</v>
      </c>
      <c r="O487" s="631">
        <v>1</v>
      </c>
      <c r="P487" s="568">
        <v>5346</v>
      </c>
      <c r="Q487" s="583">
        <v>1</v>
      </c>
      <c r="R487" s="567">
        <v>3</v>
      </c>
      <c r="S487" s="583">
        <v>1</v>
      </c>
      <c r="T487" s="631">
        <v>1</v>
      </c>
      <c r="U487" s="613">
        <v>1</v>
      </c>
    </row>
    <row r="488" spans="1:21" ht="14.4" customHeight="1" x14ac:dyDescent="0.3">
      <c r="A488" s="566">
        <v>4</v>
      </c>
      <c r="B488" s="567" t="s">
        <v>539</v>
      </c>
      <c r="C488" s="567">
        <v>89301042</v>
      </c>
      <c r="D488" s="629" t="s">
        <v>4252</v>
      </c>
      <c r="E488" s="630" t="s">
        <v>2300</v>
      </c>
      <c r="F488" s="567" t="s">
        <v>2282</v>
      </c>
      <c r="G488" s="567" t="s">
        <v>2457</v>
      </c>
      <c r="H488" s="567" t="s">
        <v>538</v>
      </c>
      <c r="I488" s="567" t="s">
        <v>3119</v>
      </c>
      <c r="J488" s="567" t="s">
        <v>3120</v>
      </c>
      <c r="K488" s="567" t="s">
        <v>3121</v>
      </c>
      <c r="L488" s="568">
        <v>1454</v>
      </c>
      <c r="M488" s="568">
        <v>8724</v>
      </c>
      <c r="N488" s="567">
        <v>6</v>
      </c>
      <c r="O488" s="631">
        <v>1</v>
      </c>
      <c r="P488" s="568"/>
      <c r="Q488" s="583">
        <v>0</v>
      </c>
      <c r="R488" s="567"/>
      <c r="S488" s="583">
        <v>0</v>
      </c>
      <c r="T488" s="631"/>
      <c r="U488" s="613">
        <v>0</v>
      </c>
    </row>
    <row r="489" spans="1:21" ht="14.4" customHeight="1" x14ac:dyDescent="0.3">
      <c r="A489" s="566">
        <v>4</v>
      </c>
      <c r="B489" s="567" t="s">
        <v>539</v>
      </c>
      <c r="C489" s="567">
        <v>89301042</v>
      </c>
      <c r="D489" s="629" t="s">
        <v>4252</v>
      </c>
      <c r="E489" s="630" t="s">
        <v>2300</v>
      </c>
      <c r="F489" s="567" t="s">
        <v>2282</v>
      </c>
      <c r="G489" s="567" t="s">
        <v>2457</v>
      </c>
      <c r="H489" s="567" t="s">
        <v>538</v>
      </c>
      <c r="I489" s="567" t="s">
        <v>3122</v>
      </c>
      <c r="J489" s="567" t="s">
        <v>3120</v>
      </c>
      <c r="K489" s="567" t="s">
        <v>3123</v>
      </c>
      <c r="L489" s="568">
        <v>1454</v>
      </c>
      <c r="M489" s="568">
        <v>8724</v>
      </c>
      <c r="N489" s="567">
        <v>6</v>
      </c>
      <c r="O489" s="631">
        <v>1</v>
      </c>
      <c r="P489" s="568"/>
      <c r="Q489" s="583">
        <v>0</v>
      </c>
      <c r="R489" s="567"/>
      <c r="S489" s="583">
        <v>0</v>
      </c>
      <c r="T489" s="631"/>
      <c r="U489" s="613">
        <v>0</v>
      </c>
    </row>
    <row r="490" spans="1:21" ht="14.4" customHeight="1" x14ac:dyDescent="0.3">
      <c r="A490" s="566">
        <v>4</v>
      </c>
      <c r="B490" s="567" t="s">
        <v>539</v>
      </c>
      <c r="C490" s="567">
        <v>89301042</v>
      </c>
      <c r="D490" s="629" t="s">
        <v>4252</v>
      </c>
      <c r="E490" s="630" t="s">
        <v>2300</v>
      </c>
      <c r="F490" s="567" t="s">
        <v>2282</v>
      </c>
      <c r="G490" s="567" t="s">
        <v>2457</v>
      </c>
      <c r="H490" s="567" t="s">
        <v>538</v>
      </c>
      <c r="I490" s="567" t="s">
        <v>3124</v>
      </c>
      <c r="J490" s="567" t="s">
        <v>3125</v>
      </c>
      <c r="K490" s="567" t="s">
        <v>3126</v>
      </c>
      <c r="L490" s="568">
        <v>1500</v>
      </c>
      <c r="M490" s="568">
        <v>81000</v>
      </c>
      <c r="N490" s="567">
        <v>54</v>
      </c>
      <c r="O490" s="631">
        <v>8</v>
      </c>
      <c r="P490" s="568">
        <v>81000</v>
      </c>
      <c r="Q490" s="583">
        <v>1</v>
      </c>
      <c r="R490" s="567">
        <v>54</v>
      </c>
      <c r="S490" s="583">
        <v>1</v>
      </c>
      <c r="T490" s="631">
        <v>8</v>
      </c>
      <c r="U490" s="613">
        <v>1</v>
      </c>
    </row>
    <row r="491" spans="1:21" ht="14.4" customHeight="1" x14ac:dyDescent="0.3">
      <c r="A491" s="566">
        <v>4</v>
      </c>
      <c r="B491" s="567" t="s">
        <v>539</v>
      </c>
      <c r="C491" s="567">
        <v>89301042</v>
      </c>
      <c r="D491" s="629" t="s">
        <v>4252</v>
      </c>
      <c r="E491" s="630" t="s">
        <v>2300</v>
      </c>
      <c r="F491" s="567" t="s">
        <v>2282</v>
      </c>
      <c r="G491" s="567" t="s">
        <v>2457</v>
      </c>
      <c r="H491" s="567" t="s">
        <v>538</v>
      </c>
      <c r="I491" s="567" t="s">
        <v>3127</v>
      </c>
      <c r="J491" s="567" t="s">
        <v>3125</v>
      </c>
      <c r="K491" s="567" t="s">
        <v>3128</v>
      </c>
      <c r="L491" s="568">
        <v>1500</v>
      </c>
      <c r="M491" s="568">
        <v>40500</v>
      </c>
      <c r="N491" s="567">
        <v>27</v>
      </c>
      <c r="O491" s="631">
        <v>4</v>
      </c>
      <c r="P491" s="568">
        <v>40500</v>
      </c>
      <c r="Q491" s="583">
        <v>1</v>
      </c>
      <c r="R491" s="567">
        <v>27</v>
      </c>
      <c r="S491" s="583">
        <v>1</v>
      </c>
      <c r="T491" s="631">
        <v>4</v>
      </c>
      <c r="U491" s="613">
        <v>1</v>
      </c>
    </row>
    <row r="492" spans="1:21" ht="14.4" customHeight="1" x14ac:dyDescent="0.3">
      <c r="A492" s="566">
        <v>4</v>
      </c>
      <c r="B492" s="567" t="s">
        <v>539</v>
      </c>
      <c r="C492" s="567">
        <v>89301042</v>
      </c>
      <c r="D492" s="629" t="s">
        <v>4252</v>
      </c>
      <c r="E492" s="630" t="s">
        <v>2300</v>
      </c>
      <c r="F492" s="567" t="s">
        <v>2282</v>
      </c>
      <c r="G492" s="567" t="s">
        <v>2457</v>
      </c>
      <c r="H492" s="567" t="s">
        <v>538</v>
      </c>
      <c r="I492" s="567" t="s">
        <v>3129</v>
      </c>
      <c r="J492" s="567" t="s">
        <v>3130</v>
      </c>
      <c r="K492" s="567" t="s">
        <v>3131</v>
      </c>
      <c r="L492" s="568">
        <v>5343.9</v>
      </c>
      <c r="M492" s="568">
        <v>16031.699999999999</v>
      </c>
      <c r="N492" s="567">
        <v>3</v>
      </c>
      <c r="O492" s="631">
        <v>1</v>
      </c>
      <c r="P492" s="568">
        <v>16031.699999999999</v>
      </c>
      <c r="Q492" s="583">
        <v>1</v>
      </c>
      <c r="R492" s="567">
        <v>3</v>
      </c>
      <c r="S492" s="583">
        <v>1</v>
      </c>
      <c r="T492" s="631">
        <v>1</v>
      </c>
      <c r="U492" s="613">
        <v>1</v>
      </c>
    </row>
    <row r="493" spans="1:21" ht="14.4" customHeight="1" x14ac:dyDescent="0.3">
      <c r="A493" s="566">
        <v>4</v>
      </c>
      <c r="B493" s="567" t="s">
        <v>539</v>
      </c>
      <c r="C493" s="567">
        <v>89301042</v>
      </c>
      <c r="D493" s="629" t="s">
        <v>4252</v>
      </c>
      <c r="E493" s="630" t="s">
        <v>2300</v>
      </c>
      <c r="F493" s="567" t="s">
        <v>2282</v>
      </c>
      <c r="G493" s="567" t="s">
        <v>2457</v>
      </c>
      <c r="H493" s="567" t="s">
        <v>538</v>
      </c>
      <c r="I493" s="567" t="s">
        <v>3129</v>
      </c>
      <c r="J493" s="567" t="s">
        <v>3132</v>
      </c>
      <c r="K493" s="567" t="s">
        <v>3131</v>
      </c>
      <c r="L493" s="568">
        <v>5343.9</v>
      </c>
      <c r="M493" s="568">
        <v>16031.699999999999</v>
      </c>
      <c r="N493" s="567">
        <v>3</v>
      </c>
      <c r="O493" s="631">
        <v>1</v>
      </c>
      <c r="P493" s="568">
        <v>16031.699999999999</v>
      </c>
      <c r="Q493" s="583">
        <v>1</v>
      </c>
      <c r="R493" s="567">
        <v>3</v>
      </c>
      <c r="S493" s="583">
        <v>1</v>
      </c>
      <c r="T493" s="631">
        <v>1</v>
      </c>
      <c r="U493" s="613">
        <v>1</v>
      </c>
    </row>
    <row r="494" spans="1:21" ht="14.4" customHeight="1" x14ac:dyDescent="0.3">
      <c r="A494" s="566">
        <v>4</v>
      </c>
      <c r="B494" s="567" t="s">
        <v>539</v>
      </c>
      <c r="C494" s="567">
        <v>89301042</v>
      </c>
      <c r="D494" s="629" t="s">
        <v>4252</v>
      </c>
      <c r="E494" s="630" t="s">
        <v>2300</v>
      </c>
      <c r="F494" s="567" t="s">
        <v>2282</v>
      </c>
      <c r="G494" s="567" t="s">
        <v>2457</v>
      </c>
      <c r="H494" s="567" t="s">
        <v>538</v>
      </c>
      <c r="I494" s="567" t="s">
        <v>3133</v>
      </c>
      <c r="J494" s="567" t="s">
        <v>3134</v>
      </c>
      <c r="K494" s="567" t="s">
        <v>3135</v>
      </c>
      <c r="L494" s="568">
        <v>159.5</v>
      </c>
      <c r="M494" s="568">
        <v>319</v>
      </c>
      <c r="N494" s="567">
        <v>2</v>
      </c>
      <c r="O494" s="631">
        <v>2</v>
      </c>
      <c r="P494" s="568"/>
      <c r="Q494" s="583">
        <v>0</v>
      </c>
      <c r="R494" s="567"/>
      <c r="S494" s="583">
        <v>0</v>
      </c>
      <c r="T494" s="631"/>
      <c r="U494" s="613">
        <v>0</v>
      </c>
    </row>
    <row r="495" spans="1:21" ht="14.4" customHeight="1" x14ac:dyDescent="0.3">
      <c r="A495" s="566">
        <v>4</v>
      </c>
      <c r="B495" s="567" t="s">
        <v>539</v>
      </c>
      <c r="C495" s="567">
        <v>89301042</v>
      </c>
      <c r="D495" s="629" t="s">
        <v>4252</v>
      </c>
      <c r="E495" s="630" t="s">
        <v>2300</v>
      </c>
      <c r="F495" s="567" t="s">
        <v>2282</v>
      </c>
      <c r="G495" s="567" t="s">
        <v>2457</v>
      </c>
      <c r="H495" s="567" t="s">
        <v>538</v>
      </c>
      <c r="I495" s="567" t="s">
        <v>3136</v>
      </c>
      <c r="J495" s="567" t="s">
        <v>2967</v>
      </c>
      <c r="K495" s="567" t="s">
        <v>3137</v>
      </c>
      <c r="L495" s="568">
        <v>2304</v>
      </c>
      <c r="M495" s="568">
        <v>6912</v>
      </c>
      <c r="N495" s="567">
        <v>3</v>
      </c>
      <c r="O495" s="631">
        <v>1</v>
      </c>
      <c r="P495" s="568">
        <v>6912</v>
      </c>
      <c r="Q495" s="583">
        <v>1</v>
      </c>
      <c r="R495" s="567">
        <v>3</v>
      </c>
      <c r="S495" s="583">
        <v>1</v>
      </c>
      <c r="T495" s="631">
        <v>1</v>
      </c>
      <c r="U495" s="613">
        <v>1</v>
      </c>
    </row>
    <row r="496" spans="1:21" ht="14.4" customHeight="1" x14ac:dyDescent="0.3">
      <c r="A496" s="566">
        <v>4</v>
      </c>
      <c r="B496" s="567" t="s">
        <v>539</v>
      </c>
      <c r="C496" s="567">
        <v>89301042</v>
      </c>
      <c r="D496" s="629" t="s">
        <v>4252</v>
      </c>
      <c r="E496" s="630" t="s">
        <v>2300</v>
      </c>
      <c r="F496" s="567" t="s">
        <v>2282</v>
      </c>
      <c r="G496" s="567" t="s">
        <v>3138</v>
      </c>
      <c r="H496" s="567" t="s">
        <v>538</v>
      </c>
      <c r="I496" s="567" t="s">
        <v>3139</v>
      </c>
      <c r="J496" s="567" t="s">
        <v>3140</v>
      </c>
      <c r="K496" s="567" t="s">
        <v>3141</v>
      </c>
      <c r="L496" s="568">
        <v>182</v>
      </c>
      <c r="M496" s="568">
        <v>910</v>
      </c>
      <c r="N496" s="567">
        <v>5</v>
      </c>
      <c r="O496" s="631">
        <v>4</v>
      </c>
      <c r="P496" s="568">
        <v>910</v>
      </c>
      <c r="Q496" s="583">
        <v>1</v>
      </c>
      <c r="R496" s="567">
        <v>5</v>
      </c>
      <c r="S496" s="583">
        <v>1</v>
      </c>
      <c r="T496" s="631">
        <v>4</v>
      </c>
      <c r="U496" s="613">
        <v>1</v>
      </c>
    </row>
    <row r="497" spans="1:21" ht="14.4" customHeight="1" x14ac:dyDescent="0.3">
      <c r="A497" s="566">
        <v>4</v>
      </c>
      <c r="B497" s="567" t="s">
        <v>539</v>
      </c>
      <c r="C497" s="567">
        <v>89301042</v>
      </c>
      <c r="D497" s="629" t="s">
        <v>4252</v>
      </c>
      <c r="E497" s="630" t="s">
        <v>2301</v>
      </c>
      <c r="F497" s="567" t="s">
        <v>2280</v>
      </c>
      <c r="G497" s="567" t="s">
        <v>2593</v>
      </c>
      <c r="H497" s="567" t="s">
        <v>538</v>
      </c>
      <c r="I497" s="567" t="s">
        <v>2791</v>
      </c>
      <c r="J497" s="567" t="s">
        <v>2792</v>
      </c>
      <c r="K497" s="567" t="s">
        <v>2793</v>
      </c>
      <c r="L497" s="568">
        <v>64.23</v>
      </c>
      <c r="M497" s="568">
        <v>64.23</v>
      </c>
      <c r="N497" s="567">
        <v>1</v>
      </c>
      <c r="O497" s="631">
        <v>0.5</v>
      </c>
      <c r="P497" s="568">
        <v>64.23</v>
      </c>
      <c r="Q497" s="583">
        <v>1</v>
      </c>
      <c r="R497" s="567">
        <v>1</v>
      </c>
      <c r="S497" s="583">
        <v>1</v>
      </c>
      <c r="T497" s="631">
        <v>0.5</v>
      </c>
      <c r="U497" s="613">
        <v>1</v>
      </c>
    </row>
    <row r="498" spans="1:21" ht="14.4" customHeight="1" x14ac:dyDescent="0.3">
      <c r="A498" s="566">
        <v>4</v>
      </c>
      <c r="B498" s="567" t="s">
        <v>539</v>
      </c>
      <c r="C498" s="567">
        <v>89301042</v>
      </c>
      <c r="D498" s="629" t="s">
        <v>4252</v>
      </c>
      <c r="E498" s="630" t="s">
        <v>2301</v>
      </c>
      <c r="F498" s="567" t="s">
        <v>2280</v>
      </c>
      <c r="G498" s="567" t="s">
        <v>2357</v>
      </c>
      <c r="H498" s="567" t="s">
        <v>905</v>
      </c>
      <c r="I498" s="567" t="s">
        <v>1943</v>
      </c>
      <c r="J498" s="567" t="s">
        <v>1944</v>
      </c>
      <c r="K498" s="567" t="s">
        <v>1945</v>
      </c>
      <c r="L498" s="568">
        <v>333.31</v>
      </c>
      <c r="M498" s="568">
        <v>1333.24</v>
      </c>
      <c r="N498" s="567">
        <v>4</v>
      </c>
      <c r="O498" s="631">
        <v>2</v>
      </c>
      <c r="P498" s="568">
        <v>1333.24</v>
      </c>
      <c r="Q498" s="583">
        <v>1</v>
      </c>
      <c r="R498" s="567">
        <v>4</v>
      </c>
      <c r="S498" s="583">
        <v>1</v>
      </c>
      <c r="T498" s="631">
        <v>2</v>
      </c>
      <c r="U498" s="613">
        <v>1</v>
      </c>
    </row>
    <row r="499" spans="1:21" ht="14.4" customHeight="1" x14ac:dyDescent="0.3">
      <c r="A499" s="566">
        <v>4</v>
      </c>
      <c r="B499" s="567" t="s">
        <v>539</v>
      </c>
      <c r="C499" s="567">
        <v>89301042</v>
      </c>
      <c r="D499" s="629" t="s">
        <v>4252</v>
      </c>
      <c r="E499" s="630" t="s">
        <v>2301</v>
      </c>
      <c r="F499" s="567" t="s">
        <v>2280</v>
      </c>
      <c r="G499" s="567" t="s">
        <v>2337</v>
      </c>
      <c r="H499" s="567" t="s">
        <v>538</v>
      </c>
      <c r="I499" s="567" t="s">
        <v>2479</v>
      </c>
      <c r="J499" s="567" t="s">
        <v>1944</v>
      </c>
      <c r="K499" s="567" t="s">
        <v>2480</v>
      </c>
      <c r="L499" s="568">
        <v>0</v>
      </c>
      <c r="M499" s="568">
        <v>0</v>
      </c>
      <c r="N499" s="567">
        <v>1</v>
      </c>
      <c r="O499" s="631">
        <v>1</v>
      </c>
      <c r="P499" s="568"/>
      <c r="Q499" s="583"/>
      <c r="R499" s="567"/>
      <c r="S499" s="583">
        <v>0</v>
      </c>
      <c r="T499" s="631"/>
      <c r="U499" s="613">
        <v>0</v>
      </c>
    </row>
    <row r="500" spans="1:21" ht="14.4" customHeight="1" x14ac:dyDescent="0.3">
      <c r="A500" s="566">
        <v>4</v>
      </c>
      <c r="B500" s="567" t="s">
        <v>539</v>
      </c>
      <c r="C500" s="567">
        <v>89301042</v>
      </c>
      <c r="D500" s="629" t="s">
        <v>4252</v>
      </c>
      <c r="E500" s="630" t="s">
        <v>2301</v>
      </c>
      <c r="F500" s="567" t="s">
        <v>2280</v>
      </c>
      <c r="G500" s="567" t="s">
        <v>2337</v>
      </c>
      <c r="H500" s="567" t="s">
        <v>905</v>
      </c>
      <c r="I500" s="567" t="s">
        <v>1943</v>
      </c>
      <c r="J500" s="567" t="s">
        <v>1944</v>
      </c>
      <c r="K500" s="567" t="s">
        <v>1945</v>
      </c>
      <c r="L500" s="568">
        <v>333.31</v>
      </c>
      <c r="M500" s="568">
        <v>999.93000000000006</v>
      </c>
      <c r="N500" s="567">
        <v>3</v>
      </c>
      <c r="O500" s="631">
        <v>3</v>
      </c>
      <c r="P500" s="568">
        <v>666.62</v>
      </c>
      <c r="Q500" s="583">
        <v>0.66666666666666663</v>
      </c>
      <c r="R500" s="567">
        <v>2</v>
      </c>
      <c r="S500" s="583">
        <v>0.66666666666666663</v>
      </c>
      <c r="T500" s="631">
        <v>2</v>
      </c>
      <c r="U500" s="613">
        <v>0.66666666666666663</v>
      </c>
    </row>
    <row r="501" spans="1:21" ht="14.4" customHeight="1" x14ac:dyDescent="0.3">
      <c r="A501" s="566">
        <v>4</v>
      </c>
      <c r="B501" s="567" t="s">
        <v>539</v>
      </c>
      <c r="C501" s="567">
        <v>89301042</v>
      </c>
      <c r="D501" s="629" t="s">
        <v>4252</v>
      </c>
      <c r="E501" s="630" t="s">
        <v>2301</v>
      </c>
      <c r="F501" s="567" t="s">
        <v>2280</v>
      </c>
      <c r="G501" s="567" t="s">
        <v>2337</v>
      </c>
      <c r="H501" s="567" t="s">
        <v>905</v>
      </c>
      <c r="I501" s="567" t="s">
        <v>1949</v>
      </c>
      <c r="J501" s="567" t="s">
        <v>1950</v>
      </c>
      <c r="K501" s="567" t="s">
        <v>1951</v>
      </c>
      <c r="L501" s="568">
        <v>333.31</v>
      </c>
      <c r="M501" s="568">
        <v>333.31</v>
      </c>
      <c r="N501" s="567">
        <v>1</v>
      </c>
      <c r="O501" s="631">
        <v>1</v>
      </c>
      <c r="P501" s="568">
        <v>333.31</v>
      </c>
      <c r="Q501" s="583">
        <v>1</v>
      </c>
      <c r="R501" s="567">
        <v>1</v>
      </c>
      <c r="S501" s="583">
        <v>1</v>
      </c>
      <c r="T501" s="631">
        <v>1</v>
      </c>
      <c r="U501" s="613">
        <v>1</v>
      </c>
    </row>
    <row r="502" spans="1:21" ht="14.4" customHeight="1" x14ac:dyDescent="0.3">
      <c r="A502" s="566">
        <v>4</v>
      </c>
      <c r="B502" s="567" t="s">
        <v>539</v>
      </c>
      <c r="C502" s="567">
        <v>89301042</v>
      </c>
      <c r="D502" s="629" t="s">
        <v>4252</v>
      </c>
      <c r="E502" s="630" t="s">
        <v>2301</v>
      </c>
      <c r="F502" s="567" t="s">
        <v>2280</v>
      </c>
      <c r="G502" s="567" t="s">
        <v>2337</v>
      </c>
      <c r="H502" s="567" t="s">
        <v>538</v>
      </c>
      <c r="I502" s="567" t="s">
        <v>2126</v>
      </c>
      <c r="J502" s="567" t="s">
        <v>1063</v>
      </c>
      <c r="K502" s="567" t="s">
        <v>1064</v>
      </c>
      <c r="L502" s="568">
        <v>333.31</v>
      </c>
      <c r="M502" s="568">
        <v>333.31</v>
      </c>
      <c r="N502" s="567">
        <v>1</v>
      </c>
      <c r="O502" s="631">
        <v>1</v>
      </c>
      <c r="P502" s="568">
        <v>333.31</v>
      </c>
      <c r="Q502" s="583">
        <v>1</v>
      </c>
      <c r="R502" s="567">
        <v>1</v>
      </c>
      <c r="S502" s="583">
        <v>1</v>
      </c>
      <c r="T502" s="631">
        <v>1</v>
      </c>
      <c r="U502" s="613">
        <v>1</v>
      </c>
    </row>
    <row r="503" spans="1:21" ht="14.4" customHeight="1" x14ac:dyDescent="0.3">
      <c r="A503" s="566">
        <v>4</v>
      </c>
      <c r="B503" s="567" t="s">
        <v>539</v>
      </c>
      <c r="C503" s="567">
        <v>89301042</v>
      </c>
      <c r="D503" s="629" t="s">
        <v>4252</v>
      </c>
      <c r="E503" s="630" t="s">
        <v>2301</v>
      </c>
      <c r="F503" s="567" t="s">
        <v>2280</v>
      </c>
      <c r="G503" s="567" t="s">
        <v>2626</v>
      </c>
      <c r="H503" s="567" t="s">
        <v>538</v>
      </c>
      <c r="I503" s="567" t="s">
        <v>3142</v>
      </c>
      <c r="J503" s="567" t="s">
        <v>3143</v>
      </c>
      <c r="K503" s="567" t="s">
        <v>2629</v>
      </c>
      <c r="L503" s="568">
        <v>125.13</v>
      </c>
      <c r="M503" s="568">
        <v>125.13</v>
      </c>
      <c r="N503" s="567">
        <v>1</v>
      </c>
      <c r="O503" s="631">
        <v>0.5</v>
      </c>
      <c r="P503" s="568">
        <v>125.13</v>
      </c>
      <c r="Q503" s="583">
        <v>1</v>
      </c>
      <c r="R503" s="567">
        <v>1</v>
      </c>
      <c r="S503" s="583">
        <v>1</v>
      </c>
      <c r="T503" s="631">
        <v>0.5</v>
      </c>
      <c r="U503" s="613">
        <v>1</v>
      </c>
    </row>
    <row r="504" spans="1:21" ht="14.4" customHeight="1" x14ac:dyDescent="0.3">
      <c r="A504" s="566">
        <v>4</v>
      </c>
      <c r="B504" s="567" t="s">
        <v>539</v>
      </c>
      <c r="C504" s="567">
        <v>89301042</v>
      </c>
      <c r="D504" s="629" t="s">
        <v>4252</v>
      </c>
      <c r="E504" s="630" t="s">
        <v>2301</v>
      </c>
      <c r="F504" s="567" t="s">
        <v>2280</v>
      </c>
      <c r="G504" s="567" t="s">
        <v>2626</v>
      </c>
      <c r="H504" s="567" t="s">
        <v>905</v>
      </c>
      <c r="I504" s="567" t="s">
        <v>2630</v>
      </c>
      <c r="J504" s="567" t="s">
        <v>2631</v>
      </c>
      <c r="K504" s="567" t="s">
        <v>2629</v>
      </c>
      <c r="L504" s="568">
        <v>222.25</v>
      </c>
      <c r="M504" s="568">
        <v>222.25</v>
      </c>
      <c r="N504" s="567">
        <v>1</v>
      </c>
      <c r="O504" s="631">
        <v>1</v>
      </c>
      <c r="P504" s="568">
        <v>222.25</v>
      </c>
      <c r="Q504" s="583">
        <v>1</v>
      </c>
      <c r="R504" s="567">
        <v>1</v>
      </c>
      <c r="S504" s="583">
        <v>1</v>
      </c>
      <c r="T504" s="631">
        <v>1</v>
      </c>
      <c r="U504" s="613">
        <v>1</v>
      </c>
    </row>
    <row r="505" spans="1:21" ht="14.4" customHeight="1" x14ac:dyDescent="0.3">
      <c r="A505" s="566">
        <v>4</v>
      </c>
      <c r="B505" s="567" t="s">
        <v>539</v>
      </c>
      <c r="C505" s="567">
        <v>89301042</v>
      </c>
      <c r="D505" s="629" t="s">
        <v>4252</v>
      </c>
      <c r="E505" s="630" t="s">
        <v>2301</v>
      </c>
      <c r="F505" s="567" t="s">
        <v>2280</v>
      </c>
      <c r="G505" s="567" t="s">
        <v>2779</v>
      </c>
      <c r="H505" s="567" t="s">
        <v>538</v>
      </c>
      <c r="I505" s="567" t="s">
        <v>2780</v>
      </c>
      <c r="J505" s="567" t="s">
        <v>2781</v>
      </c>
      <c r="K505" s="567" t="s">
        <v>2782</v>
      </c>
      <c r="L505" s="568">
        <v>0</v>
      </c>
      <c r="M505" s="568">
        <v>0</v>
      </c>
      <c r="N505" s="567">
        <v>1</v>
      </c>
      <c r="O505" s="631">
        <v>1</v>
      </c>
      <c r="P505" s="568"/>
      <c r="Q505" s="583"/>
      <c r="R505" s="567"/>
      <c r="S505" s="583">
        <v>0</v>
      </c>
      <c r="T505" s="631"/>
      <c r="U505" s="613">
        <v>0</v>
      </c>
    </row>
    <row r="506" spans="1:21" ht="14.4" customHeight="1" x14ac:dyDescent="0.3">
      <c r="A506" s="566">
        <v>4</v>
      </c>
      <c r="B506" s="567" t="s">
        <v>539</v>
      </c>
      <c r="C506" s="567">
        <v>89301042</v>
      </c>
      <c r="D506" s="629" t="s">
        <v>4252</v>
      </c>
      <c r="E506" s="630" t="s">
        <v>2301</v>
      </c>
      <c r="F506" s="567" t="s">
        <v>2280</v>
      </c>
      <c r="G506" s="567" t="s">
        <v>2503</v>
      </c>
      <c r="H506" s="567" t="s">
        <v>905</v>
      </c>
      <c r="I506" s="567" t="s">
        <v>3144</v>
      </c>
      <c r="J506" s="567" t="s">
        <v>3145</v>
      </c>
      <c r="K506" s="567" t="s">
        <v>2147</v>
      </c>
      <c r="L506" s="568">
        <v>138.16</v>
      </c>
      <c r="M506" s="568">
        <v>138.16</v>
      </c>
      <c r="N506" s="567">
        <v>1</v>
      </c>
      <c r="O506" s="631">
        <v>0.5</v>
      </c>
      <c r="P506" s="568"/>
      <c r="Q506" s="583">
        <v>0</v>
      </c>
      <c r="R506" s="567"/>
      <c r="S506" s="583">
        <v>0</v>
      </c>
      <c r="T506" s="631"/>
      <c r="U506" s="613">
        <v>0</v>
      </c>
    </row>
    <row r="507" spans="1:21" ht="14.4" customHeight="1" x14ac:dyDescent="0.3">
      <c r="A507" s="566">
        <v>4</v>
      </c>
      <c r="B507" s="567" t="s">
        <v>539</v>
      </c>
      <c r="C507" s="567">
        <v>89301042</v>
      </c>
      <c r="D507" s="629" t="s">
        <v>4252</v>
      </c>
      <c r="E507" s="630" t="s">
        <v>2301</v>
      </c>
      <c r="F507" s="567" t="s">
        <v>2280</v>
      </c>
      <c r="G507" s="567" t="s">
        <v>2397</v>
      </c>
      <c r="H507" s="567" t="s">
        <v>905</v>
      </c>
      <c r="I507" s="567" t="s">
        <v>3146</v>
      </c>
      <c r="J507" s="567" t="s">
        <v>957</v>
      </c>
      <c r="K507" s="567" t="s">
        <v>3147</v>
      </c>
      <c r="L507" s="568">
        <v>413.22</v>
      </c>
      <c r="M507" s="568">
        <v>826.44</v>
      </c>
      <c r="N507" s="567">
        <v>2</v>
      </c>
      <c r="O507" s="631">
        <v>1</v>
      </c>
      <c r="P507" s="568">
        <v>826.44</v>
      </c>
      <c r="Q507" s="583">
        <v>1</v>
      </c>
      <c r="R507" s="567">
        <v>2</v>
      </c>
      <c r="S507" s="583">
        <v>1</v>
      </c>
      <c r="T507" s="631">
        <v>1</v>
      </c>
      <c r="U507" s="613">
        <v>1</v>
      </c>
    </row>
    <row r="508" spans="1:21" ht="14.4" customHeight="1" x14ac:dyDescent="0.3">
      <c r="A508" s="566">
        <v>4</v>
      </c>
      <c r="B508" s="567" t="s">
        <v>539</v>
      </c>
      <c r="C508" s="567">
        <v>89301042</v>
      </c>
      <c r="D508" s="629" t="s">
        <v>4252</v>
      </c>
      <c r="E508" s="630" t="s">
        <v>2301</v>
      </c>
      <c r="F508" s="567" t="s">
        <v>2280</v>
      </c>
      <c r="G508" s="567" t="s">
        <v>3148</v>
      </c>
      <c r="H508" s="567" t="s">
        <v>538</v>
      </c>
      <c r="I508" s="567" t="s">
        <v>3149</v>
      </c>
      <c r="J508" s="567" t="s">
        <v>3150</v>
      </c>
      <c r="K508" s="567" t="s">
        <v>3151</v>
      </c>
      <c r="L508" s="568">
        <v>0</v>
      </c>
      <c r="M508" s="568">
        <v>0</v>
      </c>
      <c r="N508" s="567">
        <v>1</v>
      </c>
      <c r="O508" s="631">
        <v>1</v>
      </c>
      <c r="P508" s="568">
        <v>0</v>
      </c>
      <c r="Q508" s="583"/>
      <c r="R508" s="567">
        <v>1</v>
      </c>
      <c r="S508" s="583">
        <v>1</v>
      </c>
      <c r="T508" s="631">
        <v>1</v>
      </c>
      <c r="U508" s="613">
        <v>1</v>
      </c>
    </row>
    <row r="509" spans="1:21" ht="14.4" customHeight="1" x14ac:dyDescent="0.3">
      <c r="A509" s="566">
        <v>4</v>
      </c>
      <c r="B509" s="567" t="s">
        <v>539</v>
      </c>
      <c r="C509" s="567">
        <v>89301042</v>
      </c>
      <c r="D509" s="629" t="s">
        <v>4252</v>
      </c>
      <c r="E509" s="630" t="s">
        <v>2301</v>
      </c>
      <c r="F509" s="567" t="s">
        <v>2280</v>
      </c>
      <c r="G509" s="567" t="s">
        <v>3148</v>
      </c>
      <c r="H509" s="567" t="s">
        <v>905</v>
      </c>
      <c r="I509" s="567" t="s">
        <v>2143</v>
      </c>
      <c r="J509" s="567" t="s">
        <v>1384</v>
      </c>
      <c r="K509" s="567" t="s">
        <v>2129</v>
      </c>
      <c r="L509" s="568">
        <v>69.86</v>
      </c>
      <c r="M509" s="568">
        <v>69.86</v>
      </c>
      <c r="N509" s="567">
        <v>1</v>
      </c>
      <c r="O509" s="631">
        <v>1</v>
      </c>
      <c r="P509" s="568">
        <v>69.86</v>
      </c>
      <c r="Q509" s="583">
        <v>1</v>
      </c>
      <c r="R509" s="567">
        <v>1</v>
      </c>
      <c r="S509" s="583">
        <v>1</v>
      </c>
      <c r="T509" s="631">
        <v>1</v>
      </c>
      <c r="U509" s="613">
        <v>1</v>
      </c>
    </row>
    <row r="510" spans="1:21" ht="14.4" customHeight="1" x14ac:dyDescent="0.3">
      <c r="A510" s="566">
        <v>4</v>
      </c>
      <c r="B510" s="567" t="s">
        <v>539</v>
      </c>
      <c r="C510" s="567">
        <v>89301042</v>
      </c>
      <c r="D510" s="629" t="s">
        <v>4252</v>
      </c>
      <c r="E510" s="630" t="s">
        <v>2301</v>
      </c>
      <c r="F510" s="567" t="s">
        <v>2280</v>
      </c>
      <c r="G510" s="567" t="s">
        <v>3148</v>
      </c>
      <c r="H510" s="567" t="s">
        <v>538</v>
      </c>
      <c r="I510" s="567" t="s">
        <v>3152</v>
      </c>
      <c r="J510" s="567" t="s">
        <v>3153</v>
      </c>
      <c r="K510" s="567" t="s">
        <v>2129</v>
      </c>
      <c r="L510" s="568">
        <v>69.86</v>
      </c>
      <c r="M510" s="568">
        <v>69.86</v>
      </c>
      <c r="N510" s="567">
        <v>1</v>
      </c>
      <c r="O510" s="631">
        <v>1</v>
      </c>
      <c r="P510" s="568">
        <v>69.86</v>
      </c>
      <c r="Q510" s="583">
        <v>1</v>
      </c>
      <c r="R510" s="567">
        <v>1</v>
      </c>
      <c r="S510" s="583">
        <v>1</v>
      </c>
      <c r="T510" s="631">
        <v>1</v>
      </c>
      <c r="U510" s="613">
        <v>1</v>
      </c>
    </row>
    <row r="511" spans="1:21" ht="14.4" customHeight="1" x14ac:dyDescent="0.3">
      <c r="A511" s="566">
        <v>4</v>
      </c>
      <c r="B511" s="567" t="s">
        <v>539</v>
      </c>
      <c r="C511" s="567">
        <v>89301042</v>
      </c>
      <c r="D511" s="629" t="s">
        <v>4252</v>
      </c>
      <c r="E511" s="630" t="s">
        <v>2301</v>
      </c>
      <c r="F511" s="567" t="s">
        <v>2280</v>
      </c>
      <c r="G511" s="567" t="s">
        <v>2558</v>
      </c>
      <c r="H511" s="567" t="s">
        <v>538</v>
      </c>
      <c r="I511" s="567" t="s">
        <v>3154</v>
      </c>
      <c r="J511" s="567" t="s">
        <v>763</v>
      </c>
      <c r="K511" s="567" t="s">
        <v>3155</v>
      </c>
      <c r="L511" s="568">
        <v>75.36</v>
      </c>
      <c r="M511" s="568">
        <v>75.36</v>
      </c>
      <c r="N511" s="567">
        <v>1</v>
      </c>
      <c r="O511" s="631">
        <v>0.5</v>
      </c>
      <c r="P511" s="568"/>
      <c r="Q511" s="583">
        <v>0</v>
      </c>
      <c r="R511" s="567"/>
      <c r="S511" s="583">
        <v>0</v>
      </c>
      <c r="T511" s="631"/>
      <c r="U511" s="613">
        <v>0</v>
      </c>
    </row>
    <row r="512" spans="1:21" ht="14.4" customHeight="1" x14ac:dyDescent="0.3">
      <c r="A512" s="566">
        <v>4</v>
      </c>
      <c r="B512" s="567" t="s">
        <v>539</v>
      </c>
      <c r="C512" s="567">
        <v>89301042</v>
      </c>
      <c r="D512" s="629" t="s">
        <v>4252</v>
      </c>
      <c r="E512" s="630" t="s">
        <v>2301</v>
      </c>
      <c r="F512" s="567" t="s">
        <v>2280</v>
      </c>
      <c r="G512" s="567" t="s">
        <v>3156</v>
      </c>
      <c r="H512" s="567" t="s">
        <v>538</v>
      </c>
      <c r="I512" s="567" t="s">
        <v>3157</v>
      </c>
      <c r="J512" s="567" t="s">
        <v>3158</v>
      </c>
      <c r="K512" s="567" t="s">
        <v>3159</v>
      </c>
      <c r="L512" s="568">
        <v>34.43</v>
      </c>
      <c r="M512" s="568">
        <v>103.28999999999999</v>
      </c>
      <c r="N512" s="567">
        <v>3</v>
      </c>
      <c r="O512" s="631">
        <v>0.5</v>
      </c>
      <c r="P512" s="568">
        <v>103.28999999999999</v>
      </c>
      <c r="Q512" s="583">
        <v>1</v>
      </c>
      <c r="R512" s="567">
        <v>3</v>
      </c>
      <c r="S512" s="583">
        <v>1</v>
      </c>
      <c r="T512" s="631">
        <v>0.5</v>
      </c>
      <c r="U512" s="613">
        <v>1</v>
      </c>
    </row>
    <row r="513" spans="1:21" ht="14.4" customHeight="1" x14ac:dyDescent="0.3">
      <c r="A513" s="566">
        <v>4</v>
      </c>
      <c r="B513" s="567" t="s">
        <v>539</v>
      </c>
      <c r="C513" s="567">
        <v>89301042</v>
      </c>
      <c r="D513" s="629" t="s">
        <v>4252</v>
      </c>
      <c r="E513" s="630" t="s">
        <v>2301</v>
      </c>
      <c r="F513" s="567" t="s">
        <v>2280</v>
      </c>
      <c r="G513" s="567" t="s">
        <v>2509</v>
      </c>
      <c r="H513" s="567" t="s">
        <v>538</v>
      </c>
      <c r="I513" s="567" t="s">
        <v>2510</v>
      </c>
      <c r="J513" s="567" t="s">
        <v>846</v>
      </c>
      <c r="K513" s="567" t="s">
        <v>847</v>
      </c>
      <c r="L513" s="568">
        <v>0</v>
      </c>
      <c r="M513" s="568">
        <v>0</v>
      </c>
      <c r="N513" s="567">
        <v>2</v>
      </c>
      <c r="O513" s="631">
        <v>1.5</v>
      </c>
      <c r="P513" s="568">
        <v>0</v>
      </c>
      <c r="Q513" s="583"/>
      <c r="R513" s="567">
        <v>1</v>
      </c>
      <c r="S513" s="583">
        <v>0.5</v>
      </c>
      <c r="T513" s="631">
        <v>0.5</v>
      </c>
      <c r="U513" s="613">
        <v>0.33333333333333331</v>
      </c>
    </row>
    <row r="514" spans="1:21" ht="14.4" customHeight="1" x14ac:dyDescent="0.3">
      <c r="A514" s="566">
        <v>4</v>
      </c>
      <c r="B514" s="567" t="s">
        <v>539</v>
      </c>
      <c r="C514" s="567">
        <v>89301042</v>
      </c>
      <c r="D514" s="629" t="s">
        <v>4252</v>
      </c>
      <c r="E514" s="630" t="s">
        <v>2301</v>
      </c>
      <c r="F514" s="567" t="s">
        <v>2280</v>
      </c>
      <c r="G514" s="567" t="s">
        <v>2338</v>
      </c>
      <c r="H514" s="567" t="s">
        <v>905</v>
      </c>
      <c r="I514" s="567" t="s">
        <v>1977</v>
      </c>
      <c r="J514" s="567" t="s">
        <v>1049</v>
      </c>
      <c r="K514" s="567" t="s">
        <v>1978</v>
      </c>
      <c r="L514" s="568">
        <v>399.92</v>
      </c>
      <c r="M514" s="568">
        <v>399.92</v>
      </c>
      <c r="N514" s="567">
        <v>1</v>
      </c>
      <c r="O514" s="631">
        <v>0.5</v>
      </c>
      <c r="P514" s="568">
        <v>399.92</v>
      </c>
      <c r="Q514" s="583">
        <v>1</v>
      </c>
      <c r="R514" s="567">
        <v>1</v>
      </c>
      <c r="S514" s="583">
        <v>1</v>
      </c>
      <c r="T514" s="631">
        <v>0.5</v>
      </c>
      <c r="U514" s="613">
        <v>1</v>
      </c>
    </row>
    <row r="515" spans="1:21" ht="14.4" customHeight="1" x14ac:dyDescent="0.3">
      <c r="A515" s="566">
        <v>4</v>
      </c>
      <c r="B515" s="567" t="s">
        <v>539</v>
      </c>
      <c r="C515" s="567">
        <v>89301042</v>
      </c>
      <c r="D515" s="629" t="s">
        <v>4252</v>
      </c>
      <c r="E515" s="630" t="s">
        <v>2301</v>
      </c>
      <c r="F515" s="567" t="s">
        <v>2280</v>
      </c>
      <c r="G515" s="567" t="s">
        <v>2577</v>
      </c>
      <c r="H515" s="567" t="s">
        <v>905</v>
      </c>
      <c r="I515" s="567" t="s">
        <v>2136</v>
      </c>
      <c r="J515" s="567" t="s">
        <v>1388</v>
      </c>
      <c r="K515" s="567" t="s">
        <v>1389</v>
      </c>
      <c r="L515" s="568">
        <v>154.01</v>
      </c>
      <c r="M515" s="568">
        <v>1232.08</v>
      </c>
      <c r="N515" s="567">
        <v>8</v>
      </c>
      <c r="O515" s="631">
        <v>4.5</v>
      </c>
      <c r="P515" s="568">
        <v>1078.07</v>
      </c>
      <c r="Q515" s="583">
        <v>0.875</v>
      </c>
      <c r="R515" s="567">
        <v>7</v>
      </c>
      <c r="S515" s="583">
        <v>0.875</v>
      </c>
      <c r="T515" s="631">
        <v>3.5</v>
      </c>
      <c r="U515" s="613">
        <v>0.77777777777777779</v>
      </c>
    </row>
    <row r="516" spans="1:21" ht="14.4" customHeight="1" x14ac:dyDescent="0.3">
      <c r="A516" s="566">
        <v>4</v>
      </c>
      <c r="B516" s="567" t="s">
        <v>539</v>
      </c>
      <c r="C516" s="567">
        <v>89301042</v>
      </c>
      <c r="D516" s="629" t="s">
        <v>4252</v>
      </c>
      <c r="E516" s="630" t="s">
        <v>2301</v>
      </c>
      <c r="F516" s="567" t="s">
        <v>2280</v>
      </c>
      <c r="G516" s="567" t="s">
        <v>2577</v>
      </c>
      <c r="H516" s="567" t="s">
        <v>905</v>
      </c>
      <c r="I516" s="567" t="s">
        <v>2137</v>
      </c>
      <c r="J516" s="567" t="s">
        <v>1380</v>
      </c>
      <c r="K516" s="567" t="s">
        <v>2138</v>
      </c>
      <c r="L516" s="568">
        <v>82.92</v>
      </c>
      <c r="M516" s="568">
        <v>82.92</v>
      </c>
      <c r="N516" s="567">
        <v>1</v>
      </c>
      <c r="O516" s="631">
        <v>1</v>
      </c>
      <c r="P516" s="568"/>
      <c r="Q516" s="583">
        <v>0</v>
      </c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4</v>
      </c>
      <c r="B517" s="567" t="s">
        <v>539</v>
      </c>
      <c r="C517" s="567">
        <v>89301042</v>
      </c>
      <c r="D517" s="629" t="s">
        <v>4252</v>
      </c>
      <c r="E517" s="630" t="s">
        <v>2301</v>
      </c>
      <c r="F517" s="567" t="s">
        <v>2280</v>
      </c>
      <c r="G517" s="567" t="s">
        <v>2339</v>
      </c>
      <c r="H517" s="567" t="s">
        <v>538</v>
      </c>
      <c r="I517" s="567" t="s">
        <v>2476</v>
      </c>
      <c r="J517" s="567" t="s">
        <v>2477</v>
      </c>
      <c r="K517" s="567" t="s">
        <v>2478</v>
      </c>
      <c r="L517" s="568">
        <v>54.04</v>
      </c>
      <c r="M517" s="568">
        <v>54.04</v>
      </c>
      <c r="N517" s="567">
        <v>1</v>
      </c>
      <c r="O517" s="631">
        <v>1</v>
      </c>
      <c r="P517" s="568">
        <v>54.04</v>
      </c>
      <c r="Q517" s="583">
        <v>1</v>
      </c>
      <c r="R517" s="567">
        <v>1</v>
      </c>
      <c r="S517" s="583">
        <v>1</v>
      </c>
      <c r="T517" s="631">
        <v>1</v>
      </c>
      <c r="U517" s="613">
        <v>1</v>
      </c>
    </row>
    <row r="518" spans="1:21" ht="14.4" customHeight="1" x14ac:dyDescent="0.3">
      <c r="A518" s="566">
        <v>4</v>
      </c>
      <c r="B518" s="567" t="s">
        <v>539</v>
      </c>
      <c r="C518" s="567">
        <v>89301042</v>
      </c>
      <c r="D518" s="629" t="s">
        <v>4252</v>
      </c>
      <c r="E518" s="630" t="s">
        <v>2301</v>
      </c>
      <c r="F518" s="567" t="s">
        <v>2280</v>
      </c>
      <c r="G518" s="567" t="s">
        <v>2339</v>
      </c>
      <c r="H518" s="567" t="s">
        <v>538</v>
      </c>
      <c r="I518" s="567" t="s">
        <v>2340</v>
      </c>
      <c r="J518" s="567" t="s">
        <v>2341</v>
      </c>
      <c r="K518" s="567" t="s">
        <v>2342</v>
      </c>
      <c r="L518" s="568">
        <v>72.05</v>
      </c>
      <c r="M518" s="568">
        <v>72.05</v>
      </c>
      <c r="N518" s="567">
        <v>1</v>
      </c>
      <c r="O518" s="631">
        <v>1</v>
      </c>
      <c r="P518" s="568">
        <v>72.05</v>
      </c>
      <c r="Q518" s="583">
        <v>1</v>
      </c>
      <c r="R518" s="567">
        <v>1</v>
      </c>
      <c r="S518" s="583">
        <v>1</v>
      </c>
      <c r="T518" s="631">
        <v>1</v>
      </c>
      <c r="U518" s="613">
        <v>1</v>
      </c>
    </row>
    <row r="519" spans="1:21" ht="14.4" customHeight="1" x14ac:dyDescent="0.3">
      <c r="A519" s="566">
        <v>4</v>
      </c>
      <c r="B519" s="567" t="s">
        <v>539</v>
      </c>
      <c r="C519" s="567">
        <v>89301042</v>
      </c>
      <c r="D519" s="629" t="s">
        <v>4252</v>
      </c>
      <c r="E519" s="630" t="s">
        <v>2301</v>
      </c>
      <c r="F519" s="567" t="s">
        <v>2280</v>
      </c>
      <c r="G519" s="567" t="s">
        <v>3160</v>
      </c>
      <c r="H519" s="567" t="s">
        <v>538</v>
      </c>
      <c r="I519" s="567" t="s">
        <v>3161</v>
      </c>
      <c r="J519" s="567" t="s">
        <v>3162</v>
      </c>
      <c r="K519" s="567" t="s">
        <v>3163</v>
      </c>
      <c r="L519" s="568">
        <v>72.94</v>
      </c>
      <c r="M519" s="568">
        <v>72.94</v>
      </c>
      <c r="N519" s="567">
        <v>1</v>
      </c>
      <c r="O519" s="631">
        <v>0.5</v>
      </c>
      <c r="P519" s="568">
        <v>72.94</v>
      </c>
      <c r="Q519" s="583">
        <v>1</v>
      </c>
      <c r="R519" s="567">
        <v>1</v>
      </c>
      <c r="S519" s="583">
        <v>1</v>
      </c>
      <c r="T519" s="631">
        <v>0.5</v>
      </c>
      <c r="U519" s="613">
        <v>1</v>
      </c>
    </row>
    <row r="520" spans="1:21" ht="14.4" customHeight="1" x14ac:dyDescent="0.3">
      <c r="A520" s="566">
        <v>4</v>
      </c>
      <c r="B520" s="567" t="s">
        <v>539</v>
      </c>
      <c r="C520" s="567">
        <v>89301042</v>
      </c>
      <c r="D520" s="629" t="s">
        <v>4252</v>
      </c>
      <c r="E520" s="630" t="s">
        <v>2301</v>
      </c>
      <c r="F520" s="567" t="s">
        <v>2280</v>
      </c>
      <c r="G520" s="567" t="s">
        <v>2343</v>
      </c>
      <c r="H520" s="567" t="s">
        <v>905</v>
      </c>
      <c r="I520" s="567" t="s">
        <v>1853</v>
      </c>
      <c r="J520" s="567" t="s">
        <v>937</v>
      </c>
      <c r="K520" s="567" t="s">
        <v>939</v>
      </c>
      <c r="L520" s="568">
        <v>0</v>
      </c>
      <c r="M520" s="568">
        <v>0</v>
      </c>
      <c r="N520" s="567">
        <v>2</v>
      </c>
      <c r="O520" s="631">
        <v>1</v>
      </c>
      <c r="P520" s="568"/>
      <c r="Q520" s="583"/>
      <c r="R520" s="567"/>
      <c r="S520" s="583">
        <v>0</v>
      </c>
      <c r="T520" s="631"/>
      <c r="U520" s="613">
        <v>0</v>
      </c>
    </row>
    <row r="521" spans="1:21" ht="14.4" customHeight="1" x14ac:dyDescent="0.3">
      <c r="A521" s="566">
        <v>4</v>
      </c>
      <c r="B521" s="567" t="s">
        <v>539</v>
      </c>
      <c r="C521" s="567">
        <v>89301042</v>
      </c>
      <c r="D521" s="629" t="s">
        <v>4252</v>
      </c>
      <c r="E521" s="630" t="s">
        <v>2301</v>
      </c>
      <c r="F521" s="567" t="s">
        <v>2280</v>
      </c>
      <c r="G521" s="567" t="s">
        <v>3164</v>
      </c>
      <c r="H521" s="567" t="s">
        <v>905</v>
      </c>
      <c r="I521" s="567" t="s">
        <v>3165</v>
      </c>
      <c r="J521" s="567" t="s">
        <v>980</v>
      </c>
      <c r="K521" s="567" t="s">
        <v>2640</v>
      </c>
      <c r="L521" s="568">
        <v>413.22</v>
      </c>
      <c r="M521" s="568">
        <v>413.22</v>
      </c>
      <c r="N521" s="567">
        <v>1</v>
      </c>
      <c r="O521" s="631">
        <v>1</v>
      </c>
      <c r="P521" s="568"/>
      <c r="Q521" s="583">
        <v>0</v>
      </c>
      <c r="R521" s="567"/>
      <c r="S521" s="583">
        <v>0</v>
      </c>
      <c r="T521" s="631"/>
      <c r="U521" s="613">
        <v>0</v>
      </c>
    </row>
    <row r="522" spans="1:21" ht="14.4" customHeight="1" x14ac:dyDescent="0.3">
      <c r="A522" s="566">
        <v>4</v>
      </c>
      <c r="B522" s="567" t="s">
        <v>539</v>
      </c>
      <c r="C522" s="567">
        <v>89301042</v>
      </c>
      <c r="D522" s="629" t="s">
        <v>4252</v>
      </c>
      <c r="E522" s="630" t="s">
        <v>2301</v>
      </c>
      <c r="F522" s="567" t="s">
        <v>2280</v>
      </c>
      <c r="G522" s="567" t="s">
        <v>2461</v>
      </c>
      <c r="H522" s="567" t="s">
        <v>538</v>
      </c>
      <c r="I522" s="567" t="s">
        <v>3166</v>
      </c>
      <c r="J522" s="567" t="s">
        <v>3167</v>
      </c>
      <c r="K522" s="567" t="s">
        <v>2006</v>
      </c>
      <c r="L522" s="568">
        <v>44.89</v>
      </c>
      <c r="M522" s="568">
        <v>134.67000000000002</v>
      </c>
      <c r="N522" s="567">
        <v>3</v>
      </c>
      <c r="O522" s="631">
        <v>0.5</v>
      </c>
      <c r="P522" s="568">
        <v>134.67000000000002</v>
      </c>
      <c r="Q522" s="583">
        <v>1</v>
      </c>
      <c r="R522" s="567">
        <v>3</v>
      </c>
      <c r="S522" s="583">
        <v>1</v>
      </c>
      <c r="T522" s="631">
        <v>0.5</v>
      </c>
      <c r="U522" s="613">
        <v>1</v>
      </c>
    </row>
    <row r="523" spans="1:21" ht="14.4" customHeight="1" x14ac:dyDescent="0.3">
      <c r="A523" s="566">
        <v>4</v>
      </c>
      <c r="B523" s="567" t="s">
        <v>539</v>
      </c>
      <c r="C523" s="567">
        <v>89301042</v>
      </c>
      <c r="D523" s="629" t="s">
        <v>4252</v>
      </c>
      <c r="E523" s="630" t="s">
        <v>2301</v>
      </c>
      <c r="F523" s="567" t="s">
        <v>2280</v>
      </c>
      <c r="G523" s="567" t="s">
        <v>2369</v>
      </c>
      <c r="H523" s="567" t="s">
        <v>905</v>
      </c>
      <c r="I523" s="567" t="s">
        <v>2082</v>
      </c>
      <c r="J523" s="567" t="s">
        <v>934</v>
      </c>
      <c r="K523" s="567" t="s">
        <v>1310</v>
      </c>
      <c r="L523" s="568">
        <v>1166.47</v>
      </c>
      <c r="M523" s="568">
        <v>1166.47</v>
      </c>
      <c r="N523" s="567">
        <v>1</v>
      </c>
      <c r="O523" s="631">
        <v>1</v>
      </c>
      <c r="P523" s="568">
        <v>1166.47</v>
      </c>
      <c r="Q523" s="583">
        <v>1</v>
      </c>
      <c r="R523" s="567">
        <v>1</v>
      </c>
      <c r="S523" s="583">
        <v>1</v>
      </c>
      <c r="T523" s="631">
        <v>1</v>
      </c>
      <c r="U523" s="613">
        <v>1</v>
      </c>
    </row>
    <row r="524" spans="1:21" ht="14.4" customHeight="1" x14ac:dyDescent="0.3">
      <c r="A524" s="566">
        <v>4</v>
      </c>
      <c r="B524" s="567" t="s">
        <v>539</v>
      </c>
      <c r="C524" s="567">
        <v>89301042</v>
      </c>
      <c r="D524" s="629" t="s">
        <v>4252</v>
      </c>
      <c r="E524" s="630" t="s">
        <v>2301</v>
      </c>
      <c r="F524" s="567" t="s">
        <v>2280</v>
      </c>
      <c r="G524" s="567" t="s">
        <v>2490</v>
      </c>
      <c r="H524" s="567" t="s">
        <v>538</v>
      </c>
      <c r="I524" s="567" t="s">
        <v>2150</v>
      </c>
      <c r="J524" s="567" t="s">
        <v>1067</v>
      </c>
      <c r="K524" s="567" t="s">
        <v>2151</v>
      </c>
      <c r="L524" s="568">
        <v>96.63</v>
      </c>
      <c r="M524" s="568">
        <v>96.63</v>
      </c>
      <c r="N524" s="567">
        <v>1</v>
      </c>
      <c r="O524" s="631">
        <v>1</v>
      </c>
      <c r="P524" s="568">
        <v>96.63</v>
      </c>
      <c r="Q524" s="583">
        <v>1</v>
      </c>
      <c r="R524" s="567">
        <v>1</v>
      </c>
      <c r="S524" s="583">
        <v>1</v>
      </c>
      <c r="T524" s="631">
        <v>1</v>
      </c>
      <c r="U524" s="613">
        <v>1</v>
      </c>
    </row>
    <row r="525" spans="1:21" ht="14.4" customHeight="1" x14ac:dyDescent="0.3">
      <c r="A525" s="566">
        <v>4</v>
      </c>
      <c r="B525" s="567" t="s">
        <v>539</v>
      </c>
      <c r="C525" s="567">
        <v>89301042</v>
      </c>
      <c r="D525" s="629" t="s">
        <v>4252</v>
      </c>
      <c r="E525" s="630" t="s">
        <v>2301</v>
      </c>
      <c r="F525" s="567" t="s">
        <v>2280</v>
      </c>
      <c r="G525" s="567" t="s">
        <v>2347</v>
      </c>
      <c r="H525" s="567" t="s">
        <v>538</v>
      </c>
      <c r="I525" s="567" t="s">
        <v>1835</v>
      </c>
      <c r="J525" s="567" t="s">
        <v>681</v>
      </c>
      <c r="K525" s="567" t="s">
        <v>682</v>
      </c>
      <c r="L525" s="568">
        <v>95.24</v>
      </c>
      <c r="M525" s="568">
        <v>95.24</v>
      </c>
      <c r="N525" s="567">
        <v>1</v>
      </c>
      <c r="O525" s="631">
        <v>1</v>
      </c>
      <c r="P525" s="568">
        <v>95.24</v>
      </c>
      <c r="Q525" s="583">
        <v>1</v>
      </c>
      <c r="R525" s="567">
        <v>1</v>
      </c>
      <c r="S525" s="583">
        <v>1</v>
      </c>
      <c r="T525" s="631">
        <v>1</v>
      </c>
      <c r="U525" s="613">
        <v>1</v>
      </c>
    </row>
    <row r="526" spans="1:21" ht="14.4" customHeight="1" x14ac:dyDescent="0.3">
      <c r="A526" s="566">
        <v>4</v>
      </c>
      <c r="B526" s="567" t="s">
        <v>539</v>
      </c>
      <c r="C526" s="567">
        <v>89301042</v>
      </c>
      <c r="D526" s="629" t="s">
        <v>4252</v>
      </c>
      <c r="E526" s="630" t="s">
        <v>2301</v>
      </c>
      <c r="F526" s="567" t="s">
        <v>2280</v>
      </c>
      <c r="G526" s="567" t="s">
        <v>2347</v>
      </c>
      <c r="H526" s="567" t="s">
        <v>538</v>
      </c>
      <c r="I526" s="567" t="s">
        <v>1837</v>
      </c>
      <c r="J526" s="567" t="s">
        <v>681</v>
      </c>
      <c r="K526" s="567" t="s">
        <v>684</v>
      </c>
      <c r="L526" s="568">
        <v>612.26</v>
      </c>
      <c r="M526" s="568">
        <v>612.26</v>
      </c>
      <c r="N526" s="567">
        <v>1</v>
      </c>
      <c r="O526" s="631">
        <v>1</v>
      </c>
      <c r="P526" s="568"/>
      <c r="Q526" s="583">
        <v>0</v>
      </c>
      <c r="R526" s="567"/>
      <c r="S526" s="583">
        <v>0</v>
      </c>
      <c r="T526" s="631"/>
      <c r="U526" s="613">
        <v>0</v>
      </c>
    </row>
    <row r="527" spans="1:21" ht="14.4" customHeight="1" x14ac:dyDescent="0.3">
      <c r="A527" s="566">
        <v>4</v>
      </c>
      <c r="B527" s="567" t="s">
        <v>539</v>
      </c>
      <c r="C527" s="567">
        <v>89301042</v>
      </c>
      <c r="D527" s="629" t="s">
        <v>4252</v>
      </c>
      <c r="E527" s="630" t="s">
        <v>2301</v>
      </c>
      <c r="F527" s="567" t="s">
        <v>2280</v>
      </c>
      <c r="G527" s="567" t="s">
        <v>2370</v>
      </c>
      <c r="H527" s="567" t="s">
        <v>538</v>
      </c>
      <c r="I527" s="567" t="s">
        <v>2371</v>
      </c>
      <c r="J527" s="567" t="s">
        <v>723</v>
      </c>
      <c r="K527" s="567" t="s">
        <v>724</v>
      </c>
      <c r="L527" s="568">
        <v>56.69</v>
      </c>
      <c r="M527" s="568">
        <v>170.07</v>
      </c>
      <c r="N527" s="567">
        <v>3</v>
      </c>
      <c r="O527" s="631">
        <v>2.5</v>
      </c>
      <c r="P527" s="568">
        <v>113.38</v>
      </c>
      <c r="Q527" s="583">
        <v>0.66666666666666663</v>
      </c>
      <c r="R527" s="567">
        <v>2</v>
      </c>
      <c r="S527" s="583">
        <v>0.66666666666666663</v>
      </c>
      <c r="T527" s="631">
        <v>2</v>
      </c>
      <c r="U527" s="613">
        <v>0.8</v>
      </c>
    </row>
    <row r="528" spans="1:21" ht="14.4" customHeight="1" x14ac:dyDescent="0.3">
      <c r="A528" s="566">
        <v>4</v>
      </c>
      <c r="B528" s="567" t="s">
        <v>539</v>
      </c>
      <c r="C528" s="567">
        <v>89301042</v>
      </c>
      <c r="D528" s="629" t="s">
        <v>4252</v>
      </c>
      <c r="E528" s="630" t="s">
        <v>2301</v>
      </c>
      <c r="F528" s="567" t="s">
        <v>2280</v>
      </c>
      <c r="G528" s="567" t="s">
        <v>3168</v>
      </c>
      <c r="H528" s="567" t="s">
        <v>538</v>
      </c>
      <c r="I528" s="567" t="s">
        <v>3169</v>
      </c>
      <c r="J528" s="567" t="s">
        <v>3170</v>
      </c>
      <c r="K528" s="567" t="s">
        <v>3171</v>
      </c>
      <c r="L528" s="568">
        <v>73.34</v>
      </c>
      <c r="M528" s="568">
        <v>73.34</v>
      </c>
      <c r="N528" s="567">
        <v>1</v>
      </c>
      <c r="O528" s="631">
        <v>0.5</v>
      </c>
      <c r="P528" s="568"/>
      <c r="Q528" s="583">
        <v>0</v>
      </c>
      <c r="R528" s="567"/>
      <c r="S528" s="583">
        <v>0</v>
      </c>
      <c r="T528" s="631"/>
      <c r="U528" s="613">
        <v>0</v>
      </c>
    </row>
    <row r="529" spans="1:21" ht="14.4" customHeight="1" x14ac:dyDescent="0.3">
      <c r="A529" s="566">
        <v>4</v>
      </c>
      <c r="B529" s="567" t="s">
        <v>539</v>
      </c>
      <c r="C529" s="567">
        <v>89301042</v>
      </c>
      <c r="D529" s="629" t="s">
        <v>4252</v>
      </c>
      <c r="E529" s="630" t="s">
        <v>2301</v>
      </c>
      <c r="F529" s="567" t="s">
        <v>2280</v>
      </c>
      <c r="G529" s="567" t="s">
        <v>2379</v>
      </c>
      <c r="H529" s="567" t="s">
        <v>538</v>
      </c>
      <c r="I529" s="567" t="s">
        <v>2376</v>
      </c>
      <c r="J529" s="567" t="s">
        <v>2377</v>
      </c>
      <c r="K529" s="567" t="s">
        <v>2378</v>
      </c>
      <c r="L529" s="568">
        <v>0</v>
      </c>
      <c r="M529" s="568">
        <v>0</v>
      </c>
      <c r="N529" s="567">
        <v>2</v>
      </c>
      <c r="O529" s="631">
        <v>1.5</v>
      </c>
      <c r="P529" s="568">
        <v>0</v>
      </c>
      <c r="Q529" s="583"/>
      <c r="R529" s="567">
        <v>2</v>
      </c>
      <c r="S529" s="583">
        <v>1</v>
      </c>
      <c r="T529" s="631">
        <v>1.5</v>
      </c>
      <c r="U529" s="613">
        <v>1</v>
      </c>
    </row>
    <row r="530" spans="1:21" ht="14.4" customHeight="1" x14ac:dyDescent="0.3">
      <c r="A530" s="566">
        <v>4</v>
      </c>
      <c r="B530" s="567" t="s">
        <v>539</v>
      </c>
      <c r="C530" s="567">
        <v>89301042</v>
      </c>
      <c r="D530" s="629" t="s">
        <v>4252</v>
      </c>
      <c r="E530" s="630" t="s">
        <v>2301</v>
      </c>
      <c r="F530" s="567" t="s">
        <v>2280</v>
      </c>
      <c r="G530" s="567" t="s">
        <v>2435</v>
      </c>
      <c r="H530" s="567" t="s">
        <v>538</v>
      </c>
      <c r="I530" s="567" t="s">
        <v>2436</v>
      </c>
      <c r="J530" s="567" t="s">
        <v>1024</v>
      </c>
      <c r="K530" s="567" t="s">
        <v>2437</v>
      </c>
      <c r="L530" s="568">
        <v>38.99</v>
      </c>
      <c r="M530" s="568">
        <v>38.99</v>
      </c>
      <c r="N530" s="567">
        <v>1</v>
      </c>
      <c r="O530" s="631">
        <v>1</v>
      </c>
      <c r="P530" s="568"/>
      <c r="Q530" s="583">
        <v>0</v>
      </c>
      <c r="R530" s="567"/>
      <c r="S530" s="583">
        <v>0</v>
      </c>
      <c r="T530" s="631"/>
      <c r="U530" s="613">
        <v>0</v>
      </c>
    </row>
    <row r="531" spans="1:21" ht="14.4" customHeight="1" x14ac:dyDescent="0.3">
      <c r="A531" s="566">
        <v>4</v>
      </c>
      <c r="B531" s="567" t="s">
        <v>539</v>
      </c>
      <c r="C531" s="567">
        <v>89301042</v>
      </c>
      <c r="D531" s="629" t="s">
        <v>4252</v>
      </c>
      <c r="E531" s="630" t="s">
        <v>2301</v>
      </c>
      <c r="F531" s="567" t="s">
        <v>2280</v>
      </c>
      <c r="G531" s="567" t="s">
        <v>2453</v>
      </c>
      <c r="H531" s="567" t="s">
        <v>538</v>
      </c>
      <c r="I531" s="567" t="s">
        <v>3172</v>
      </c>
      <c r="J531" s="567" t="s">
        <v>3173</v>
      </c>
      <c r="K531" s="567" t="s">
        <v>799</v>
      </c>
      <c r="L531" s="568">
        <v>0</v>
      </c>
      <c r="M531" s="568">
        <v>0</v>
      </c>
      <c r="N531" s="567">
        <v>1</v>
      </c>
      <c r="O531" s="631">
        <v>0.5</v>
      </c>
      <c r="P531" s="568">
        <v>0</v>
      </c>
      <c r="Q531" s="583"/>
      <c r="R531" s="567">
        <v>1</v>
      </c>
      <c r="S531" s="583">
        <v>1</v>
      </c>
      <c r="T531" s="631">
        <v>0.5</v>
      </c>
      <c r="U531" s="613">
        <v>1</v>
      </c>
    </row>
    <row r="532" spans="1:21" ht="14.4" customHeight="1" x14ac:dyDescent="0.3">
      <c r="A532" s="566">
        <v>4</v>
      </c>
      <c r="B532" s="567" t="s">
        <v>539</v>
      </c>
      <c r="C532" s="567">
        <v>89301042</v>
      </c>
      <c r="D532" s="629" t="s">
        <v>4252</v>
      </c>
      <c r="E532" s="630" t="s">
        <v>2301</v>
      </c>
      <c r="F532" s="567" t="s">
        <v>2281</v>
      </c>
      <c r="G532" s="567" t="s">
        <v>2414</v>
      </c>
      <c r="H532" s="567" t="s">
        <v>538</v>
      </c>
      <c r="I532" s="567" t="s">
        <v>2694</v>
      </c>
      <c r="J532" s="567" t="s">
        <v>2308</v>
      </c>
      <c r="K532" s="567"/>
      <c r="L532" s="568">
        <v>0</v>
      </c>
      <c r="M532" s="568">
        <v>0</v>
      </c>
      <c r="N532" s="567">
        <v>4</v>
      </c>
      <c r="O532" s="631">
        <v>4</v>
      </c>
      <c r="P532" s="568">
        <v>0</v>
      </c>
      <c r="Q532" s="583"/>
      <c r="R532" s="567">
        <v>4</v>
      </c>
      <c r="S532" s="583">
        <v>1</v>
      </c>
      <c r="T532" s="631">
        <v>4</v>
      </c>
      <c r="U532" s="613">
        <v>1</v>
      </c>
    </row>
    <row r="533" spans="1:21" ht="14.4" customHeight="1" x14ac:dyDescent="0.3">
      <c r="A533" s="566">
        <v>4</v>
      </c>
      <c r="B533" s="567" t="s">
        <v>539</v>
      </c>
      <c r="C533" s="567">
        <v>89301042</v>
      </c>
      <c r="D533" s="629" t="s">
        <v>4252</v>
      </c>
      <c r="E533" s="630" t="s">
        <v>2301</v>
      </c>
      <c r="F533" s="567" t="s">
        <v>2281</v>
      </c>
      <c r="G533" s="567" t="s">
        <v>2414</v>
      </c>
      <c r="H533" s="567" t="s">
        <v>538</v>
      </c>
      <c r="I533" s="567" t="s">
        <v>2520</v>
      </c>
      <c r="J533" s="567" t="s">
        <v>2308</v>
      </c>
      <c r="K533" s="567"/>
      <c r="L533" s="568">
        <v>0</v>
      </c>
      <c r="M533" s="568">
        <v>0</v>
      </c>
      <c r="N533" s="567">
        <v>1</v>
      </c>
      <c r="O533" s="631">
        <v>1</v>
      </c>
      <c r="P533" s="568">
        <v>0</v>
      </c>
      <c r="Q533" s="583"/>
      <c r="R533" s="567">
        <v>1</v>
      </c>
      <c r="S533" s="583">
        <v>1</v>
      </c>
      <c r="T533" s="631">
        <v>1</v>
      </c>
      <c r="U533" s="613">
        <v>1</v>
      </c>
    </row>
    <row r="534" spans="1:21" ht="14.4" customHeight="1" x14ac:dyDescent="0.3">
      <c r="A534" s="566">
        <v>4</v>
      </c>
      <c r="B534" s="567" t="s">
        <v>539</v>
      </c>
      <c r="C534" s="567">
        <v>89301042</v>
      </c>
      <c r="D534" s="629" t="s">
        <v>4252</v>
      </c>
      <c r="E534" s="630" t="s">
        <v>2301</v>
      </c>
      <c r="F534" s="567" t="s">
        <v>2282</v>
      </c>
      <c r="G534" s="567" t="s">
        <v>2622</v>
      </c>
      <c r="H534" s="567" t="s">
        <v>538</v>
      </c>
      <c r="I534" s="567" t="s">
        <v>2623</v>
      </c>
      <c r="J534" s="567" t="s">
        <v>2624</v>
      </c>
      <c r="K534" s="567" t="s">
        <v>2625</v>
      </c>
      <c r="L534" s="568">
        <v>410</v>
      </c>
      <c r="M534" s="568">
        <v>17220</v>
      </c>
      <c r="N534" s="567">
        <v>42</v>
      </c>
      <c r="O534" s="631">
        <v>42</v>
      </c>
      <c r="P534" s="568">
        <v>16400</v>
      </c>
      <c r="Q534" s="583">
        <v>0.95238095238095233</v>
      </c>
      <c r="R534" s="567">
        <v>40</v>
      </c>
      <c r="S534" s="583">
        <v>0.95238095238095233</v>
      </c>
      <c r="T534" s="631">
        <v>40</v>
      </c>
      <c r="U534" s="613">
        <v>0.95238095238095233</v>
      </c>
    </row>
    <row r="535" spans="1:21" ht="14.4" customHeight="1" x14ac:dyDescent="0.3">
      <c r="A535" s="566">
        <v>4</v>
      </c>
      <c r="B535" s="567" t="s">
        <v>539</v>
      </c>
      <c r="C535" s="567">
        <v>89301042</v>
      </c>
      <c r="D535" s="629" t="s">
        <v>4252</v>
      </c>
      <c r="E535" s="630" t="s">
        <v>2301</v>
      </c>
      <c r="F535" s="567" t="s">
        <v>2282</v>
      </c>
      <c r="G535" s="567" t="s">
        <v>2622</v>
      </c>
      <c r="H535" s="567" t="s">
        <v>538</v>
      </c>
      <c r="I535" s="567" t="s">
        <v>2695</v>
      </c>
      <c r="J535" s="567" t="s">
        <v>2696</v>
      </c>
      <c r="K535" s="567" t="s">
        <v>2697</v>
      </c>
      <c r="L535" s="568">
        <v>566</v>
      </c>
      <c r="M535" s="568">
        <v>1132</v>
      </c>
      <c r="N535" s="567">
        <v>2</v>
      </c>
      <c r="O535" s="631">
        <v>2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4</v>
      </c>
      <c r="B536" s="567" t="s">
        <v>539</v>
      </c>
      <c r="C536" s="567">
        <v>89301042</v>
      </c>
      <c r="D536" s="629" t="s">
        <v>4252</v>
      </c>
      <c r="E536" s="630" t="s">
        <v>2301</v>
      </c>
      <c r="F536" s="567" t="s">
        <v>2282</v>
      </c>
      <c r="G536" s="567" t="s">
        <v>2698</v>
      </c>
      <c r="H536" s="567" t="s">
        <v>538</v>
      </c>
      <c r="I536" s="567" t="s">
        <v>3174</v>
      </c>
      <c r="J536" s="567" t="s">
        <v>2706</v>
      </c>
      <c r="K536" s="567" t="s">
        <v>3175</v>
      </c>
      <c r="L536" s="568">
        <v>175.15</v>
      </c>
      <c r="M536" s="568">
        <v>350.3</v>
      </c>
      <c r="N536" s="567">
        <v>2</v>
      </c>
      <c r="O536" s="631">
        <v>1</v>
      </c>
      <c r="P536" s="568">
        <v>350.3</v>
      </c>
      <c r="Q536" s="583">
        <v>1</v>
      </c>
      <c r="R536" s="567">
        <v>2</v>
      </c>
      <c r="S536" s="583">
        <v>1</v>
      </c>
      <c r="T536" s="631">
        <v>1</v>
      </c>
      <c r="U536" s="613">
        <v>1</v>
      </c>
    </row>
    <row r="537" spans="1:21" ht="14.4" customHeight="1" x14ac:dyDescent="0.3">
      <c r="A537" s="566">
        <v>4</v>
      </c>
      <c r="B537" s="567" t="s">
        <v>539</v>
      </c>
      <c r="C537" s="567">
        <v>89301042</v>
      </c>
      <c r="D537" s="629" t="s">
        <v>4252</v>
      </c>
      <c r="E537" s="630" t="s">
        <v>2301</v>
      </c>
      <c r="F537" s="567" t="s">
        <v>2282</v>
      </c>
      <c r="G537" s="567" t="s">
        <v>2698</v>
      </c>
      <c r="H537" s="567" t="s">
        <v>538</v>
      </c>
      <c r="I537" s="567" t="s">
        <v>2705</v>
      </c>
      <c r="J537" s="567" t="s">
        <v>2706</v>
      </c>
      <c r="K537" s="567" t="s">
        <v>2707</v>
      </c>
      <c r="L537" s="568">
        <v>200</v>
      </c>
      <c r="M537" s="568">
        <v>2000</v>
      </c>
      <c r="N537" s="567">
        <v>10</v>
      </c>
      <c r="O537" s="631">
        <v>6</v>
      </c>
      <c r="P537" s="568">
        <v>2000</v>
      </c>
      <c r="Q537" s="583">
        <v>1</v>
      </c>
      <c r="R537" s="567">
        <v>10</v>
      </c>
      <c r="S537" s="583">
        <v>1</v>
      </c>
      <c r="T537" s="631">
        <v>6</v>
      </c>
      <c r="U537" s="613">
        <v>1</v>
      </c>
    </row>
    <row r="538" spans="1:21" ht="14.4" customHeight="1" x14ac:dyDescent="0.3">
      <c r="A538" s="566">
        <v>4</v>
      </c>
      <c r="B538" s="567" t="s">
        <v>539</v>
      </c>
      <c r="C538" s="567">
        <v>89301042</v>
      </c>
      <c r="D538" s="629" t="s">
        <v>4252</v>
      </c>
      <c r="E538" s="630" t="s">
        <v>2301</v>
      </c>
      <c r="F538" s="567" t="s">
        <v>2282</v>
      </c>
      <c r="G538" s="567" t="s">
        <v>2698</v>
      </c>
      <c r="H538" s="567" t="s">
        <v>538</v>
      </c>
      <c r="I538" s="567" t="s">
        <v>3176</v>
      </c>
      <c r="J538" s="567" t="s">
        <v>3177</v>
      </c>
      <c r="K538" s="567" t="s">
        <v>3178</v>
      </c>
      <c r="L538" s="568">
        <v>44.15</v>
      </c>
      <c r="M538" s="568">
        <v>309.05</v>
      </c>
      <c r="N538" s="567">
        <v>7</v>
      </c>
      <c r="O538" s="631">
        <v>2</v>
      </c>
      <c r="P538" s="568">
        <v>309.05</v>
      </c>
      <c r="Q538" s="583">
        <v>1</v>
      </c>
      <c r="R538" s="567">
        <v>7</v>
      </c>
      <c r="S538" s="583">
        <v>1</v>
      </c>
      <c r="T538" s="631">
        <v>2</v>
      </c>
      <c r="U538" s="613">
        <v>1</v>
      </c>
    </row>
    <row r="539" spans="1:21" ht="14.4" customHeight="1" x14ac:dyDescent="0.3">
      <c r="A539" s="566">
        <v>4</v>
      </c>
      <c r="B539" s="567" t="s">
        <v>539</v>
      </c>
      <c r="C539" s="567">
        <v>89301042</v>
      </c>
      <c r="D539" s="629" t="s">
        <v>4252</v>
      </c>
      <c r="E539" s="630" t="s">
        <v>2301</v>
      </c>
      <c r="F539" s="567" t="s">
        <v>2282</v>
      </c>
      <c r="G539" s="567" t="s">
        <v>2698</v>
      </c>
      <c r="H539" s="567" t="s">
        <v>538</v>
      </c>
      <c r="I539" s="567" t="s">
        <v>3179</v>
      </c>
      <c r="J539" s="567" t="s">
        <v>3180</v>
      </c>
      <c r="K539" s="567" t="s">
        <v>3181</v>
      </c>
      <c r="L539" s="568">
        <v>439.93</v>
      </c>
      <c r="M539" s="568">
        <v>439.93</v>
      </c>
      <c r="N539" s="567">
        <v>1</v>
      </c>
      <c r="O539" s="631">
        <v>1</v>
      </c>
      <c r="P539" s="568">
        <v>439.93</v>
      </c>
      <c r="Q539" s="583">
        <v>1</v>
      </c>
      <c r="R539" s="567">
        <v>1</v>
      </c>
      <c r="S539" s="583">
        <v>1</v>
      </c>
      <c r="T539" s="631">
        <v>1</v>
      </c>
      <c r="U539" s="613">
        <v>1</v>
      </c>
    </row>
    <row r="540" spans="1:21" ht="14.4" customHeight="1" x14ac:dyDescent="0.3">
      <c r="A540" s="566">
        <v>4</v>
      </c>
      <c r="B540" s="567" t="s">
        <v>539</v>
      </c>
      <c r="C540" s="567">
        <v>89301042</v>
      </c>
      <c r="D540" s="629" t="s">
        <v>4252</v>
      </c>
      <c r="E540" s="630" t="s">
        <v>2301</v>
      </c>
      <c r="F540" s="567" t="s">
        <v>2282</v>
      </c>
      <c r="G540" s="567" t="s">
        <v>2698</v>
      </c>
      <c r="H540" s="567" t="s">
        <v>538</v>
      </c>
      <c r="I540" s="567" t="s">
        <v>2717</v>
      </c>
      <c r="J540" s="567" t="s">
        <v>2718</v>
      </c>
      <c r="K540" s="567" t="s">
        <v>2719</v>
      </c>
      <c r="L540" s="568">
        <v>304.12</v>
      </c>
      <c r="M540" s="568">
        <v>304.12</v>
      </c>
      <c r="N540" s="567">
        <v>1</v>
      </c>
      <c r="O540" s="631">
        <v>1</v>
      </c>
      <c r="P540" s="568"/>
      <c r="Q540" s="583">
        <v>0</v>
      </c>
      <c r="R540" s="567"/>
      <c r="S540" s="583">
        <v>0</v>
      </c>
      <c r="T540" s="631"/>
      <c r="U540" s="613">
        <v>0</v>
      </c>
    </row>
    <row r="541" spans="1:21" ht="14.4" customHeight="1" x14ac:dyDescent="0.3">
      <c r="A541" s="566">
        <v>4</v>
      </c>
      <c r="B541" s="567" t="s">
        <v>539</v>
      </c>
      <c r="C541" s="567">
        <v>89301042</v>
      </c>
      <c r="D541" s="629" t="s">
        <v>4252</v>
      </c>
      <c r="E541" s="630" t="s">
        <v>2301</v>
      </c>
      <c r="F541" s="567" t="s">
        <v>2282</v>
      </c>
      <c r="G541" s="567" t="s">
        <v>2521</v>
      </c>
      <c r="H541" s="567" t="s">
        <v>538</v>
      </c>
      <c r="I541" s="567" t="s">
        <v>3182</v>
      </c>
      <c r="J541" s="567" t="s">
        <v>3183</v>
      </c>
      <c r="K541" s="567" t="s">
        <v>3184</v>
      </c>
      <c r="L541" s="568">
        <v>543.55999999999995</v>
      </c>
      <c r="M541" s="568">
        <v>543.55999999999995</v>
      </c>
      <c r="N541" s="567">
        <v>1</v>
      </c>
      <c r="O541" s="631">
        <v>1</v>
      </c>
      <c r="P541" s="568"/>
      <c r="Q541" s="583">
        <v>0</v>
      </c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4</v>
      </c>
      <c r="B542" s="567" t="s">
        <v>539</v>
      </c>
      <c r="C542" s="567">
        <v>89301042</v>
      </c>
      <c r="D542" s="629" t="s">
        <v>4252</v>
      </c>
      <c r="E542" s="630" t="s">
        <v>2301</v>
      </c>
      <c r="F542" s="567" t="s">
        <v>2282</v>
      </c>
      <c r="G542" s="567" t="s">
        <v>2521</v>
      </c>
      <c r="H542" s="567" t="s">
        <v>538</v>
      </c>
      <c r="I542" s="567" t="s">
        <v>2743</v>
      </c>
      <c r="J542" s="567" t="s">
        <v>2744</v>
      </c>
      <c r="K542" s="567" t="s">
        <v>2745</v>
      </c>
      <c r="L542" s="568">
        <v>1800</v>
      </c>
      <c r="M542" s="568">
        <v>9000</v>
      </c>
      <c r="N542" s="567">
        <v>5</v>
      </c>
      <c r="O542" s="631">
        <v>5</v>
      </c>
      <c r="P542" s="568">
        <v>1800</v>
      </c>
      <c r="Q542" s="583">
        <v>0.2</v>
      </c>
      <c r="R542" s="567">
        <v>1</v>
      </c>
      <c r="S542" s="583">
        <v>0.2</v>
      </c>
      <c r="T542" s="631">
        <v>1</v>
      </c>
      <c r="U542" s="613">
        <v>0.2</v>
      </c>
    </row>
    <row r="543" spans="1:21" ht="14.4" customHeight="1" x14ac:dyDescent="0.3">
      <c r="A543" s="566">
        <v>4</v>
      </c>
      <c r="B543" s="567" t="s">
        <v>539</v>
      </c>
      <c r="C543" s="567">
        <v>89301042</v>
      </c>
      <c r="D543" s="629" t="s">
        <v>4252</v>
      </c>
      <c r="E543" s="630" t="s">
        <v>2301</v>
      </c>
      <c r="F543" s="567" t="s">
        <v>2282</v>
      </c>
      <c r="G543" s="567" t="s">
        <v>2521</v>
      </c>
      <c r="H543" s="567" t="s">
        <v>538</v>
      </c>
      <c r="I543" s="567" t="s">
        <v>2746</v>
      </c>
      <c r="J543" s="567" t="s">
        <v>2747</v>
      </c>
      <c r="K543" s="567" t="s">
        <v>2748</v>
      </c>
      <c r="L543" s="568">
        <v>500</v>
      </c>
      <c r="M543" s="568">
        <v>2500</v>
      </c>
      <c r="N543" s="567">
        <v>5</v>
      </c>
      <c r="O543" s="631">
        <v>5</v>
      </c>
      <c r="P543" s="568">
        <v>2500</v>
      </c>
      <c r="Q543" s="583">
        <v>1</v>
      </c>
      <c r="R543" s="567">
        <v>5</v>
      </c>
      <c r="S543" s="583">
        <v>1</v>
      </c>
      <c r="T543" s="631">
        <v>5</v>
      </c>
      <c r="U543" s="613">
        <v>1</v>
      </c>
    </row>
    <row r="544" spans="1:21" ht="14.4" customHeight="1" x14ac:dyDescent="0.3">
      <c r="A544" s="566">
        <v>4</v>
      </c>
      <c r="B544" s="567" t="s">
        <v>539</v>
      </c>
      <c r="C544" s="567">
        <v>89301042</v>
      </c>
      <c r="D544" s="629" t="s">
        <v>4252</v>
      </c>
      <c r="E544" s="630" t="s">
        <v>2301</v>
      </c>
      <c r="F544" s="567" t="s">
        <v>2282</v>
      </c>
      <c r="G544" s="567" t="s">
        <v>2521</v>
      </c>
      <c r="H544" s="567" t="s">
        <v>538</v>
      </c>
      <c r="I544" s="567" t="s">
        <v>2522</v>
      </c>
      <c r="J544" s="567" t="s">
        <v>2523</v>
      </c>
      <c r="K544" s="567" t="s">
        <v>2524</v>
      </c>
      <c r="L544" s="568">
        <v>900</v>
      </c>
      <c r="M544" s="568">
        <v>27900</v>
      </c>
      <c r="N544" s="567">
        <v>31</v>
      </c>
      <c r="O544" s="631">
        <v>31</v>
      </c>
      <c r="P544" s="568">
        <v>26100</v>
      </c>
      <c r="Q544" s="583">
        <v>0.93548387096774188</v>
      </c>
      <c r="R544" s="567">
        <v>29</v>
      </c>
      <c r="S544" s="583">
        <v>0.93548387096774188</v>
      </c>
      <c r="T544" s="631">
        <v>29</v>
      </c>
      <c r="U544" s="613">
        <v>0.93548387096774188</v>
      </c>
    </row>
    <row r="545" spans="1:21" ht="14.4" customHeight="1" x14ac:dyDescent="0.3">
      <c r="A545" s="566">
        <v>4</v>
      </c>
      <c r="B545" s="567" t="s">
        <v>539</v>
      </c>
      <c r="C545" s="567">
        <v>89301042</v>
      </c>
      <c r="D545" s="629" t="s">
        <v>4252</v>
      </c>
      <c r="E545" s="630" t="s">
        <v>2301</v>
      </c>
      <c r="F545" s="567" t="s">
        <v>2282</v>
      </c>
      <c r="G545" s="567" t="s">
        <v>2521</v>
      </c>
      <c r="H545" s="567" t="s">
        <v>538</v>
      </c>
      <c r="I545" s="567" t="s">
        <v>2600</v>
      </c>
      <c r="J545" s="567" t="s">
        <v>2601</v>
      </c>
      <c r="K545" s="567" t="s">
        <v>2602</v>
      </c>
      <c r="L545" s="568">
        <v>378.48</v>
      </c>
      <c r="M545" s="568">
        <v>4920.24</v>
      </c>
      <c r="N545" s="567">
        <v>13</v>
      </c>
      <c r="O545" s="631">
        <v>13</v>
      </c>
      <c r="P545" s="568">
        <v>4541.76</v>
      </c>
      <c r="Q545" s="583">
        <v>0.92307692307692313</v>
      </c>
      <c r="R545" s="567">
        <v>12</v>
      </c>
      <c r="S545" s="583">
        <v>0.92307692307692313</v>
      </c>
      <c r="T545" s="631">
        <v>12</v>
      </c>
      <c r="U545" s="613">
        <v>0.92307692307692313</v>
      </c>
    </row>
    <row r="546" spans="1:21" ht="14.4" customHeight="1" x14ac:dyDescent="0.3">
      <c r="A546" s="566">
        <v>4</v>
      </c>
      <c r="B546" s="567" t="s">
        <v>539</v>
      </c>
      <c r="C546" s="567">
        <v>89301042</v>
      </c>
      <c r="D546" s="629" t="s">
        <v>4252</v>
      </c>
      <c r="E546" s="630" t="s">
        <v>2301</v>
      </c>
      <c r="F546" s="567" t="s">
        <v>2282</v>
      </c>
      <c r="G546" s="567" t="s">
        <v>2521</v>
      </c>
      <c r="H546" s="567" t="s">
        <v>538</v>
      </c>
      <c r="I546" s="567" t="s">
        <v>2749</v>
      </c>
      <c r="J546" s="567" t="s">
        <v>2750</v>
      </c>
      <c r="K546" s="567" t="s">
        <v>2751</v>
      </c>
      <c r="L546" s="568">
        <v>378.48</v>
      </c>
      <c r="M546" s="568">
        <v>1892.4</v>
      </c>
      <c r="N546" s="567">
        <v>5</v>
      </c>
      <c r="O546" s="631">
        <v>5</v>
      </c>
      <c r="P546" s="568">
        <v>1892.4</v>
      </c>
      <c r="Q546" s="583">
        <v>1</v>
      </c>
      <c r="R546" s="567">
        <v>5</v>
      </c>
      <c r="S546" s="583">
        <v>1</v>
      </c>
      <c r="T546" s="631">
        <v>5</v>
      </c>
      <c r="U546" s="613">
        <v>1</v>
      </c>
    </row>
    <row r="547" spans="1:21" ht="14.4" customHeight="1" x14ac:dyDescent="0.3">
      <c r="A547" s="566">
        <v>4</v>
      </c>
      <c r="B547" s="567" t="s">
        <v>539</v>
      </c>
      <c r="C547" s="567">
        <v>89301042</v>
      </c>
      <c r="D547" s="629" t="s">
        <v>4252</v>
      </c>
      <c r="E547" s="630" t="s">
        <v>2301</v>
      </c>
      <c r="F547" s="567" t="s">
        <v>2282</v>
      </c>
      <c r="G547" s="567" t="s">
        <v>2521</v>
      </c>
      <c r="H547" s="567" t="s">
        <v>538</v>
      </c>
      <c r="I547" s="567" t="s">
        <v>2755</v>
      </c>
      <c r="J547" s="567" t="s">
        <v>2756</v>
      </c>
      <c r="K547" s="567" t="s">
        <v>2757</v>
      </c>
      <c r="L547" s="568">
        <v>378.48</v>
      </c>
      <c r="M547" s="568">
        <v>378.48</v>
      </c>
      <c r="N547" s="567">
        <v>1</v>
      </c>
      <c r="O547" s="631">
        <v>1</v>
      </c>
      <c r="P547" s="568">
        <v>378.48</v>
      </c>
      <c r="Q547" s="583">
        <v>1</v>
      </c>
      <c r="R547" s="567">
        <v>1</v>
      </c>
      <c r="S547" s="583">
        <v>1</v>
      </c>
      <c r="T547" s="631">
        <v>1</v>
      </c>
      <c r="U547" s="613">
        <v>1</v>
      </c>
    </row>
    <row r="548" spans="1:21" ht="14.4" customHeight="1" x14ac:dyDescent="0.3">
      <c r="A548" s="566">
        <v>4</v>
      </c>
      <c r="B548" s="567" t="s">
        <v>539</v>
      </c>
      <c r="C548" s="567">
        <v>89301042</v>
      </c>
      <c r="D548" s="629" t="s">
        <v>4252</v>
      </c>
      <c r="E548" s="630" t="s">
        <v>2302</v>
      </c>
      <c r="F548" s="567" t="s">
        <v>2280</v>
      </c>
      <c r="G548" s="567" t="s">
        <v>2486</v>
      </c>
      <c r="H548" s="567" t="s">
        <v>538</v>
      </c>
      <c r="I548" s="567" t="s">
        <v>2487</v>
      </c>
      <c r="J548" s="567" t="s">
        <v>650</v>
      </c>
      <c r="K548" s="567" t="s">
        <v>2488</v>
      </c>
      <c r="L548" s="568">
        <v>709.97</v>
      </c>
      <c r="M548" s="568">
        <v>2129.91</v>
      </c>
      <c r="N548" s="567">
        <v>3</v>
      </c>
      <c r="O548" s="631">
        <v>1</v>
      </c>
      <c r="P548" s="568">
        <v>2129.91</v>
      </c>
      <c r="Q548" s="583">
        <v>1</v>
      </c>
      <c r="R548" s="567">
        <v>3</v>
      </c>
      <c r="S548" s="583">
        <v>1</v>
      </c>
      <c r="T548" s="631">
        <v>1</v>
      </c>
      <c r="U548" s="613">
        <v>1</v>
      </c>
    </row>
    <row r="549" spans="1:21" ht="14.4" customHeight="1" x14ac:dyDescent="0.3">
      <c r="A549" s="566">
        <v>4</v>
      </c>
      <c r="B549" s="567" t="s">
        <v>539</v>
      </c>
      <c r="C549" s="567">
        <v>89301042</v>
      </c>
      <c r="D549" s="629" t="s">
        <v>4252</v>
      </c>
      <c r="E549" s="630" t="s">
        <v>2302</v>
      </c>
      <c r="F549" s="567" t="s">
        <v>2280</v>
      </c>
      <c r="G549" s="567" t="s">
        <v>2344</v>
      </c>
      <c r="H549" s="567" t="s">
        <v>538</v>
      </c>
      <c r="I549" s="567" t="s">
        <v>2345</v>
      </c>
      <c r="J549" s="567" t="s">
        <v>739</v>
      </c>
      <c r="K549" s="567" t="s">
        <v>2346</v>
      </c>
      <c r="L549" s="568">
        <v>242.93</v>
      </c>
      <c r="M549" s="568">
        <v>728.79</v>
      </c>
      <c r="N549" s="567">
        <v>3</v>
      </c>
      <c r="O549" s="631">
        <v>3</v>
      </c>
      <c r="P549" s="568">
        <v>728.79</v>
      </c>
      <c r="Q549" s="583">
        <v>1</v>
      </c>
      <c r="R549" s="567">
        <v>3</v>
      </c>
      <c r="S549" s="583">
        <v>1</v>
      </c>
      <c r="T549" s="631">
        <v>3</v>
      </c>
      <c r="U549" s="613">
        <v>1</v>
      </c>
    </row>
    <row r="550" spans="1:21" ht="14.4" customHeight="1" x14ac:dyDescent="0.3">
      <c r="A550" s="566">
        <v>4</v>
      </c>
      <c r="B550" s="567" t="s">
        <v>539</v>
      </c>
      <c r="C550" s="567">
        <v>89301042</v>
      </c>
      <c r="D550" s="629" t="s">
        <v>4252</v>
      </c>
      <c r="E550" s="630" t="s">
        <v>2302</v>
      </c>
      <c r="F550" s="567" t="s">
        <v>2280</v>
      </c>
      <c r="G550" s="567" t="s">
        <v>2391</v>
      </c>
      <c r="H550" s="567" t="s">
        <v>538</v>
      </c>
      <c r="I550" s="567" t="s">
        <v>2392</v>
      </c>
      <c r="J550" s="567" t="s">
        <v>1140</v>
      </c>
      <c r="K550" s="567" t="s">
        <v>2393</v>
      </c>
      <c r="L550" s="568">
        <v>400.53</v>
      </c>
      <c r="M550" s="568">
        <v>1602.12</v>
      </c>
      <c r="N550" s="567">
        <v>4</v>
      </c>
      <c r="O550" s="631">
        <v>2</v>
      </c>
      <c r="P550" s="568">
        <v>1602.12</v>
      </c>
      <c r="Q550" s="583">
        <v>1</v>
      </c>
      <c r="R550" s="567">
        <v>4</v>
      </c>
      <c r="S550" s="583">
        <v>1</v>
      </c>
      <c r="T550" s="631">
        <v>2</v>
      </c>
      <c r="U550" s="613">
        <v>1</v>
      </c>
    </row>
    <row r="551" spans="1:21" ht="14.4" customHeight="1" x14ac:dyDescent="0.3">
      <c r="A551" s="566">
        <v>4</v>
      </c>
      <c r="B551" s="567" t="s">
        <v>539</v>
      </c>
      <c r="C551" s="567">
        <v>89301042</v>
      </c>
      <c r="D551" s="629" t="s">
        <v>4252</v>
      </c>
      <c r="E551" s="630" t="s">
        <v>2302</v>
      </c>
      <c r="F551" s="567" t="s">
        <v>2280</v>
      </c>
      <c r="G551" s="567" t="s">
        <v>2391</v>
      </c>
      <c r="H551" s="567" t="s">
        <v>538</v>
      </c>
      <c r="I551" s="567" t="s">
        <v>3185</v>
      </c>
      <c r="J551" s="567" t="s">
        <v>2399</v>
      </c>
      <c r="K551" s="567" t="s">
        <v>3186</v>
      </c>
      <c r="L551" s="568">
        <v>0</v>
      </c>
      <c r="M551" s="568">
        <v>0</v>
      </c>
      <c r="N551" s="567">
        <v>2</v>
      </c>
      <c r="O551" s="631">
        <v>1</v>
      </c>
      <c r="P551" s="568">
        <v>0</v>
      </c>
      <c r="Q551" s="583"/>
      <c r="R551" s="567">
        <v>2</v>
      </c>
      <c r="S551" s="583">
        <v>1</v>
      </c>
      <c r="T551" s="631">
        <v>1</v>
      </c>
      <c r="U551" s="613">
        <v>1</v>
      </c>
    </row>
    <row r="552" spans="1:21" ht="14.4" customHeight="1" x14ac:dyDescent="0.3">
      <c r="A552" s="566">
        <v>4</v>
      </c>
      <c r="B552" s="567" t="s">
        <v>539</v>
      </c>
      <c r="C552" s="567">
        <v>89301042</v>
      </c>
      <c r="D552" s="629" t="s">
        <v>4252</v>
      </c>
      <c r="E552" s="630" t="s">
        <v>2302</v>
      </c>
      <c r="F552" s="567" t="s">
        <v>2280</v>
      </c>
      <c r="G552" s="567" t="s">
        <v>2351</v>
      </c>
      <c r="H552" s="567" t="s">
        <v>538</v>
      </c>
      <c r="I552" s="567" t="s">
        <v>2395</v>
      </c>
      <c r="J552" s="567" t="s">
        <v>790</v>
      </c>
      <c r="K552" s="567" t="s">
        <v>2396</v>
      </c>
      <c r="L552" s="568">
        <v>127.5</v>
      </c>
      <c r="M552" s="568">
        <v>127.5</v>
      </c>
      <c r="N552" s="567">
        <v>1</v>
      </c>
      <c r="O552" s="631">
        <v>1</v>
      </c>
      <c r="P552" s="568">
        <v>127.5</v>
      </c>
      <c r="Q552" s="583">
        <v>1</v>
      </c>
      <c r="R552" s="567">
        <v>1</v>
      </c>
      <c r="S552" s="583">
        <v>1</v>
      </c>
      <c r="T552" s="631">
        <v>1</v>
      </c>
      <c r="U552" s="613">
        <v>1</v>
      </c>
    </row>
    <row r="553" spans="1:21" ht="14.4" customHeight="1" x14ac:dyDescent="0.3">
      <c r="A553" s="566">
        <v>4</v>
      </c>
      <c r="B553" s="567" t="s">
        <v>539</v>
      </c>
      <c r="C553" s="567">
        <v>89301042</v>
      </c>
      <c r="D553" s="629" t="s">
        <v>4252</v>
      </c>
      <c r="E553" s="630" t="s">
        <v>2302</v>
      </c>
      <c r="F553" s="567" t="s">
        <v>2282</v>
      </c>
      <c r="G553" s="567" t="s">
        <v>2622</v>
      </c>
      <c r="H553" s="567" t="s">
        <v>538</v>
      </c>
      <c r="I553" s="567" t="s">
        <v>2623</v>
      </c>
      <c r="J553" s="567" t="s">
        <v>2624</v>
      </c>
      <c r="K553" s="567" t="s">
        <v>2625</v>
      </c>
      <c r="L553" s="568">
        <v>410</v>
      </c>
      <c r="M553" s="568">
        <v>410</v>
      </c>
      <c r="N553" s="567">
        <v>1</v>
      </c>
      <c r="O553" s="631">
        <v>1</v>
      </c>
      <c r="P553" s="568">
        <v>410</v>
      </c>
      <c r="Q553" s="583">
        <v>1</v>
      </c>
      <c r="R553" s="567">
        <v>1</v>
      </c>
      <c r="S553" s="583">
        <v>1</v>
      </c>
      <c r="T553" s="631">
        <v>1</v>
      </c>
      <c r="U553" s="613">
        <v>1</v>
      </c>
    </row>
    <row r="554" spans="1:21" ht="14.4" customHeight="1" x14ac:dyDescent="0.3">
      <c r="A554" s="566">
        <v>4</v>
      </c>
      <c r="B554" s="567" t="s">
        <v>539</v>
      </c>
      <c r="C554" s="567">
        <v>89301042</v>
      </c>
      <c r="D554" s="629" t="s">
        <v>4252</v>
      </c>
      <c r="E554" s="630" t="s">
        <v>2302</v>
      </c>
      <c r="F554" s="567" t="s">
        <v>2282</v>
      </c>
      <c r="G554" s="567" t="s">
        <v>2622</v>
      </c>
      <c r="H554" s="567" t="s">
        <v>538</v>
      </c>
      <c r="I554" s="567" t="s">
        <v>2695</v>
      </c>
      <c r="J554" s="567" t="s">
        <v>2696</v>
      </c>
      <c r="K554" s="567" t="s">
        <v>2697</v>
      </c>
      <c r="L554" s="568">
        <v>566</v>
      </c>
      <c r="M554" s="568">
        <v>566</v>
      </c>
      <c r="N554" s="567">
        <v>1</v>
      </c>
      <c r="O554" s="631">
        <v>1</v>
      </c>
      <c r="P554" s="568">
        <v>566</v>
      </c>
      <c r="Q554" s="583">
        <v>1</v>
      </c>
      <c r="R554" s="567">
        <v>1</v>
      </c>
      <c r="S554" s="583">
        <v>1</v>
      </c>
      <c r="T554" s="631">
        <v>1</v>
      </c>
      <c r="U554" s="613">
        <v>1</v>
      </c>
    </row>
    <row r="555" spans="1:21" ht="14.4" customHeight="1" x14ac:dyDescent="0.3">
      <c r="A555" s="566">
        <v>4</v>
      </c>
      <c r="B555" s="567" t="s">
        <v>539</v>
      </c>
      <c r="C555" s="567">
        <v>89301042</v>
      </c>
      <c r="D555" s="629" t="s">
        <v>4252</v>
      </c>
      <c r="E555" s="630" t="s">
        <v>2302</v>
      </c>
      <c r="F555" s="567" t="s">
        <v>2282</v>
      </c>
      <c r="G555" s="567" t="s">
        <v>2622</v>
      </c>
      <c r="H555" s="567" t="s">
        <v>538</v>
      </c>
      <c r="I555" s="567" t="s">
        <v>3187</v>
      </c>
      <c r="J555" s="567" t="s">
        <v>2624</v>
      </c>
      <c r="K555" s="567" t="s">
        <v>3188</v>
      </c>
      <c r="L555" s="568">
        <v>410</v>
      </c>
      <c r="M555" s="568">
        <v>820</v>
      </c>
      <c r="N555" s="567">
        <v>2</v>
      </c>
      <c r="O555" s="631">
        <v>2</v>
      </c>
      <c r="P555" s="568">
        <v>820</v>
      </c>
      <c r="Q555" s="583">
        <v>1</v>
      </c>
      <c r="R555" s="567">
        <v>2</v>
      </c>
      <c r="S555" s="583">
        <v>1</v>
      </c>
      <c r="T555" s="631">
        <v>2</v>
      </c>
      <c r="U555" s="613">
        <v>1</v>
      </c>
    </row>
    <row r="556" spans="1:21" ht="14.4" customHeight="1" x14ac:dyDescent="0.3">
      <c r="A556" s="566">
        <v>4</v>
      </c>
      <c r="B556" s="567" t="s">
        <v>539</v>
      </c>
      <c r="C556" s="567">
        <v>89301042</v>
      </c>
      <c r="D556" s="629" t="s">
        <v>4252</v>
      </c>
      <c r="E556" s="630" t="s">
        <v>2305</v>
      </c>
      <c r="F556" s="567" t="s">
        <v>2280</v>
      </c>
      <c r="G556" s="567" t="s">
        <v>2337</v>
      </c>
      <c r="H556" s="567" t="s">
        <v>538</v>
      </c>
      <c r="I556" s="567" t="s">
        <v>2479</v>
      </c>
      <c r="J556" s="567" t="s">
        <v>1944</v>
      </c>
      <c r="K556" s="567" t="s">
        <v>2480</v>
      </c>
      <c r="L556" s="568">
        <v>0</v>
      </c>
      <c r="M556" s="568">
        <v>0</v>
      </c>
      <c r="N556" s="567">
        <v>1</v>
      </c>
      <c r="O556" s="631">
        <v>1</v>
      </c>
      <c r="P556" s="568">
        <v>0</v>
      </c>
      <c r="Q556" s="583"/>
      <c r="R556" s="567">
        <v>1</v>
      </c>
      <c r="S556" s="583">
        <v>1</v>
      </c>
      <c r="T556" s="631">
        <v>1</v>
      </c>
      <c r="U556" s="613">
        <v>1</v>
      </c>
    </row>
    <row r="557" spans="1:21" ht="14.4" customHeight="1" x14ac:dyDescent="0.3">
      <c r="A557" s="566">
        <v>4</v>
      </c>
      <c r="B557" s="567" t="s">
        <v>539</v>
      </c>
      <c r="C557" s="567">
        <v>89301042</v>
      </c>
      <c r="D557" s="629" t="s">
        <v>4252</v>
      </c>
      <c r="E557" s="630" t="s">
        <v>2305</v>
      </c>
      <c r="F557" s="567" t="s">
        <v>2280</v>
      </c>
      <c r="G557" s="567" t="s">
        <v>2337</v>
      </c>
      <c r="H557" s="567" t="s">
        <v>905</v>
      </c>
      <c r="I557" s="567" t="s">
        <v>1943</v>
      </c>
      <c r="J557" s="567" t="s">
        <v>1944</v>
      </c>
      <c r="K557" s="567" t="s">
        <v>1945</v>
      </c>
      <c r="L557" s="568">
        <v>333.31</v>
      </c>
      <c r="M557" s="568">
        <v>2333.17</v>
      </c>
      <c r="N557" s="567">
        <v>7</v>
      </c>
      <c r="O557" s="631">
        <v>4.5</v>
      </c>
      <c r="P557" s="568">
        <v>999.93000000000006</v>
      </c>
      <c r="Q557" s="583">
        <v>0.4285714285714286</v>
      </c>
      <c r="R557" s="567">
        <v>3</v>
      </c>
      <c r="S557" s="583">
        <v>0.42857142857142855</v>
      </c>
      <c r="T557" s="631">
        <v>1.5</v>
      </c>
      <c r="U557" s="613">
        <v>0.33333333333333331</v>
      </c>
    </row>
    <row r="558" spans="1:21" ht="14.4" customHeight="1" x14ac:dyDescent="0.3">
      <c r="A558" s="566">
        <v>4</v>
      </c>
      <c r="B558" s="567" t="s">
        <v>539</v>
      </c>
      <c r="C558" s="567">
        <v>89301042</v>
      </c>
      <c r="D558" s="629" t="s">
        <v>4252</v>
      </c>
      <c r="E558" s="630" t="s">
        <v>2305</v>
      </c>
      <c r="F558" s="567" t="s">
        <v>2280</v>
      </c>
      <c r="G558" s="567" t="s">
        <v>2626</v>
      </c>
      <c r="H558" s="567" t="s">
        <v>905</v>
      </c>
      <c r="I558" s="567" t="s">
        <v>3189</v>
      </c>
      <c r="J558" s="567" t="s">
        <v>2631</v>
      </c>
      <c r="K558" s="567" t="s">
        <v>3190</v>
      </c>
      <c r="L558" s="568">
        <v>0</v>
      </c>
      <c r="M558" s="568">
        <v>0</v>
      </c>
      <c r="N558" s="567">
        <v>1</v>
      </c>
      <c r="O558" s="631">
        <v>0.5</v>
      </c>
      <c r="P558" s="568"/>
      <c r="Q558" s="583"/>
      <c r="R558" s="567"/>
      <c r="S558" s="583">
        <v>0</v>
      </c>
      <c r="T558" s="631"/>
      <c r="U558" s="613">
        <v>0</v>
      </c>
    </row>
    <row r="559" spans="1:21" ht="14.4" customHeight="1" x14ac:dyDescent="0.3">
      <c r="A559" s="566">
        <v>4</v>
      </c>
      <c r="B559" s="567" t="s">
        <v>539</v>
      </c>
      <c r="C559" s="567">
        <v>89301042</v>
      </c>
      <c r="D559" s="629" t="s">
        <v>4252</v>
      </c>
      <c r="E559" s="630" t="s">
        <v>2305</v>
      </c>
      <c r="F559" s="567" t="s">
        <v>2280</v>
      </c>
      <c r="G559" s="567" t="s">
        <v>3191</v>
      </c>
      <c r="H559" s="567" t="s">
        <v>538</v>
      </c>
      <c r="I559" s="567" t="s">
        <v>3192</v>
      </c>
      <c r="J559" s="567" t="s">
        <v>652</v>
      </c>
      <c r="K559" s="567" t="s">
        <v>3193</v>
      </c>
      <c r="L559" s="568">
        <v>57.65</v>
      </c>
      <c r="M559" s="568">
        <v>57.65</v>
      </c>
      <c r="N559" s="567">
        <v>1</v>
      </c>
      <c r="O559" s="631">
        <v>1</v>
      </c>
      <c r="P559" s="568"/>
      <c r="Q559" s="583">
        <v>0</v>
      </c>
      <c r="R559" s="567"/>
      <c r="S559" s="583">
        <v>0</v>
      </c>
      <c r="T559" s="631"/>
      <c r="U559" s="613">
        <v>0</v>
      </c>
    </row>
    <row r="560" spans="1:21" ht="14.4" customHeight="1" x14ac:dyDescent="0.3">
      <c r="A560" s="566">
        <v>4</v>
      </c>
      <c r="B560" s="567" t="s">
        <v>539</v>
      </c>
      <c r="C560" s="567">
        <v>89301042</v>
      </c>
      <c r="D560" s="629" t="s">
        <v>4252</v>
      </c>
      <c r="E560" s="630" t="s">
        <v>2305</v>
      </c>
      <c r="F560" s="567" t="s">
        <v>2280</v>
      </c>
      <c r="G560" s="567" t="s">
        <v>2645</v>
      </c>
      <c r="H560" s="567" t="s">
        <v>538</v>
      </c>
      <c r="I560" s="567" t="s">
        <v>3194</v>
      </c>
      <c r="J560" s="567" t="s">
        <v>2647</v>
      </c>
      <c r="K560" s="567" t="s">
        <v>3195</v>
      </c>
      <c r="L560" s="568">
        <v>128.9</v>
      </c>
      <c r="M560" s="568">
        <v>128.9</v>
      </c>
      <c r="N560" s="567">
        <v>1</v>
      </c>
      <c r="O560" s="631">
        <v>1</v>
      </c>
      <c r="P560" s="568"/>
      <c r="Q560" s="583">
        <v>0</v>
      </c>
      <c r="R560" s="567"/>
      <c r="S560" s="583">
        <v>0</v>
      </c>
      <c r="T560" s="631"/>
      <c r="U560" s="613">
        <v>0</v>
      </c>
    </row>
    <row r="561" spans="1:21" ht="14.4" customHeight="1" x14ac:dyDescent="0.3">
      <c r="A561" s="566">
        <v>4</v>
      </c>
      <c r="B561" s="567" t="s">
        <v>539</v>
      </c>
      <c r="C561" s="567">
        <v>89301042</v>
      </c>
      <c r="D561" s="629" t="s">
        <v>4252</v>
      </c>
      <c r="E561" s="630" t="s">
        <v>2305</v>
      </c>
      <c r="F561" s="567" t="s">
        <v>2280</v>
      </c>
      <c r="G561" s="567" t="s">
        <v>3196</v>
      </c>
      <c r="H561" s="567" t="s">
        <v>538</v>
      </c>
      <c r="I561" s="567" t="s">
        <v>2590</v>
      </c>
      <c r="J561" s="567" t="s">
        <v>2591</v>
      </c>
      <c r="K561" s="567" t="s">
        <v>2592</v>
      </c>
      <c r="L561" s="568">
        <v>153.37</v>
      </c>
      <c r="M561" s="568">
        <v>306.74</v>
      </c>
      <c r="N561" s="567">
        <v>2</v>
      </c>
      <c r="O561" s="631">
        <v>1</v>
      </c>
      <c r="P561" s="568">
        <v>306.74</v>
      </c>
      <c r="Q561" s="583">
        <v>1</v>
      </c>
      <c r="R561" s="567">
        <v>2</v>
      </c>
      <c r="S561" s="583">
        <v>1</v>
      </c>
      <c r="T561" s="631">
        <v>1</v>
      </c>
      <c r="U561" s="613">
        <v>1</v>
      </c>
    </row>
    <row r="562" spans="1:21" ht="14.4" customHeight="1" x14ac:dyDescent="0.3">
      <c r="A562" s="566">
        <v>4</v>
      </c>
      <c r="B562" s="567" t="s">
        <v>539</v>
      </c>
      <c r="C562" s="567">
        <v>89301042</v>
      </c>
      <c r="D562" s="629" t="s">
        <v>4252</v>
      </c>
      <c r="E562" s="630" t="s">
        <v>2305</v>
      </c>
      <c r="F562" s="567" t="s">
        <v>2280</v>
      </c>
      <c r="G562" s="567" t="s">
        <v>2589</v>
      </c>
      <c r="H562" s="567" t="s">
        <v>538</v>
      </c>
      <c r="I562" s="567" t="s">
        <v>2590</v>
      </c>
      <c r="J562" s="567" t="s">
        <v>2591</v>
      </c>
      <c r="K562" s="567" t="s">
        <v>2592</v>
      </c>
      <c r="L562" s="568">
        <v>153.37</v>
      </c>
      <c r="M562" s="568">
        <v>153.37</v>
      </c>
      <c r="N562" s="567">
        <v>1</v>
      </c>
      <c r="O562" s="631">
        <v>0.5</v>
      </c>
      <c r="P562" s="568">
        <v>153.37</v>
      </c>
      <c r="Q562" s="583">
        <v>1</v>
      </c>
      <c r="R562" s="567">
        <v>1</v>
      </c>
      <c r="S562" s="583">
        <v>1</v>
      </c>
      <c r="T562" s="631">
        <v>0.5</v>
      </c>
      <c r="U562" s="613">
        <v>1</v>
      </c>
    </row>
    <row r="563" spans="1:21" ht="14.4" customHeight="1" x14ac:dyDescent="0.3">
      <c r="A563" s="566">
        <v>4</v>
      </c>
      <c r="B563" s="567" t="s">
        <v>539</v>
      </c>
      <c r="C563" s="567">
        <v>89301042</v>
      </c>
      <c r="D563" s="629" t="s">
        <v>4252</v>
      </c>
      <c r="E563" s="630" t="s">
        <v>2305</v>
      </c>
      <c r="F563" s="567" t="s">
        <v>2280</v>
      </c>
      <c r="G563" s="567" t="s">
        <v>3197</v>
      </c>
      <c r="H563" s="567" t="s">
        <v>538</v>
      </c>
      <c r="I563" s="567" t="s">
        <v>3198</v>
      </c>
      <c r="J563" s="567" t="s">
        <v>3199</v>
      </c>
      <c r="K563" s="567" t="s">
        <v>3200</v>
      </c>
      <c r="L563" s="568">
        <v>0</v>
      </c>
      <c r="M563" s="568">
        <v>0</v>
      </c>
      <c r="N563" s="567">
        <v>2</v>
      </c>
      <c r="O563" s="631">
        <v>1</v>
      </c>
      <c r="P563" s="568">
        <v>0</v>
      </c>
      <c r="Q563" s="583"/>
      <c r="R563" s="567">
        <v>2</v>
      </c>
      <c r="S563" s="583">
        <v>1</v>
      </c>
      <c r="T563" s="631">
        <v>1</v>
      </c>
      <c r="U563" s="613">
        <v>1</v>
      </c>
    </row>
    <row r="564" spans="1:21" ht="14.4" customHeight="1" x14ac:dyDescent="0.3">
      <c r="A564" s="566">
        <v>4</v>
      </c>
      <c r="B564" s="567" t="s">
        <v>539</v>
      </c>
      <c r="C564" s="567">
        <v>89301042</v>
      </c>
      <c r="D564" s="629" t="s">
        <v>4252</v>
      </c>
      <c r="E564" s="630" t="s">
        <v>2305</v>
      </c>
      <c r="F564" s="567" t="s">
        <v>2280</v>
      </c>
      <c r="G564" s="567" t="s">
        <v>3164</v>
      </c>
      <c r="H564" s="567" t="s">
        <v>538</v>
      </c>
      <c r="I564" s="567" t="s">
        <v>3201</v>
      </c>
      <c r="J564" s="567" t="s">
        <v>3202</v>
      </c>
      <c r="K564" s="567" t="s">
        <v>3203</v>
      </c>
      <c r="L564" s="568">
        <v>0</v>
      </c>
      <c r="M564" s="568">
        <v>0</v>
      </c>
      <c r="N564" s="567">
        <v>1</v>
      </c>
      <c r="O564" s="631">
        <v>0.5</v>
      </c>
      <c r="P564" s="568"/>
      <c r="Q564" s="583"/>
      <c r="R564" s="567"/>
      <c r="S564" s="583">
        <v>0</v>
      </c>
      <c r="T564" s="631"/>
      <c r="U564" s="613">
        <v>0</v>
      </c>
    </row>
    <row r="565" spans="1:21" ht="14.4" customHeight="1" x14ac:dyDescent="0.3">
      <c r="A565" s="566">
        <v>4</v>
      </c>
      <c r="B565" s="567" t="s">
        <v>539</v>
      </c>
      <c r="C565" s="567">
        <v>89301042</v>
      </c>
      <c r="D565" s="629" t="s">
        <v>4252</v>
      </c>
      <c r="E565" s="630" t="s">
        <v>2305</v>
      </c>
      <c r="F565" s="567" t="s">
        <v>2280</v>
      </c>
      <c r="G565" s="567" t="s">
        <v>2344</v>
      </c>
      <c r="H565" s="567" t="s">
        <v>538</v>
      </c>
      <c r="I565" s="567" t="s">
        <v>2345</v>
      </c>
      <c r="J565" s="567" t="s">
        <v>739</v>
      </c>
      <c r="K565" s="567" t="s">
        <v>2665</v>
      </c>
      <c r="L565" s="568">
        <v>242.93</v>
      </c>
      <c r="M565" s="568">
        <v>242.93</v>
      </c>
      <c r="N565" s="567">
        <v>1</v>
      </c>
      <c r="O565" s="631">
        <v>1</v>
      </c>
      <c r="P565" s="568"/>
      <c r="Q565" s="583">
        <v>0</v>
      </c>
      <c r="R565" s="567"/>
      <c r="S565" s="583">
        <v>0</v>
      </c>
      <c r="T565" s="631"/>
      <c r="U565" s="613">
        <v>0</v>
      </c>
    </row>
    <row r="566" spans="1:21" ht="14.4" customHeight="1" x14ac:dyDescent="0.3">
      <c r="A566" s="566">
        <v>4</v>
      </c>
      <c r="B566" s="567" t="s">
        <v>539</v>
      </c>
      <c r="C566" s="567">
        <v>89301042</v>
      </c>
      <c r="D566" s="629" t="s">
        <v>4252</v>
      </c>
      <c r="E566" s="630" t="s">
        <v>2305</v>
      </c>
      <c r="F566" s="567" t="s">
        <v>2280</v>
      </c>
      <c r="G566" s="567" t="s">
        <v>2344</v>
      </c>
      <c r="H566" s="567" t="s">
        <v>538</v>
      </c>
      <c r="I566" s="567" t="s">
        <v>2345</v>
      </c>
      <c r="J566" s="567" t="s">
        <v>739</v>
      </c>
      <c r="K566" s="567" t="s">
        <v>2346</v>
      </c>
      <c r="L566" s="568">
        <v>242.93</v>
      </c>
      <c r="M566" s="568">
        <v>242.93</v>
      </c>
      <c r="N566" s="567">
        <v>1</v>
      </c>
      <c r="O566" s="631">
        <v>1</v>
      </c>
      <c r="P566" s="568">
        <v>242.93</v>
      </c>
      <c r="Q566" s="583">
        <v>1</v>
      </c>
      <c r="R566" s="567">
        <v>1</v>
      </c>
      <c r="S566" s="583">
        <v>1</v>
      </c>
      <c r="T566" s="631">
        <v>1</v>
      </c>
      <c r="U566" s="613">
        <v>1</v>
      </c>
    </row>
    <row r="567" spans="1:21" ht="14.4" customHeight="1" x14ac:dyDescent="0.3">
      <c r="A567" s="566">
        <v>4</v>
      </c>
      <c r="B567" s="567" t="s">
        <v>539</v>
      </c>
      <c r="C567" s="567">
        <v>89301042</v>
      </c>
      <c r="D567" s="629" t="s">
        <v>4252</v>
      </c>
      <c r="E567" s="630" t="s">
        <v>2305</v>
      </c>
      <c r="F567" s="567" t="s">
        <v>2280</v>
      </c>
      <c r="G567" s="567" t="s">
        <v>3204</v>
      </c>
      <c r="H567" s="567" t="s">
        <v>538</v>
      </c>
      <c r="I567" s="567" t="s">
        <v>3205</v>
      </c>
      <c r="J567" s="567" t="s">
        <v>3206</v>
      </c>
      <c r="K567" s="567" t="s">
        <v>1872</v>
      </c>
      <c r="L567" s="568">
        <v>64.13</v>
      </c>
      <c r="M567" s="568">
        <v>64.13</v>
      </c>
      <c r="N567" s="567">
        <v>1</v>
      </c>
      <c r="O567" s="631">
        <v>1</v>
      </c>
      <c r="P567" s="568">
        <v>64.13</v>
      </c>
      <c r="Q567" s="583">
        <v>1</v>
      </c>
      <c r="R567" s="567">
        <v>1</v>
      </c>
      <c r="S567" s="583">
        <v>1</v>
      </c>
      <c r="T567" s="631">
        <v>1</v>
      </c>
      <c r="U567" s="613">
        <v>1</v>
      </c>
    </row>
    <row r="568" spans="1:21" ht="14.4" customHeight="1" x14ac:dyDescent="0.3">
      <c r="A568" s="566">
        <v>4</v>
      </c>
      <c r="B568" s="567" t="s">
        <v>539</v>
      </c>
      <c r="C568" s="567">
        <v>89301042</v>
      </c>
      <c r="D568" s="629" t="s">
        <v>4252</v>
      </c>
      <c r="E568" s="630" t="s">
        <v>2305</v>
      </c>
      <c r="F568" s="567" t="s">
        <v>2280</v>
      </c>
      <c r="G568" s="567" t="s">
        <v>2347</v>
      </c>
      <c r="H568" s="567" t="s">
        <v>538</v>
      </c>
      <c r="I568" s="567" t="s">
        <v>1835</v>
      </c>
      <c r="J568" s="567" t="s">
        <v>681</v>
      </c>
      <c r="K568" s="567" t="s">
        <v>682</v>
      </c>
      <c r="L568" s="568">
        <v>95.24</v>
      </c>
      <c r="M568" s="568">
        <v>95.24</v>
      </c>
      <c r="N568" s="567">
        <v>1</v>
      </c>
      <c r="O568" s="631">
        <v>0.5</v>
      </c>
      <c r="P568" s="568">
        <v>95.24</v>
      </c>
      <c r="Q568" s="583">
        <v>1</v>
      </c>
      <c r="R568" s="567">
        <v>1</v>
      </c>
      <c r="S568" s="583">
        <v>1</v>
      </c>
      <c r="T568" s="631">
        <v>0.5</v>
      </c>
      <c r="U568" s="613">
        <v>1</v>
      </c>
    </row>
    <row r="569" spans="1:21" ht="14.4" customHeight="1" x14ac:dyDescent="0.3">
      <c r="A569" s="566">
        <v>4</v>
      </c>
      <c r="B569" s="567" t="s">
        <v>539</v>
      </c>
      <c r="C569" s="567">
        <v>89301042</v>
      </c>
      <c r="D569" s="629" t="s">
        <v>4252</v>
      </c>
      <c r="E569" s="630" t="s">
        <v>2305</v>
      </c>
      <c r="F569" s="567" t="s">
        <v>2280</v>
      </c>
      <c r="G569" s="567" t="s">
        <v>2370</v>
      </c>
      <c r="H569" s="567" t="s">
        <v>538</v>
      </c>
      <c r="I569" s="567" t="s">
        <v>2371</v>
      </c>
      <c r="J569" s="567" t="s">
        <v>723</v>
      </c>
      <c r="K569" s="567" t="s">
        <v>724</v>
      </c>
      <c r="L569" s="568">
        <v>56.69</v>
      </c>
      <c r="M569" s="568">
        <v>113.38</v>
      </c>
      <c r="N569" s="567">
        <v>2</v>
      </c>
      <c r="O569" s="631">
        <v>1.5</v>
      </c>
      <c r="P569" s="568">
        <v>56.69</v>
      </c>
      <c r="Q569" s="583">
        <v>0.5</v>
      </c>
      <c r="R569" s="567">
        <v>1</v>
      </c>
      <c r="S569" s="583">
        <v>0.5</v>
      </c>
      <c r="T569" s="631">
        <v>0.5</v>
      </c>
      <c r="U569" s="613">
        <v>0.33333333333333331</v>
      </c>
    </row>
    <row r="570" spans="1:21" ht="14.4" customHeight="1" x14ac:dyDescent="0.3">
      <c r="A570" s="566">
        <v>4</v>
      </c>
      <c r="B570" s="567" t="s">
        <v>539</v>
      </c>
      <c r="C570" s="567">
        <v>89301042</v>
      </c>
      <c r="D570" s="629" t="s">
        <v>4252</v>
      </c>
      <c r="E570" s="630" t="s">
        <v>2305</v>
      </c>
      <c r="F570" s="567" t="s">
        <v>2280</v>
      </c>
      <c r="G570" s="567" t="s">
        <v>2422</v>
      </c>
      <c r="H570" s="567" t="s">
        <v>905</v>
      </c>
      <c r="I570" s="567" t="s">
        <v>2423</v>
      </c>
      <c r="J570" s="567" t="s">
        <v>2424</v>
      </c>
      <c r="K570" s="567" t="s">
        <v>2425</v>
      </c>
      <c r="L570" s="568">
        <v>94.8</v>
      </c>
      <c r="M570" s="568">
        <v>189.6</v>
      </c>
      <c r="N570" s="567">
        <v>2</v>
      </c>
      <c r="O570" s="631">
        <v>1</v>
      </c>
      <c r="P570" s="568"/>
      <c r="Q570" s="583">
        <v>0</v>
      </c>
      <c r="R570" s="567"/>
      <c r="S570" s="583">
        <v>0</v>
      </c>
      <c r="T570" s="631"/>
      <c r="U570" s="613">
        <v>0</v>
      </c>
    </row>
    <row r="571" spans="1:21" ht="14.4" customHeight="1" x14ac:dyDescent="0.3">
      <c r="A571" s="566">
        <v>4</v>
      </c>
      <c r="B571" s="567" t="s">
        <v>539</v>
      </c>
      <c r="C571" s="567">
        <v>89301042</v>
      </c>
      <c r="D571" s="629" t="s">
        <v>4252</v>
      </c>
      <c r="E571" s="630" t="s">
        <v>2305</v>
      </c>
      <c r="F571" s="567" t="s">
        <v>2280</v>
      </c>
      <c r="G571" s="567" t="s">
        <v>2379</v>
      </c>
      <c r="H571" s="567" t="s">
        <v>538</v>
      </c>
      <c r="I571" s="567" t="s">
        <v>2376</v>
      </c>
      <c r="J571" s="567" t="s">
        <v>2377</v>
      </c>
      <c r="K571" s="567" t="s">
        <v>2378</v>
      </c>
      <c r="L571" s="568">
        <v>0</v>
      </c>
      <c r="M571" s="568">
        <v>0</v>
      </c>
      <c r="N571" s="567">
        <v>1</v>
      </c>
      <c r="O571" s="631">
        <v>1</v>
      </c>
      <c r="P571" s="568"/>
      <c r="Q571" s="583"/>
      <c r="R571" s="567"/>
      <c r="S571" s="583">
        <v>0</v>
      </c>
      <c r="T571" s="631"/>
      <c r="U571" s="613">
        <v>0</v>
      </c>
    </row>
    <row r="572" spans="1:21" ht="14.4" customHeight="1" x14ac:dyDescent="0.3">
      <c r="A572" s="566">
        <v>4</v>
      </c>
      <c r="B572" s="567" t="s">
        <v>539</v>
      </c>
      <c r="C572" s="567">
        <v>89301042</v>
      </c>
      <c r="D572" s="629" t="s">
        <v>4252</v>
      </c>
      <c r="E572" s="630" t="s">
        <v>2305</v>
      </c>
      <c r="F572" s="567" t="s">
        <v>2281</v>
      </c>
      <c r="G572" s="567" t="s">
        <v>2414</v>
      </c>
      <c r="H572" s="567" t="s">
        <v>538</v>
      </c>
      <c r="I572" s="567" t="s">
        <v>2520</v>
      </c>
      <c r="J572" s="567" t="s">
        <v>2308</v>
      </c>
      <c r="K572" s="567"/>
      <c r="L572" s="568">
        <v>0</v>
      </c>
      <c r="M572" s="568">
        <v>0</v>
      </c>
      <c r="N572" s="567">
        <v>1</v>
      </c>
      <c r="O572" s="631">
        <v>1</v>
      </c>
      <c r="P572" s="568">
        <v>0</v>
      </c>
      <c r="Q572" s="583"/>
      <c r="R572" s="567">
        <v>1</v>
      </c>
      <c r="S572" s="583">
        <v>1</v>
      </c>
      <c r="T572" s="631">
        <v>1</v>
      </c>
      <c r="U572" s="613">
        <v>1</v>
      </c>
    </row>
    <row r="573" spans="1:21" ht="14.4" customHeight="1" x14ac:dyDescent="0.3">
      <c r="A573" s="566">
        <v>4</v>
      </c>
      <c r="B573" s="567" t="s">
        <v>539</v>
      </c>
      <c r="C573" s="567">
        <v>89301042</v>
      </c>
      <c r="D573" s="629" t="s">
        <v>4252</v>
      </c>
      <c r="E573" s="630" t="s">
        <v>2305</v>
      </c>
      <c r="F573" s="567" t="s">
        <v>2282</v>
      </c>
      <c r="G573" s="567" t="s">
        <v>2622</v>
      </c>
      <c r="H573" s="567" t="s">
        <v>538</v>
      </c>
      <c r="I573" s="567" t="s">
        <v>2623</v>
      </c>
      <c r="J573" s="567" t="s">
        <v>2624</v>
      </c>
      <c r="K573" s="567" t="s">
        <v>2625</v>
      </c>
      <c r="L573" s="568">
        <v>410</v>
      </c>
      <c r="M573" s="568">
        <v>1640</v>
      </c>
      <c r="N573" s="567">
        <v>4</v>
      </c>
      <c r="O573" s="631">
        <v>4</v>
      </c>
      <c r="P573" s="568">
        <v>1640</v>
      </c>
      <c r="Q573" s="583">
        <v>1</v>
      </c>
      <c r="R573" s="567">
        <v>4</v>
      </c>
      <c r="S573" s="583">
        <v>1</v>
      </c>
      <c r="T573" s="631">
        <v>4</v>
      </c>
      <c r="U573" s="613">
        <v>1</v>
      </c>
    </row>
    <row r="574" spans="1:21" ht="14.4" customHeight="1" x14ac:dyDescent="0.3">
      <c r="A574" s="566">
        <v>4</v>
      </c>
      <c r="B574" s="567" t="s">
        <v>539</v>
      </c>
      <c r="C574" s="567">
        <v>89301042</v>
      </c>
      <c r="D574" s="629" t="s">
        <v>4252</v>
      </c>
      <c r="E574" s="630" t="s">
        <v>2305</v>
      </c>
      <c r="F574" s="567" t="s">
        <v>2282</v>
      </c>
      <c r="G574" s="567" t="s">
        <v>2521</v>
      </c>
      <c r="H574" s="567" t="s">
        <v>538</v>
      </c>
      <c r="I574" s="567" t="s">
        <v>2600</v>
      </c>
      <c r="J574" s="567" t="s">
        <v>2601</v>
      </c>
      <c r="K574" s="567" t="s">
        <v>2602</v>
      </c>
      <c r="L574" s="568">
        <v>378.48</v>
      </c>
      <c r="M574" s="568">
        <v>378.48</v>
      </c>
      <c r="N574" s="567">
        <v>1</v>
      </c>
      <c r="O574" s="631">
        <v>1</v>
      </c>
      <c r="P574" s="568">
        <v>378.48</v>
      </c>
      <c r="Q574" s="583">
        <v>1</v>
      </c>
      <c r="R574" s="567">
        <v>1</v>
      </c>
      <c r="S574" s="583">
        <v>1</v>
      </c>
      <c r="T574" s="631">
        <v>1</v>
      </c>
      <c r="U574" s="613">
        <v>1</v>
      </c>
    </row>
    <row r="575" spans="1:21" ht="14.4" customHeight="1" x14ac:dyDescent="0.3">
      <c r="A575" s="566">
        <v>4</v>
      </c>
      <c r="B575" s="567" t="s">
        <v>539</v>
      </c>
      <c r="C575" s="567">
        <v>89301042</v>
      </c>
      <c r="D575" s="629" t="s">
        <v>4252</v>
      </c>
      <c r="E575" s="630" t="s">
        <v>2306</v>
      </c>
      <c r="F575" s="567" t="s">
        <v>2280</v>
      </c>
      <c r="G575" s="567" t="s">
        <v>2626</v>
      </c>
      <c r="H575" s="567" t="s">
        <v>905</v>
      </c>
      <c r="I575" s="567" t="s">
        <v>2630</v>
      </c>
      <c r="J575" s="567" t="s">
        <v>2631</v>
      </c>
      <c r="K575" s="567" t="s">
        <v>2629</v>
      </c>
      <c r="L575" s="568">
        <v>222.25</v>
      </c>
      <c r="M575" s="568">
        <v>222.25</v>
      </c>
      <c r="N575" s="567">
        <v>1</v>
      </c>
      <c r="O575" s="631">
        <v>0.5</v>
      </c>
      <c r="P575" s="568">
        <v>222.25</v>
      </c>
      <c r="Q575" s="583">
        <v>1</v>
      </c>
      <c r="R575" s="567">
        <v>1</v>
      </c>
      <c r="S575" s="583">
        <v>1</v>
      </c>
      <c r="T575" s="631">
        <v>0.5</v>
      </c>
      <c r="U575" s="613">
        <v>1</v>
      </c>
    </row>
    <row r="576" spans="1:21" ht="14.4" customHeight="1" x14ac:dyDescent="0.3">
      <c r="A576" s="566">
        <v>4</v>
      </c>
      <c r="B576" s="567" t="s">
        <v>539</v>
      </c>
      <c r="C576" s="567">
        <v>89301042</v>
      </c>
      <c r="D576" s="629" t="s">
        <v>4252</v>
      </c>
      <c r="E576" s="630" t="s">
        <v>2306</v>
      </c>
      <c r="F576" s="567" t="s">
        <v>2280</v>
      </c>
      <c r="G576" s="567" t="s">
        <v>3207</v>
      </c>
      <c r="H576" s="567" t="s">
        <v>538</v>
      </c>
      <c r="I576" s="567" t="s">
        <v>3208</v>
      </c>
      <c r="J576" s="567" t="s">
        <v>3209</v>
      </c>
      <c r="K576" s="567" t="s">
        <v>2360</v>
      </c>
      <c r="L576" s="568">
        <v>43.23</v>
      </c>
      <c r="M576" s="568">
        <v>86.46</v>
      </c>
      <c r="N576" s="567">
        <v>2</v>
      </c>
      <c r="O576" s="631">
        <v>0.5</v>
      </c>
      <c r="P576" s="568"/>
      <c r="Q576" s="583">
        <v>0</v>
      </c>
      <c r="R576" s="567"/>
      <c r="S576" s="583">
        <v>0</v>
      </c>
      <c r="T576" s="631"/>
      <c r="U576" s="613">
        <v>0</v>
      </c>
    </row>
    <row r="577" spans="1:21" ht="14.4" customHeight="1" x14ac:dyDescent="0.3">
      <c r="A577" s="566">
        <v>4</v>
      </c>
      <c r="B577" s="567" t="s">
        <v>539</v>
      </c>
      <c r="C577" s="567">
        <v>89301042</v>
      </c>
      <c r="D577" s="629" t="s">
        <v>4252</v>
      </c>
      <c r="E577" s="630" t="s">
        <v>2306</v>
      </c>
      <c r="F577" s="567" t="s">
        <v>2280</v>
      </c>
      <c r="G577" s="567" t="s">
        <v>3210</v>
      </c>
      <c r="H577" s="567" t="s">
        <v>905</v>
      </c>
      <c r="I577" s="567" t="s">
        <v>3211</v>
      </c>
      <c r="J577" s="567" t="s">
        <v>1845</v>
      </c>
      <c r="K577" s="567" t="s">
        <v>3212</v>
      </c>
      <c r="L577" s="568">
        <v>380.96</v>
      </c>
      <c r="M577" s="568">
        <v>1142.8799999999999</v>
      </c>
      <c r="N577" s="567">
        <v>3</v>
      </c>
      <c r="O577" s="631">
        <v>0.5</v>
      </c>
      <c r="P577" s="568">
        <v>1142.8799999999999</v>
      </c>
      <c r="Q577" s="583">
        <v>1</v>
      </c>
      <c r="R577" s="567">
        <v>3</v>
      </c>
      <c r="S577" s="583">
        <v>1</v>
      </c>
      <c r="T577" s="631">
        <v>0.5</v>
      </c>
      <c r="U577" s="613">
        <v>1</v>
      </c>
    </row>
    <row r="578" spans="1:21" ht="14.4" customHeight="1" x14ac:dyDescent="0.3">
      <c r="A578" s="566">
        <v>4</v>
      </c>
      <c r="B578" s="567" t="s">
        <v>539</v>
      </c>
      <c r="C578" s="567">
        <v>89301042</v>
      </c>
      <c r="D578" s="629" t="s">
        <v>4252</v>
      </c>
      <c r="E578" s="630" t="s">
        <v>2306</v>
      </c>
      <c r="F578" s="567" t="s">
        <v>2280</v>
      </c>
      <c r="G578" s="567" t="s">
        <v>3213</v>
      </c>
      <c r="H578" s="567" t="s">
        <v>538</v>
      </c>
      <c r="I578" s="567" t="s">
        <v>3214</v>
      </c>
      <c r="J578" s="567" t="s">
        <v>3215</v>
      </c>
      <c r="K578" s="567" t="s">
        <v>3216</v>
      </c>
      <c r="L578" s="568">
        <v>262.35000000000002</v>
      </c>
      <c r="M578" s="568">
        <v>787.05000000000007</v>
      </c>
      <c r="N578" s="567">
        <v>3</v>
      </c>
      <c r="O578" s="631">
        <v>1</v>
      </c>
      <c r="P578" s="568">
        <v>787.05000000000007</v>
      </c>
      <c r="Q578" s="583">
        <v>1</v>
      </c>
      <c r="R578" s="567">
        <v>3</v>
      </c>
      <c r="S578" s="583">
        <v>1</v>
      </c>
      <c r="T578" s="631">
        <v>1</v>
      </c>
      <c r="U578" s="613">
        <v>1</v>
      </c>
    </row>
    <row r="579" spans="1:21" ht="14.4" customHeight="1" x14ac:dyDescent="0.3">
      <c r="A579" s="566">
        <v>4</v>
      </c>
      <c r="B579" s="567" t="s">
        <v>539</v>
      </c>
      <c r="C579" s="567">
        <v>89301042</v>
      </c>
      <c r="D579" s="629" t="s">
        <v>4252</v>
      </c>
      <c r="E579" s="630" t="s">
        <v>2306</v>
      </c>
      <c r="F579" s="567" t="s">
        <v>2280</v>
      </c>
      <c r="G579" s="567" t="s">
        <v>2347</v>
      </c>
      <c r="H579" s="567" t="s">
        <v>538</v>
      </c>
      <c r="I579" s="567" t="s">
        <v>1837</v>
      </c>
      <c r="J579" s="567" t="s">
        <v>681</v>
      </c>
      <c r="K579" s="567" t="s">
        <v>684</v>
      </c>
      <c r="L579" s="568">
        <v>612.26</v>
      </c>
      <c r="M579" s="568">
        <v>612.26</v>
      </c>
      <c r="N579" s="567">
        <v>1</v>
      </c>
      <c r="O579" s="631">
        <v>0.5</v>
      </c>
      <c r="P579" s="568"/>
      <c r="Q579" s="583">
        <v>0</v>
      </c>
      <c r="R579" s="567"/>
      <c r="S579" s="583">
        <v>0</v>
      </c>
      <c r="T579" s="631"/>
      <c r="U579" s="613">
        <v>0</v>
      </c>
    </row>
    <row r="580" spans="1:21" ht="14.4" customHeight="1" x14ac:dyDescent="0.3">
      <c r="A580" s="566">
        <v>4</v>
      </c>
      <c r="B580" s="567" t="s">
        <v>539</v>
      </c>
      <c r="C580" s="567">
        <v>89301042</v>
      </c>
      <c r="D580" s="629" t="s">
        <v>4252</v>
      </c>
      <c r="E580" s="630" t="s">
        <v>2306</v>
      </c>
      <c r="F580" s="567" t="s">
        <v>2280</v>
      </c>
      <c r="G580" s="567" t="s">
        <v>2347</v>
      </c>
      <c r="H580" s="567" t="s">
        <v>538</v>
      </c>
      <c r="I580" s="567" t="s">
        <v>3217</v>
      </c>
      <c r="J580" s="567" t="s">
        <v>3218</v>
      </c>
      <c r="K580" s="567" t="s">
        <v>3219</v>
      </c>
      <c r="L580" s="568">
        <v>0</v>
      </c>
      <c r="M580" s="568">
        <v>0</v>
      </c>
      <c r="N580" s="567">
        <v>1</v>
      </c>
      <c r="O580" s="631">
        <v>0.5</v>
      </c>
      <c r="P580" s="568"/>
      <c r="Q580" s="583"/>
      <c r="R580" s="567"/>
      <c r="S580" s="583">
        <v>0</v>
      </c>
      <c r="T580" s="631"/>
      <c r="U580" s="613">
        <v>0</v>
      </c>
    </row>
    <row r="581" spans="1:21" ht="14.4" customHeight="1" x14ac:dyDescent="0.3">
      <c r="A581" s="566">
        <v>4</v>
      </c>
      <c r="B581" s="567" t="s">
        <v>539</v>
      </c>
      <c r="C581" s="567">
        <v>89301042</v>
      </c>
      <c r="D581" s="629" t="s">
        <v>4252</v>
      </c>
      <c r="E581" s="630" t="s">
        <v>2306</v>
      </c>
      <c r="F581" s="567" t="s">
        <v>2280</v>
      </c>
      <c r="G581" s="567" t="s">
        <v>2438</v>
      </c>
      <c r="H581" s="567" t="s">
        <v>538</v>
      </c>
      <c r="I581" s="567" t="s">
        <v>2679</v>
      </c>
      <c r="J581" s="567" t="s">
        <v>2680</v>
      </c>
      <c r="K581" s="567" t="s">
        <v>2681</v>
      </c>
      <c r="L581" s="568">
        <v>140.03</v>
      </c>
      <c r="M581" s="568">
        <v>140.03</v>
      </c>
      <c r="N581" s="567">
        <v>1</v>
      </c>
      <c r="O581" s="631">
        <v>0.5</v>
      </c>
      <c r="P581" s="568"/>
      <c r="Q581" s="583">
        <v>0</v>
      </c>
      <c r="R581" s="567"/>
      <c r="S581" s="583">
        <v>0</v>
      </c>
      <c r="T581" s="631"/>
      <c r="U581" s="613">
        <v>0</v>
      </c>
    </row>
    <row r="582" spans="1:21" ht="14.4" customHeight="1" x14ac:dyDescent="0.3">
      <c r="A582" s="566">
        <v>4</v>
      </c>
      <c r="B582" s="567" t="s">
        <v>539</v>
      </c>
      <c r="C582" s="567">
        <v>89301042</v>
      </c>
      <c r="D582" s="629" t="s">
        <v>4252</v>
      </c>
      <c r="E582" s="630" t="s">
        <v>2306</v>
      </c>
      <c r="F582" s="567" t="s">
        <v>2280</v>
      </c>
      <c r="G582" s="567" t="s">
        <v>2351</v>
      </c>
      <c r="H582" s="567" t="s">
        <v>538</v>
      </c>
      <c r="I582" s="567" t="s">
        <v>2395</v>
      </c>
      <c r="J582" s="567" t="s">
        <v>790</v>
      </c>
      <c r="K582" s="567" t="s">
        <v>2396</v>
      </c>
      <c r="L582" s="568">
        <v>127.5</v>
      </c>
      <c r="M582" s="568">
        <v>127.5</v>
      </c>
      <c r="N582" s="567">
        <v>1</v>
      </c>
      <c r="O582" s="631">
        <v>1</v>
      </c>
      <c r="P582" s="568"/>
      <c r="Q582" s="583">
        <v>0</v>
      </c>
      <c r="R582" s="567"/>
      <c r="S582" s="583">
        <v>0</v>
      </c>
      <c r="T582" s="631"/>
      <c r="U582" s="613">
        <v>0</v>
      </c>
    </row>
    <row r="583" spans="1:21" ht="14.4" customHeight="1" x14ac:dyDescent="0.3">
      <c r="A583" s="566">
        <v>4</v>
      </c>
      <c r="B583" s="567" t="s">
        <v>539</v>
      </c>
      <c r="C583" s="567">
        <v>89301042</v>
      </c>
      <c r="D583" s="629" t="s">
        <v>4252</v>
      </c>
      <c r="E583" s="630" t="s">
        <v>2306</v>
      </c>
      <c r="F583" s="567" t="s">
        <v>2281</v>
      </c>
      <c r="G583" s="567" t="s">
        <v>2414</v>
      </c>
      <c r="H583" s="567" t="s">
        <v>538</v>
      </c>
      <c r="I583" s="567" t="s">
        <v>2520</v>
      </c>
      <c r="J583" s="567" t="s">
        <v>2308</v>
      </c>
      <c r="K583" s="567"/>
      <c r="L583" s="568">
        <v>0</v>
      </c>
      <c r="M583" s="568">
        <v>0</v>
      </c>
      <c r="N583" s="567">
        <v>2</v>
      </c>
      <c r="O583" s="631">
        <v>2</v>
      </c>
      <c r="P583" s="568">
        <v>0</v>
      </c>
      <c r="Q583" s="583"/>
      <c r="R583" s="567">
        <v>2</v>
      </c>
      <c r="S583" s="583">
        <v>1</v>
      </c>
      <c r="T583" s="631">
        <v>2</v>
      </c>
      <c r="U583" s="613">
        <v>1</v>
      </c>
    </row>
    <row r="584" spans="1:21" ht="14.4" customHeight="1" x14ac:dyDescent="0.3">
      <c r="A584" s="566">
        <v>4</v>
      </c>
      <c r="B584" s="567" t="s">
        <v>539</v>
      </c>
      <c r="C584" s="567">
        <v>89301042</v>
      </c>
      <c r="D584" s="629" t="s">
        <v>4252</v>
      </c>
      <c r="E584" s="630" t="s">
        <v>2306</v>
      </c>
      <c r="F584" s="567" t="s">
        <v>2282</v>
      </c>
      <c r="G584" s="567" t="s">
        <v>2622</v>
      </c>
      <c r="H584" s="567" t="s">
        <v>538</v>
      </c>
      <c r="I584" s="567" t="s">
        <v>2623</v>
      </c>
      <c r="J584" s="567" t="s">
        <v>2624</v>
      </c>
      <c r="K584" s="567" t="s">
        <v>2625</v>
      </c>
      <c r="L584" s="568">
        <v>410</v>
      </c>
      <c r="M584" s="568">
        <v>1230</v>
      </c>
      <c r="N584" s="567">
        <v>3</v>
      </c>
      <c r="O584" s="631">
        <v>3</v>
      </c>
      <c r="P584" s="568">
        <v>820</v>
      </c>
      <c r="Q584" s="583">
        <v>0.66666666666666663</v>
      </c>
      <c r="R584" s="567">
        <v>2</v>
      </c>
      <c r="S584" s="583">
        <v>0.66666666666666663</v>
      </c>
      <c r="T584" s="631">
        <v>2</v>
      </c>
      <c r="U584" s="613">
        <v>0.66666666666666663</v>
      </c>
    </row>
    <row r="585" spans="1:21" ht="14.4" customHeight="1" x14ac:dyDescent="0.3">
      <c r="A585" s="566">
        <v>4</v>
      </c>
      <c r="B585" s="567" t="s">
        <v>539</v>
      </c>
      <c r="C585" s="567">
        <v>89301042</v>
      </c>
      <c r="D585" s="629" t="s">
        <v>4252</v>
      </c>
      <c r="E585" s="630" t="s">
        <v>2308</v>
      </c>
      <c r="F585" s="567" t="s">
        <v>2280</v>
      </c>
      <c r="G585" s="567" t="s">
        <v>3148</v>
      </c>
      <c r="H585" s="567" t="s">
        <v>905</v>
      </c>
      <c r="I585" s="567" t="s">
        <v>2143</v>
      </c>
      <c r="J585" s="567" t="s">
        <v>1384</v>
      </c>
      <c r="K585" s="567" t="s">
        <v>2129</v>
      </c>
      <c r="L585" s="568">
        <v>69.86</v>
      </c>
      <c r="M585" s="568">
        <v>69.86</v>
      </c>
      <c r="N585" s="567">
        <v>1</v>
      </c>
      <c r="O585" s="631">
        <v>1</v>
      </c>
      <c r="P585" s="568"/>
      <c r="Q585" s="583">
        <v>0</v>
      </c>
      <c r="R585" s="567"/>
      <c r="S585" s="583">
        <v>0</v>
      </c>
      <c r="T585" s="631"/>
      <c r="U585" s="613">
        <v>0</v>
      </c>
    </row>
    <row r="586" spans="1:21" ht="14.4" customHeight="1" x14ac:dyDescent="0.3">
      <c r="A586" s="566">
        <v>4</v>
      </c>
      <c r="B586" s="567" t="s">
        <v>539</v>
      </c>
      <c r="C586" s="567">
        <v>89301042</v>
      </c>
      <c r="D586" s="629" t="s">
        <v>4252</v>
      </c>
      <c r="E586" s="630" t="s">
        <v>2308</v>
      </c>
      <c r="F586" s="567" t="s">
        <v>2280</v>
      </c>
      <c r="G586" s="567" t="s">
        <v>2347</v>
      </c>
      <c r="H586" s="567" t="s">
        <v>538</v>
      </c>
      <c r="I586" s="567" t="s">
        <v>1836</v>
      </c>
      <c r="J586" s="567" t="s">
        <v>681</v>
      </c>
      <c r="K586" s="567" t="s">
        <v>683</v>
      </c>
      <c r="L586" s="568">
        <v>190.48</v>
      </c>
      <c r="M586" s="568">
        <v>190.48</v>
      </c>
      <c r="N586" s="567">
        <v>1</v>
      </c>
      <c r="O586" s="631">
        <v>1</v>
      </c>
      <c r="P586" s="568">
        <v>190.48</v>
      </c>
      <c r="Q586" s="583">
        <v>1</v>
      </c>
      <c r="R586" s="567">
        <v>1</v>
      </c>
      <c r="S586" s="583">
        <v>1</v>
      </c>
      <c r="T586" s="631">
        <v>1</v>
      </c>
      <c r="U586" s="613">
        <v>1</v>
      </c>
    </row>
    <row r="587" spans="1:21" ht="14.4" customHeight="1" x14ac:dyDescent="0.3">
      <c r="A587" s="566">
        <v>4</v>
      </c>
      <c r="B587" s="567" t="s">
        <v>539</v>
      </c>
      <c r="C587" s="567">
        <v>89301042</v>
      </c>
      <c r="D587" s="629" t="s">
        <v>4252</v>
      </c>
      <c r="E587" s="630" t="s">
        <v>2309</v>
      </c>
      <c r="F587" s="567" t="s">
        <v>2280</v>
      </c>
      <c r="G587" s="567" t="s">
        <v>3220</v>
      </c>
      <c r="H587" s="567" t="s">
        <v>905</v>
      </c>
      <c r="I587" s="567" t="s">
        <v>3221</v>
      </c>
      <c r="J587" s="567" t="s">
        <v>3222</v>
      </c>
      <c r="K587" s="567" t="s">
        <v>3223</v>
      </c>
      <c r="L587" s="568">
        <v>16.27</v>
      </c>
      <c r="M587" s="568">
        <v>32.54</v>
      </c>
      <c r="N587" s="567">
        <v>2</v>
      </c>
      <c r="O587" s="631">
        <v>0.5</v>
      </c>
      <c r="P587" s="568"/>
      <c r="Q587" s="583">
        <v>0</v>
      </c>
      <c r="R587" s="567"/>
      <c r="S587" s="583">
        <v>0</v>
      </c>
      <c r="T587" s="631"/>
      <c r="U587" s="613">
        <v>0</v>
      </c>
    </row>
    <row r="588" spans="1:21" ht="14.4" customHeight="1" x14ac:dyDescent="0.3">
      <c r="A588" s="566">
        <v>4</v>
      </c>
      <c r="B588" s="567" t="s">
        <v>539</v>
      </c>
      <c r="C588" s="567">
        <v>89301042</v>
      </c>
      <c r="D588" s="629" t="s">
        <v>4252</v>
      </c>
      <c r="E588" s="630" t="s">
        <v>2309</v>
      </c>
      <c r="F588" s="567" t="s">
        <v>2280</v>
      </c>
      <c r="G588" s="567" t="s">
        <v>2357</v>
      </c>
      <c r="H588" s="567" t="s">
        <v>905</v>
      </c>
      <c r="I588" s="567" t="s">
        <v>1943</v>
      </c>
      <c r="J588" s="567" t="s">
        <v>1944</v>
      </c>
      <c r="K588" s="567" t="s">
        <v>1945</v>
      </c>
      <c r="L588" s="568">
        <v>333.31</v>
      </c>
      <c r="M588" s="568">
        <v>666.62</v>
      </c>
      <c r="N588" s="567">
        <v>2</v>
      </c>
      <c r="O588" s="631">
        <v>0.5</v>
      </c>
      <c r="P588" s="568"/>
      <c r="Q588" s="583">
        <v>0</v>
      </c>
      <c r="R588" s="567"/>
      <c r="S588" s="583">
        <v>0</v>
      </c>
      <c r="T588" s="631"/>
      <c r="U588" s="613">
        <v>0</v>
      </c>
    </row>
    <row r="589" spans="1:21" ht="14.4" customHeight="1" x14ac:dyDescent="0.3">
      <c r="A589" s="566">
        <v>4</v>
      </c>
      <c r="B589" s="567" t="s">
        <v>539</v>
      </c>
      <c r="C589" s="567">
        <v>89301042</v>
      </c>
      <c r="D589" s="629" t="s">
        <v>4252</v>
      </c>
      <c r="E589" s="630" t="s">
        <v>2309</v>
      </c>
      <c r="F589" s="567" t="s">
        <v>2280</v>
      </c>
      <c r="G589" s="567" t="s">
        <v>2337</v>
      </c>
      <c r="H589" s="567" t="s">
        <v>905</v>
      </c>
      <c r="I589" s="567" t="s">
        <v>1943</v>
      </c>
      <c r="J589" s="567" t="s">
        <v>1944</v>
      </c>
      <c r="K589" s="567" t="s">
        <v>1945</v>
      </c>
      <c r="L589" s="568">
        <v>333.31</v>
      </c>
      <c r="M589" s="568">
        <v>2333.17</v>
      </c>
      <c r="N589" s="567">
        <v>7</v>
      </c>
      <c r="O589" s="631">
        <v>2.5</v>
      </c>
      <c r="P589" s="568"/>
      <c r="Q589" s="583">
        <v>0</v>
      </c>
      <c r="R589" s="567"/>
      <c r="S589" s="583">
        <v>0</v>
      </c>
      <c r="T589" s="631"/>
      <c r="U589" s="613">
        <v>0</v>
      </c>
    </row>
    <row r="590" spans="1:21" ht="14.4" customHeight="1" x14ac:dyDescent="0.3">
      <c r="A590" s="566">
        <v>4</v>
      </c>
      <c r="B590" s="567" t="s">
        <v>539</v>
      </c>
      <c r="C590" s="567">
        <v>89301042</v>
      </c>
      <c r="D590" s="629" t="s">
        <v>4252</v>
      </c>
      <c r="E590" s="630" t="s">
        <v>2309</v>
      </c>
      <c r="F590" s="567" t="s">
        <v>2280</v>
      </c>
      <c r="G590" s="567" t="s">
        <v>2779</v>
      </c>
      <c r="H590" s="567" t="s">
        <v>538</v>
      </c>
      <c r="I590" s="567" t="s">
        <v>3224</v>
      </c>
      <c r="J590" s="567" t="s">
        <v>3225</v>
      </c>
      <c r="K590" s="567" t="s">
        <v>3226</v>
      </c>
      <c r="L590" s="568">
        <v>0</v>
      </c>
      <c r="M590" s="568">
        <v>0</v>
      </c>
      <c r="N590" s="567">
        <v>4</v>
      </c>
      <c r="O590" s="631">
        <v>2.5</v>
      </c>
      <c r="P590" s="568">
        <v>0</v>
      </c>
      <c r="Q590" s="583"/>
      <c r="R590" s="567">
        <v>2</v>
      </c>
      <c r="S590" s="583">
        <v>0.5</v>
      </c>
      <c r="T590" s="631">
        <v>2</v>
      </c>
      <c r="U590" s="613">
        <v>0.8</v>
      </c>
    </row>
    <row r="591" spans="1:21" ht="14.4" customHeight="1" x14ac:dyDescent="0.3">
      <c r="A591" s="566">
        <v>4</v>
      </c>
      <c r="B591" s="567" t="s">
        <v>539</v>
      </c>
      <c r="C591" s="567">
        <v>89301042</v>
      </c>
      <c r="D591" s="629" t="s">
        <v>4252</v>
      </c>
      <c r="E591" s="630" t="s">
        <v>2309</v>
      </c>
      <c r="F591" s="567" t="s">
        <v>2280</v>
      </c>
      <c r="G591" s="567" t="s">
        <v>3227</v>
      </c>
      <c r="H591" s="567" t="s">
        <v>538</v>
      </c>
      <c r="I591" s="567" t="s">
        <v>3228</v>
      </c>
      <c r="J591" s="567" t="s">
        <v>3229</v>
      </c>
      <c r="K591" s="567" t="s">
        <v>3230</v>
      </c>
      <c r="L591" s="568">
        <v>1166.76</v>
      </c>
      <c r="M591" s="568">
        <v>8167.32</v>
      </c>
      <c r="N591" s="567">
        <v>7</v>
      </c>
      <c r="O591" s="631">
        <v>2</v>
      </c>
      <c r="P591" s="568"/>
      <c r="Q591" s="583">
        <v>0</v>
      </c>
      <c r="R591" s="567"/>
      <c r="S591" s="583">
        <v>0</v>
      </c>
      <c r="T591" s="631"/>
      <c r="U591" s="613">
        <v>0</v>
      </c>
    </row>
    <row r="592" spans="1:21" ht="14.4" customHeight="1" x14ac:dyDescent="0.3">
      <c r="A592" s="566">
        <v>4</v>
      </c>
      <c r="B592" s="567" t="s">
        <v>539</v>
      </c>
      <c r="C592" s="567">
        <v>89301042</v>
      </c>
      <c r="D592" s="629" t="s">
        <v>4252</v>
      </c>
      <c r="E592" s="630" t="s">
        <v>2309</v>
      </c>
      <c r="F592" s="567" t="s">
        <v>2280</v>
      </c>
      <c r="G592" s="567" t="s">
        <v>2503</v>
      </c>
      <c r="H592" s="567" t="s">
        <v>905</v>
      </c>
      <c r="I592" s="567" t="s">
        <v>2128</v>
      </c>
      <c r="J592" s="567" t="s">
        <v>1382</v>
      </c>
      <c r="K592" s="567" t="s">
        <v>2129</v>
      </c>
      <c r="L592" s="568">
        <v>184.22</v>
      </c>
      <c r="M592" s="568">
        <v>368.44</v>
      </c>
      <c r="N592" s="567">
        <v>2</v>
      </c>
      <c r="O592" s="631">
        <v>0.5</v>
      </c>
      <c r="P592" s="568"/>
      <c r="Q592" s="583">
        <v>0</v>
      </c>
      <c r="R592" s="567"/>
      <c r="S592" s="583">
        <v>0</v>
      </c>
      <c r="T592" s="631"/>
      <c r="U592" s="613">
        <v>0</v>
      </c>
    </row>
    <row r="593" spans="1:21" ht="14.4" customHeight="1" x14ac:dyDescent="0.3">
      <c r="A593" s="566">
        <v>4</v>
      </c>
      <c r="B593" s="567" t="s">
        <v>539</v>
      </c>
      <c r="C593" s="567">
        <v>89301042</v>
      </c>
      <c r="D593" s="629" t="s">
        <v>4252</v>
      </c>
      <c r="E593" s="630" t="s">
        <v>2309</v>
      </c>
      <c r="F593" s="567" t="s">
        <v>2280</v>
      </c>
      <c r="G593" s="567" t="s">
        <v>2397</v>
      </c>
      <c r="H593" s="567" t="s">
        <v>905</v>
      </c>
      <c r="I593" s="567" t="s">
        <v>3146</v>
      </c>
      <c r="J593" s="567" t="s">
        <v>957</v>
      </c>
      <c r="K593" s="567" t="s">
        <v>3147</v>
      </c>
      <c r="L593" s="568">
        <v>413.22</v>
      </c>
      <c r="M593" s="568">
        <v>413.22</v>
      </c>
      <c r="N593" s="567">
        <v>1</v>
      </c>
      <c r="O593" s="631">
        <v>0.5</v>
      </c>
      <c r="P593" s="568"/>
      <c r="Q593" s="583">
        <v>0</v>
      </c>
      <c r="R593" s="567"/>
      <c r="S593" s="583">
        <v>0</v>
      </c>
      <c r="T593" s="631"/>
      <c r="U593" s="613">
        <v>0</v>
      </c>
    </row>
    <row r="594" spans="1:21" ht="14.4" customHeight="1" x14ac:dyDescent="0.3">
      <c r="A594" s="566">
        <v>4</v>
      </c>
      <c r="B594" s="567" t="s">
        <v>539</v>
      </c>
      <c r="C594" s="567">
        <v>89301042</v>
      </c>
      <c r="D594" s="629" t="s">
        <v>4252</v>
      </c>
      <c r="E594" s="630" t="s">
        <v>2309</v>
      </c>
      <c r="F594" s="567" t="s">
        <v>2280</v>
      </c>
      <c r="G594" s="567" t="s">
        <v>2558</v>
      </c>
      <c r="H594" s="567" t="s">
        <v>538</v>
      </c>
      <c r="I594" s="567" t="s">
        <v>3231</v>
      </c>
      <c r="J594" s="567" t="s">
        <v>3232</v>
      </c>
      <c r="K594" s="567" t="s">
        <v>2006</v>
      </c>
      <c r="L594" s="568">
        <v>113.04</v>
      </c>
      <c r="M594" s="568">
        <v>226.08</v>
      </c>
      <c r="N594" s="567">
        <v>2</v>
      </c>
      <c r="O594" s="631">
        <v>1</v>
      </c>
      <c r="P594" s="568">
        <v>226.08</v>
      </c>
      <c r="Q594" s="583">
        <v>1</v>
      </c>
      <c r="R594" s="567">
        <v>2</v>
      </c>
      <c r="S594" s="583">
        <v>1</v>
      </c>
      <c r="T594" s="631">
        <v>1</v>
      </c>
      <c r="U594" s="613">
        <v>1</v>
      </c>
    </row>
    <row r="595" spans="1:21" ht="14.4" customHeight="1" x14ac:dyDescent="0.3">
      <c r="A595" s="566">
        <v>4</v>
      </c>
      <c r="B595" s="567" t="s">
        <v>539</v>
      </c>
      <c r="C595" s="567">
        <v>89301042</v>
      </c>
      <c r="D595" s="629" t="s">
        <v>4252</v>
      </c>
      <c r="E595" s="630" t="s">
        <v>2309</v>
      </c>
      <c r="F595" s="567" t="s">
        <v>2280</v>
      </c>
      <c r="G595" s="567" t="s">
        <v>2558</v>
      </c>
      <c r="H595" s="567" t="s">
        <v>538</v>
      </c>
      <c r="I595" s="567" t="s">
        <v>3233</v>
      </c>
      <c r="J595" s="567" t="s">
        <v>3234</v>
      </c>
      <c r="K595" s="567" t="s">
        <v>2485</v>
      </c>
      <c r="L595" s="568">
        <v>0</v>
      </c>
      <c r="M595" s="568">
        <v>0</v>
      </c>
      <c r="N595" s="567">
        <v>2</v>
      </c>
      <c r="O595" s="631">
        <v>0.5</v>
      </c>
      <c r="P595" s="568"/>
      <c r="Q595" s="583"/>
      <c r="R595" s="567"/>
      <c r="S595" s="583">
        <v>0</v>
      </c>
      <c r="T595" s="631"/>
      <c r="U595" s="613">
        <v>0</v>
      </c>
    </row>
    <row r="596" spans="1:21" ht="14.4" customHeight="1" x14ac:dyDescent="0.3">
      <c r="A596" s="566">
        <v>4</v>
      </c>
      <c r="B596" s="567" t="s">
        <v>539</v>
      </c>
      <c r="C596" s="567">
        <v>89301042</v>
      </c>
      <c r="D596" s="629" t="s">
        <v>4252</v>
      </c>
      <c r="E596" s="630" t="s">
        <v>2309</v>
      </c>
      <c r="F596" s="567" t="s">
        <v>2280</v>
      </c>
      <c r="G596" s="567" t="s">
        <v>3191</v>
      </c>
      <c r="H596" s="567" t="s">
        <v>538</v>
      </c>
      <c r="I596" s="567" t="s">
        <v>3235</v>
      </c>
      <c r="J596" s="567" t="s">
        <v>652</v>
      </c>
      <c r="K596" s="567" t="s">
        <v>1858</v>
      </c>
      <c r="L596" s="568">
        <v>115.3</v>
      </c>
      <c r="M596" s="568">
        <v>230.6</v>
      </c>
      <c r="N596" s="567">
        <v>2</v>
      </c>
      <c r="O596" s="631">
        <v>1</v>
      </c>
      <c r="P596" s="568"/>
      <c r="Q596" s="583">
        <v>0</v>
      </c>
      <c r="R596" s="567"/>
      <c r="S596" s="583">
        <v>0</v>
      </c>
      <c r="T596" s="631"/>
      <c r="U596" s="613">
        <v>0</v>
      </c>
    </row>
    <row r="597" spans="1:21" ht="14.4" customHeight="1" x14ac:dyDescent="0.3">
      <c r="A597" s="566">
        <v>4</v>
      </c>
      <c r="B597" s="567" t="s">
        <v>539</v>
      </c>
      <c r="C597" s="567">
        <v>89301042</v>
      </c>
      <c r="D597" s="629" t="s">
        <v>4252</v>
      </c>
      <c r="E597" s="630" t="s">
        <v>2309</v>
      </c>
      <c r="F597" s="567" t="s">
        <v>2280</v>
      </c>
      <c r="G597" s="567" t="s">
        <v>2410</v>
      </c>
      <c r="H597" s="567" t="s">
        <v>538</v>
      </c>
      <c r="I597" s="567" t="s">
        <v>2411</v>
      </c>
      <c r="J597" s="567" t="s">
        <v>2552</v>
      </c>
      <c r="K597" s="567" t="s">
        <v>2413</v>
      </c>
      <c r="L597" s="568">
        <v>0</v>
      </c>
      <c r="M597" s="568">
        <v>0</v>
      </c>
      <c r="N597" s="567">
        <v>4</v>
      </c>
      <c r="O597" s="631">
        <v>2</v>
      </c>
      <c r="P597" s="568">
        <v>0</v>
      </c>
      <c r="Q597" s="583"/>
      <c r="R597" s="567">
        <v>1</v>
      </c>
      <c r="S597" s="583">
        <v>0.25</v>
      </c>
      <c r="T597" s="631">
        <v>0.5</v>
      </c>
      <c r="U597" s="613">
        <v>0.25</v>
      </c>
    </row>
    <row r="598" spans="1:21" ht="14.4" customHeight="1" x14ac:dyDescent="0.3">
      <c r="A598" s="566">
        <v>4</v>
      </c>
      <c r="B598" s="567" t="s">
        <v>539</v>
      </c>
      <c r="C598" s="567">
        <v>89301042</v>
      </c>
      <c r="D598" s="629" t="s">
        <v>4252</v>
      </c>
      <c r="E598" s="630" t="s">
        <v>2309</v>
      </c>
      <c r="F598" s="567" t="s">
        <v>2280</v>
      </c>
      <c r="G598" s="567" t="s">
        <v>2410</v>
      </c>
      <c r="H598" s="567" t="s">
        <v>538</v>
      </c>
      <c r="I598" s="567" t="s">
        <v>2411</v>
      </c>
      <c r="J598" s="567" t="s">
        <v>2412</v>
      </c>
      <c r="K598" s="567" t="s">
        <v>2413</v>
      </c>
      <c r="L598" s="568">
        <v>0</v>
      </c>
      <c r="M598" s="568">
        <v>0</v>
      </c>
      <c r="N598" s="567">
        <v>19</v>
      </c>
      <c r="O598" s="631">
        <v>12.5</v>
      </c>
      <c r="P598" s="568">
        <v>0</v>
      </c>
      <c r="Q598" s="583"/>
      <c r="R598" s="567">
        <v>10</v>
      </c>
      <c r="S598" s="583">
        <v>0.52631578947368418</v>
      </c>
      <c r="T598" s="631">
        <v>6.5</v>
      </c>
      <c r="U598" s="613">
        <v>0.52</v>
      </c>
    </row>
    <row r="599" spans="1:21" ht="14.4" customHeight="1" x14ac:dyDescent="0.3">
      <c r="A599" s="566">
        <v>4</v>
      </c>
      <c r="B599" s="567" t="s">
        <v>539</v>
      </c>
      <c r="C599" s="567">
        <v>89301042</v>
      </c>
      <c r="D599" s="629" t="s">
        <v>4252</v>
      </c>
      <c r="E599" s="630" t="s">
        <v>2309</v>
      </c>
      <c r="F599" s="567" t="s">
        <v>2280</v>
      </c>
      <c r="G599" s="567" t="s">
        <v>3197</v>
      </c>
      <c r="H599" s="567" t="s">
        <v>538</v>
      </c>
      <c r="I599" s="567" t="s">
        <v>3236</v>
      </c>
      <c r="J599" s="567" t="s">
        <v>3199</v>
      </c>
      <c r="K599" s="567" t="s">
        <v>3237</v>
      </c>
      <c r="L599" s="568">
        <v>0</v>
      </c>
      <c r="M599" s="568">
        <v>0</v>
      </c>
      <c r="N599" s="567">
        <v>3</v>
      </c>
      <c r="O599" s="631">
        <v>1</v>
      </c>
      <c r="P599" s="568"/>
      <c r="Q599" s="583"/>
      <c r="R599" s="567"/>
      <c r="S599" s="583">
        <v>0</v>
      </c>
      <c r="T599" s="631"/>
      <c r="U599" s="613">
        <v>0</v>
      </c>
    </row>
    <row r="600" spans="1:21" ht="14.4" customHeight="1" x14ac:dyDescent="0.3">
      <c r="A600" s="566">
        <v>4</v>
      </c>
      <c r="B600" s="567" t="s">
        <v>539</v>
      </c>
      <c r="C600" s="567">
        <v>89301042</v>
      </c>
      <c r="D600" s="629" t="s">
        <v>4252</v>
      </c>
      <c r="E600" s="630" t="s">
        <v>2309</v>
      </c>
      <c r="F600" s="567" t="s">
        <v>2280</v>
      </c>
      <c r="G600" s="567" t="s">
        <v>3238</v>
      </c>
      <c r="H600" s="567" t="s">
        <v>538</v>
      </c>
      <c r="I600" s="567" t="s">
        <v>3239</v>
      </c>
      <c r="J600" s="567" t="s">
        <v>3240</v>
      </c>
      <c r="K600" s="567" t="s">
        <v>3241</v>
      </c>
      <c r="L600" s="568">
        <v>55.71</v>
      </c>
      <c r="M600" s="568">
        <v>111.42</v>
      </c>
      <c r="N600" s="567">
        <v>2</v>
      </c>
      <c r="O600" s="631">
        <v>1</v>
      </c>
      <c r="P600" s="568"/>
      <c r="Q600" s="583">
        <v>0</v>
      </c>
      <c r="R600" s="567"/>
      <c r="S600" s="583">
        <v>0</v>
      </c>
      <c r="T600" s="631"/>
      <c r="U600" s="613">
        <v>0</v>
      </c>
    </row>
    <row r="601" spans="1:21" ht="14.4" customHeight="1" x14ac:dyDescent="0.3">
      <c r="A601" s="566">
        <v>4</v>
      </c>
      <c r="B601" s="567" t="s">
        <v>539</v>
      </c>
      <c r="C601" s="567">
        <v>89301042</v>
      </c>
      <c r="D601" s="629" t="s">
        <v>4252</v>
      </c>
      <c r="E601" s="630" t="s">
        <v>2309</v>
      </c>
      <c r="F601" s="567" t="s">
        <v>2280</v>
      </c>
      <c r="G601" s="567" t="s">
        <v>3238</v>
      </c>
      <c r="H601" s="567" t="s">
        <v>538</v>
      </c>
      <c r="I601" s="567" t="s">
        <v>3242</v>
      </c>
      <c r="J601" s="567" t="s">
        <v>3240</v>
      </c>
      <c r="K601" s="567" t="s">
        <v>3243</v>
      </c>
      <c r="L601" s="568">
        <v>0</v>
      </c>
      <c r="M601" s="568">
        <v>0</v>
      </c>
      <c r="N601" s="567">
        <v>1</v>
      </c>
      <c r="O601" s="631">
        <v>0.5</v>
      </c>
      <c r="P601" s="568"/>
      <c r="Q601" s="583"/>
      <c r="R601" s="567"/>
      <c r="S601" s="583">
        <v>0</v>
      </c>
      <c r="T601" s="631"/>
      <c r="U601" s="613">
        <v>0</v>
      </c>
    </row>
    <row r="602" spans="1:21" ht="14.4" customHeight="1" x14ac:dyDescent="0.3">
      <c r="A602" s="566">
        <v>4</v>
      </c>
      <c r="B602" s="567" t="s">
        <v>539</v>
      </c>
      <c r="C602" s="567">
        <v>89301042</v>
      </c>
      <c r="D602" s="629" t="s">
        <v>4252</v>
      </c>
      <c r="E602" s="630" t="s">
        <v>2309</v>
      </c>
      <c r="F602" s="567" t="s">
        <v>2280</v>
      </c>
      <c r="G602" s="567" t="s">
        <v>2339</v>
      </c>
      <c r="H602" s="567" t="s">
        <v>538</v>
      </c>
      <c r="I602" s="567" t="s">
        <v>2476</v>
      </c>
      <c r="J602" s="567" t="s">
        <v>2477</v>
      </c>
      <c r="K602" s="567" t="s">
        <v>2478</v>
      </c>
      <c r="L602" s="568">
        <v>54.04</v>
      </c>
      <c r="M602" s="568">
        <v>216.16</v>
      </c>
      <c r="N602" s="567">
        <v>4</v>
      </c>
      <c r="O602" s="631">
        <v>1.5</v>
      </c>
      <c r="P602" s="568">
        <v>108.08</v>
      </c>
      <c r="Q602" s="583">
        <v>0.5</v>
      </c>
      <c r="R602" s="567">
        <v>2</v>
      </c>
      <c r="S602" s="583">
        <v>0.5</v>
      </c>
      <c r="T602" s="631">
        <v>0.5</v>
      </c>
      <c r="U602" s="613">
        <v>0.33333333333333331</v>
      </c>
    </row>
    <row r="603" spans="1:21" ht="14.4" customHeight="1" x14ac:dyDescent="0.3">
      <c r="A603" s="566">
        <v>4</v>
      </c>
      <c r="B603" s="567" t="s">
        <v>539</v>
      </c>
      <c r="C603" s="567">
        <v>89301042</v>
      </c>
      <c r="D603" s="629" t="s">
        <v>4252</v>
      </c>
      <c r="E603" s="630" t="s">
        <v>2309</v>
      </c>
      <c r="F603" s="567" t="s">
        <v>2280</v>
      </c>
      <c r="G603" s="567" t="s">
        <v>3244</v>
      </c>
      <c r="H603" s="567" t="s">
        <v>538</v>
      </c>
      <c r="I603" s="567" t="s">
        <v>3245</v>
      </c>
      <c r="J603" s="567" t="s">
        <v>3246</v>
      </c>
      <c r="K603" s="567" t="s">
        <v>1634</v>
      </c>
      <c r="L603" s="568">
        <v>378.97</v>
      </c>
      <c r="M603" s="568">
        <v>378.97</v>
      </c>
      <c r="N603" s="567">
        <v>1</v>
      </c>
      <c r="O603" s="631">
        <v>0.5</v>
      </c>
      <c r="P603" s="568">
        <v>378.97</v>
      </c>
      <c r="Q603" s="583">
        <v>1</v>
      </c>
      <c r="R603" s="567">
        <v>1</v>
      </c>
      <c r="S603" s="583">
        <v>1</v>
      </c>
      <c r="T603" s="631">
        <v>0.5</v>
      </c>
      <c r="U603" s="613">
        <v>1</v>
      </c>
    </row>
    <row r="604" spans="1:21" ht="14.4" customHeight="1" x14ac:dyDescent="0.3">
      <c r="A604" s="566">
        <v>4</v>
      </c>
      <c r="B604" s="567" t="s">
        <v>539</v>
      </c>
      <c r="C604" s="567">
        <v>89301042</v>
      </c>
      <c r="D604" s="629" t="s">
        <v>4252</v>
      </c>
      <c r="E604" s="630" t="s">
        <v>2309</v>
      </c>
      <c r="F604" s="567" t="s">
        <v>2280</v>
      </c>
      <c r="G604" s="567" t="s">
        <v>2343</v>
      </c>
      <c r="H604" s="567" t="s">
        <v>905</v>
      </c>
      <c r="I604" s="567" t="s">
        <v>1852</v>
      </c>
      <c r="J604" s="567" t="s">
        <v>937</v>
      </c>
      <c r="K604" s="567" t="s">
        <v>938</v>
      </c>
      <c r="L604" s="568">
        <v>0</v>
      </c>
      <c r="M604" s="568">
        <v>0</v>
      </c>
      <c r="N604" s="567">
        <v>2</v>
      </c>
      <c r="O604" s="631">
        <v>2</v>
      </c>
      <c r="P604" s="568"/>
      <c r="Q604" s="583"/>
      <c r="R604" s="567"/>
      <c r="S604" s="583">
        <v>0</v>
      </c>
      <c r="T604" s="631"/>
      <c r="U604" s="613">
        <v>0</v>
      </c>
    </row>
    <row r="605" spans="1:21" ht="14.4" customHeight="1" x14ac:dyDescent="0.3">
      <c r="A605" s="566">
        <v>4</v>
      </c>
      <c r="B605" s="567" t="s">
        <v>539</v>
      </c>
      <c r="C605" s="567">
        <v>89301042</v>
      </c>
      <c r="D605" s="629" t="s">
        <v>4252</v>
      </c>
      <c r="E605" s="630" t="s">
        <v>2309</v>
      </c>
      <c r="F605" s="567" t="s">
        <v>2280</v>
      </c>
      <c r="G605" s="567" t="s">
        <v>2343</v>
      </c>
      <c r="H605" s="567" t="s">
        <v>905</v>
      </c>
      <c r="I605" s="567" t="s">
        <v>1853</v>
      </c>
      <c r="J605" s="567" t="s">
        <v>937</v>
      </c>
      <c r="K605" s="567" t="s">
        <v>939</v>
      </c>
      <c r="L605" s="568">
        <v>0</v>
      </c>
      <c r="M605" s="568">
        <v>0</v>
      </c>
      <c r="N605" s="567">
        <v>7</v>
      </c>
      <c r="O605" s="631">
        <v>5.5</v>
      </c>
      <c r="P605" s="568">
        <v>0</v>
      </c>
      <c r="Q605" s="583"/>
      <c r="R605" s="567">
        <v>5</v>
      </c>
      <c r="S605" s="583">
        <v>0.7142857142857143</v>
      </c>
      <c r="T605" s="631">
        <v>4</v>
      </c>
      <c r="U605" s="613">
        <v>0.72727272727272729</v>
      </c>
    </row>
    <row r="606" spans="1:21" ht="14.4" customHeight="1" x14ac:dyDescent="0.3">
      <c r="A606" s="566">
        <v>4</v>
      </c>
      <c r="B606" s="567" t="s">
        <v>539</v>
      </c>
      <c r="C606" s="567">
        <v>89301042</v>
      </c>
      <c r="D606" s="629" t="s">
        <v>4252</v>
      </c>
      <c r="E606" s="630" t="s">
        <v>2309</v>
      </c>
      <c r="F606" s="567" t="s">
        <v>2280</v>
      </c>
      <c r="G606" s="567" t="s">
        <v>2343</v>
      </c>
      <c r="H606" s="567" t="s">
        <v>538</v>
      </c>
      <c r="I606" s="567" t="s">
        <v>2555</v>
      </c>
      <c r="J606" s="567" t="s">
        <v>2556</v>
      </c>
      <c r="K606" s="567" t="s">
        <v>2557</v>
      </c>
      <c r="L606" s="568">
        <v>0</v>
      </c>
      <c r="M606" s="568">
        <v>0</v>
      </c>
      <c r="N606" s="567">
        <v>1</v>
      </c>
      <c r="O606" s="631">
        <v>1</v>
      </c>
      <c r="P606" s="568"/>
      <c r="Q606" s="583"/>
      <c r="R606" s="567"/>
      <c r="S606" s="583">
        <v>0</v>
      </c>
      <c r="T606" s="631"/>
      <c r="U606" s="613">
        <v>0</v>
      </c>
    </row>
    <row r="607" spans="1:21" ht="14.4" customHeight="1" x14ac:dyDescent="0.3">
      <c r="A607" s="566">
        <v>4</v>
      </c>
      <c r="B607" s="567" t="s">
        <v>539</v>
      </c>
      <c r="C607" s="567">
        <v>89301042</v>
      </c>
      <c r="D607" s="629" t="s">
        <v>4252</v>
      </c>
      <c r="E607" s="630" t="s">
        <v>2309</v>
      </c>
      <c r="F607" s="567" t="s">
        <v>2280</v>
      </c>
      <c r="G607" s="567" t="s">
        <v>2344</v>
      </c>
      <c r="H607" s="567" t="s">
        <v>538</v>
      </c>
      <c r="I607" s="567" t="s">
        <v>2345</v>
      </c>
      <c r="J607" s="567" t="s">
        <v>739</v>
      </c>
      <c r="K607" s="567" t="s">
        <v>2665</v>
      </c>
      <c r="L607" s="568">
        <v>242.93</v>
      </c>
      <c r="M607" s="568">
        <v>4858.6000000000004</v>
      </c>
      <c r="N607" s="567">
        <v>20</v>
      </c>
      <c r="O607" s="631">
        <v>18</v>
      </c>
      <c r="P607" s="568">
        <v>2186.3700000000003</v>
      </c>
      <c r="Q607" s="583">
        <v>0.45</v>
      </c>
      <c r="R607" s="567">
        <v>9</v>
      </c>
      <c r="S607" s="583">
        <v>0.45</v>
      </c>
      <c r="T607" s="631">
        <v>7.5</v>
      </c>
      <c r="U607" s="613">
        <v>0.41666666666666669</v>
      </c>
    </row>
    <row r="608" spans="1:21" ht="14.4" customHeight="1" x14ac:dyDescent="0.3">
      <c r="A608" s="566">
        <v>4</v>
      </c>
      <c r="B608" s="567" t="s">
        <v>539</v>
      </c>
      <c r="C608" s="567">
        <v>89301042</v>
      </c>
      <c r="D608" s="629" t="s">
        <v>4252</v>
      </c>
      <c r="E608" s="630" t="s">
        <v>2309</v>
      </c>
      <c r="F608" s="567" t="s">
        <v>2280</v>
      </c>
      <c r="G608" s="567" t="s">
        <v>2344</v>
      </c>
      <c r="H608" s="567" t="s">
        <v>538</v>
      </c>
      <c r="I608" s="567" t="s">
        <v>2345</v>
      </c>
      <c r="J608" s="567" t="s">
        <v>739</v>
      </c>
      <c r="K608" s="567" t="s">
        <v>2346</v>
      </c>
      <c r="L608" s="568">
        <v>242.93</v>
      </c>
      <c r="M608" s="568">
        <v>9231.340000000002</v>
      </c>
      <c r="N608" s="567">
        <v>38</v>
      </c>
      <c r="O608" s="631">
        <v>31.5</v>
      </c>
      <c r="P608" s="568">
        <v>3401.02</v>
      </c>
      <c r="Q608" s="583">
        <v>0.36842105263157887</v>
      </c>
      <c r="R608" s="567">
        <v>14</v>
      </c>
      <c r="S608" s="583">
        <v>0.36842105263157893</v>
      </c>
      <c r="T608" s="631">
        <v>11</v>
      </c>
      <c r="U608" s="613">
        <v>0.34920634920634919</v>
      </c>
    </row>
    <row r="609" spans="1:21" ht="14.4" customHeight="1" x14ac:dyDescent="0.3">
      <c r="A609" s="566">
        <v>4</v>
      </c>
      <c r="B609" s="567" t="s">
        <v>539</v>
      </c>
      <c r="C609" s="567">
        <v>89301042</v>
      </c>
      <c r="D609" s="629" t="s">
        <v>4252</v>
      </c>
      <c r="E609" s="630" t="s">
        <v>2309</v>
      </c>
      <c r="F609" s="567" t="s">
        <v>2280</v>
      </c>
      <c r="G609" s="567" t="s">
        <v>2344</v>
      </c>
      <c r="H609" s="567" t="s">
        <v>538</v>
      </c>
      <c r="I609" s="567" t="s">
        <v>3247</v>
      </c>
      <c r="J609" s="567" t="s">
        <v>739</v>
      </c>
      <c r="K609" s="567" t="s">
        <v>3248</v>
      </c>
      <c r="L609" s="568">
        <v>0</v>
      </c>
      <c r="M609" s="568">
        <v>0</v>
      </c>
      <c r="N609" s="567">
        <v>4</v>
      </c>
      <c r="O609" s="631">
        <v>4</v>
      </c>
      <c r="P609" s="568">
        <v>0</v>
      </c>
      <c r="Q609" s="583"/>
      <c r="R609" s="567">
        <v>3</v>
      </c>
      <c r="S609" s="583">
        <v>0.75</v>
      </c>
      <c r="T609" s="631">
        <v>3</v>
      </c>
      <c r="U609" s="613">
        <v>0.75</v>
      </c>
    </row>
    <row r="610" spans="1:21" ht="14.4" customHeight="1" x14ac:dyDescent="0.3">
      <c r="A610" s="566">
        <v>4</v>
      </c>
      <c r="B610" s="567" t="s">
        <v>539</v>
      </c>
      <c r="C610" s="567">
        <v>89301042</v>
      </c>
      <c r="D610" s="629" t="s">
        <v>4252</v>
      </c>
      <c r="E610" s="630" t="s">
        <v>2309</v>
      </c>
      <c r="F610" s="567" t="s">
        <v>2280</v>
      </c>
      <c r="G610" s="567" t="s">
        <v>2836</v>
      </c>
      <c r="H610" s="567" t="s">
        <v>538</v>
      </c>
      <c r="I610" s="567" t="s">
        <v>2837</v>
      </c>
      <c r="J610" s="567" t="s">
        <v>2838</v>
      </c>
      <c r="K610" s="567" t="s">
        <v>2839</v>
      </c>
      <c r="L610" s="568">
        <v>108.98</v>
      </c>
      <c r="M610" s="568">
        <v>108.98</v>
      </c>
      <c r="N610" s="567">
        <v>1</v>
      </c>
      <c r="O610" s="631">
        <v>0.5</v>
      </c>
      <c r="P610" s="568"/>
      <c r="Q610" s="583">
        <v>0</v>
      </c>
      <c r="R610" s="567"/>
      <c r="S610" s="583">
        <v>0</v>
      </c>
      <c r="T610" s="631"/>
      <c r="U610" s="613">
        <v>0</v>
      </c>
    </row>
    <row r="611" spans="1:21" ht="14.4" customHeight="1" x14ac:dyDescent="0.3">
      <c r="A611" s="566">
        <v>4</v>
      </c>
      <c r="B611" s="567" t="s">
        <v>539</v>
      </c>
      <c r="C611" s="567">
        <v>89301042</v>
      </c>
      <c r="D611" s="629" t="s">
        <v>4252</v>
      </c>
      <c r="E611" s="630" t="s">
        <v>2309</v>
      </c>
      <c r="F611" s="567" t="s">
        <v>2280</v>
      </c>
      <c r="G611" s="567" t="s">
        <v>2846</v>
      </c>
      <c r="H611" s="567" t="s">
        <v>905</v>
      </c>
      <c r="I611" s="567" t="s">
        <v>3249</v>
      </c>
      <c r="J611" s="567" t="s">
        <v>3250</v>
      </c>
      <c r="K611" s="567" t="s">
        <v>1343</v>
      </c>
      <c r="L611" s="568">
        <v>38.130000000000003</v>
      </c>
      <c r="M611" s="568">
        <v>38.130000000000003</v>
      </c>
      <c r="N611" s="567">
        <v>1</v>
      </c>
      <c r="O611" s="631">
        <v>1</v>
      </c>
      <c r="P611" s="568"/>
      <c r="Q611" s="583">
        <v>0</v>
      </c>
      <c r="R611" s="567"/>
      <c r="S611" s="583">
        <v>0</v>
      </c>
      <c r="T611" s="631"/>
      <c r="U611" s="613">
        <v>0</v>
      </c>
    </row>
    <row r="612" spans="1:21" ht="14.4" customHeight="1" x14ac:dyDescent="0.3">
      <c r="A612" s="566">
        <v>4</v>
      </c>
      <c r="B612" s="567" t="s">
        <v>539</v>
      </c>
      <c r="C612" s="567">
        <v>89301042</v>
      </c>
      <c r="D612" s="629" t="s">
        <v>4252</v>
      </c>
      <c r="E612" s="630" t="s">
        <v>2309</v>
      </c>
      <c r="F612" s="567" t="s">
        <v>2280</v>
      </c>
      <c r="G612" s="567" t="s">
        <v>2418</v>
      </c>
      <c r="H612" s="567" t="s">
        <v>538</v>
      </c>
      <c r="I612" s="567" t="s">
        <v>2419</v>
      </c>
      <c r="J612" s="567" t="s">
        <v>2420</v>
      </c>
      <c r="K612" s="567" t="s">
        <v>2421</v>
      </c>
      <c r="L612" s="568">
        <v>56.01</v>
      </c>
      <c r="M612" s="568">
        <v>168.03</v>
      </c>
      <c r="N612" s="567">
        <v>3</v>
      </c>
      <c r="O612" s="631">
        <v>0.5</v>
      </c>
      <c r="P612" s="568"/>
      <c r="Q612" s="583">
        <v>0</v>
      </c>
      <c r="R612" s="567"/>
      <c r="S612" s="583">
        <v>0</v>
      </c>
      <c r="T612" s="631"/>
      <c r="U612" s="613">
        <v>0</v>
      </c>
    </row>
    <row r="613" spans="1:21" ht="14.4" customHeight="1" x14ac:dyDescent="0.3">
      <c r="A613" s="566">
        <v>4</v>
      </c>
      <c r="B613" s="567" t="s">
        <v>539</v>
      </c>
      <c r="C613" s="567">
        <v>89301042</v>
      </c>
      <c r="D613" s="629" t="s">
        <v>4252</v>
      </c>
      <c r="E613" s="630" t="s">
        <v>2309</v>
      </c>
      <c r="F613" s="567" t="s">
        <v>2280</v>
      </c>
      <c r="G613" s="567" t="s">
        <v>2366</v>
      </c>
      <c r="H613" s="567" t="s">
        <v>538</v>
      </c>
      <c r="I613" s="567" t="s">
        <v>2367</v>
      </c>
      <c r="J613" s="567" t="s">
        <v>1018</v>
      </c>
      <c r="K613" s="567" t="s">
        <v>2368</v>
      </c>
      <c r="L613" s="568">
        <v>31.54</v>
      </c>
      <c r="M613" s="568">
        <v>94.62</v>
      </c>
      <c r="N613" s="567">
        <v>3</v>
      </c>
      <c r="O613" s="631">
        <v>2</v>
      </c>
      <c r="P613" s="568"/>
      <c r="Q613" s="583">
        <v>0</v>
      </c>
      <c r="R613" s="567"/>
      <c r="S613" s="583">
        <v>0</v>
      </c>
      <c r="T613" s="631"/>
      <c r="U613" s="613">
        <v>0</v>
      </c>
    </row>
    <row r="614" spans="1:21" ht="14.4" customHeight="1" x14ac:dyDescent="0.3">
      <c r="A614" s="566">
        <v>4</v>
      </c>
      <c r="B614" s="567" t="s">
        <v>539</v>
      </c>
      <c r="C614" s="567">
        <v>89301042</v>
      </c>
      <c r="D614" s="629" t="s">
        <v>4252</v>
      </c>
      <c r="E614" s="630" t="s">
        <v>2309</v>
      </c>
      <c r="F614" s="567" t="s">
        <v>2280</v>
      </c>
      <c r="G614" s="567" t="s">
        <v>2366</v>
      </c>
      <c r="H614" s="567" t="s">
        <v>538</v>
      </c>
      <c r="I614" s="567" t="s">
        <v>3251</v>
      </c>
      <c r="J614" s="567" t="s">
        <v>1018</v>
      </c>
      <c r="K614" s="567" t="s">
        <v>3252</v>
      </c>
      <c r="L614" s="568">
        <v>31.54</v>
      </c>
      <c r="M614" s="568">
        <v>63.08</v>
      </c>
      <c r="N614" s="567">
        <v>2</v>
      </c>
      <c r="O614" s="631">
        <v>1</v>
      </c>
      <c r="P614" s="568"/>
      <c r="Q614" s="583">
        <v>0</v>
      </c>
      <c r="R614" s="567"/>
      <c r="S614" s="583">
        <v>0</v>
      </c>
      <c r="T614" s="631"/>
      <c r="U614" s="613">
        <v>0</v>
      </c>
    </row>
    <row r="615" spans="1:21" ht="14.4" customHeight="1" x14ac:dyDescent="0.3">
      <c r="A615" s="566">
        <v>4</v>
      </c>
      <c r="B615" s="567" t="s">
        <v>539</v>
      </c>
      <c r="C615" s="567">
        <v>89301042</v>
      </c>
      <c r="D615" s="629" t="s">
        <v>4252</v>
      </c>
      <c r="E615" s="630" t="s">
        <v>2309</v>
      </c>
      <c r="F615" s="567" t="s">
        <v>2280</v>
      </c>
      <c r="G615" s="567" t="s">
        <v>2391</v>
      </c>
      <c r="H615" s="567" t="s">
        <v>538</v>
      </c>
      <c r="I615" s="567" t="s">
        <v>3253</v>
      </c>
      <c r="J615" s="567" t="s">
        <v>3254</v>
      </c>
      <c r="K615" s="567" t="s">
        <v>3255</v>
      </c>
      <c r="L615" s="568">
        <v>400.53</v>
      </c>
      <c r="M615" s="568">
        <v>2002.6499999999999</v>
      </c>
      <c r="N615" s="567">
        <v>5</v>
      </c>
      <c r="O615" s="631">
        <v>1.5</v>
      </c>
      <c r="P615" s="568"/>
      <c r="Q615" s="583">
        <v>0</v>
      </c>
      <c r="R615" s="567"/>
      <c r="S615" s="583">
        <v>0</v>
      </c>
      <c r="T615" s="631"/>
      <c r="U615" s="613">
        <v>0</v>
      </c>
    </row>
    <row r="616" spans="1:21" ht="14.4" customHeight="1" x14ac:dyDescent="0.3">
      <c r="A616" s="566">
        <v>4</v>
      </c>
      <c r="B616" s="567" t="s">
        <v>539</v>
      </c>
      <c r="C616" s="567">
        <v>89301042</v>
      </c>
      <c r="D616" s="629" t="s">
        <v>4252</v>
      </c>
      <c r="E616" s="630" t="s">
        <v>2309</v>
      </c>
      <c r="F616" s="567" t="s">
        <v>2280</v>
      </c>
      <c r="G616" s="567" t="s">
        <v>2391</v>
      </c>
      <c r="H616" s="567" t="s">
        <v>538</v>
      </c>
      <c r="I616" s="567" t="s">
        <v>3256</v>
      </c>
      <c r="J616" s="567" t="s">
        <v>3254</v>
      </c>
      <c r="K616" s="567" t="s">
        <v>3257</v>
      </c>
      <c r="L616" s="568">
        <v>0</v>
      </c>
      <c r="M616" s="568">
        <v>0</v>
      </c>
      <c r="N616" s="567">
        <v>3</v>
      </c>
      <c r="O616" s="631">
        <v>1</v>
      </c>
      <c r="P616" s="568"/>
      <c r="Q616" s="583"/>
      <c r="R616" s="567"/>
      <c r="S616" s="583">
        <v>0</v>
      </c>
      <c r="T616" s="631"/>
      <c r="U616" s="613">
        <v>0</v>
      </c>
    </row>
    <row r="617" spans="1:21" ht="14.4" customHeight="1" x14ac:dyDescent="0.3">
      <c r="A617" s="566">
        <v>4</v>
      </c>
      <c r="B617" s="567" t="s">
        <v>539</v>
      </c>
      <c r="C617" s="567">
        <v>89301042</v>
      </c>
      <c r="D617" s="629" t="s">
        <v>4252</v>
      </c>
      <c r="E617" s="630" t="s">
        <v>2309</v>
      </c>
      <c r="F617" s="567" t="s">
        <v>2280</v>
      </c>
      <c r="G617" s="567" t="s">
        <v>2369</v>
      </c>
      <c r="H617" s="567" t="s">
        <v>905</v>
      </c>
      <c r="I617" s="567" t="s">
        <v>1866</v>
      </c>
      <c r="J617" s="567" t="s">
        <v>934</v>
      </c>
      <c r="K617" s="567" t="s">
        <v>936</v>
      </c>
      <c r="L617" s="568">
        <v>937.93</v>
      </c>
      <c r="M617" s="568">
        <v>937.93</v>
      </c>
      <c r="N617" s="567">
        <v>1</v>
      </c>
      <c r="O617" s="631">
        <v>1</v>
      </c>
      <c r="P617" s="568">
        <v>937.93</v>
      </c>
      <c r="Q617" s="583">
        <v>1</v>
      </c>
      <c r="R617" s="567">
        <v>1</v>
      </c>
      <c r="S617" s="583">
        <v>1</v>
      </c>
      <c r="T617" s="631">
        <v>1</v>
      </c>
      <c r="U617" s="613">
        <v>1</v>
      </c>
    </row>
    <row r="618" spans="1:21" ht="14.4" customHeight="1" x14ac:dyDescent="0.3">
      <c r="A618" s="566">
        <v>4</v>
      </c>
      <c r="B618" s="567" t="s">
        <v>539</v>
      </c>
      <c r="C618" s="567">
        <v>89301042</v>
      </c>
      <c r="D618" s="629" t="s">
        <v>4252</v>
      </c>
      <c r="E618" s="630" t="s">
        <v>2309</v>
      </c>
      <c r="F618" s="567" t="s">
        <v>2280</v>
      </c>
      <c r="G618" s="567" t="s">
        <v>3258</v>
      </c>
      <c r="H618" s="567" t="s">
        <v>538</v>
      </c>
      <c r="I618" s="567" t="s">
        <v>3259</v>
      </c>
      <c r="J618" s="567" t="s">
        <v>3260</v>
      </c>
      <c r="K618" s="567" t="s">
        <v>3261</v>
      </c>
      <c r="L618" s="568">
        <v>0</v>
      </c>
      <c r="M618" s="568">
        <v>0</v>
      </c>
      <c r="N618" s="567">
        <v>1</v>
      </c>
      <c r="O618" s="631">
        <v>0.5</v>
      </c>
      <c r="P618" s="568">
        <v>0</v>
      </c>
      <c r="Q618" s="583"/>
      <c r="R618" s="567">
        <v>1</v>
      </c>
      <c r="S618" s="583">
        <v>1</v>
      </c>
      <c r="T618" s="631">
        <v>0.5</v>
      </c>
      <c r="U618" s="613">
        <v>1</v>
      </c>
    </row>
    <row r="619" spans="1:21" ht="14.4" customHeight="1" x14ac:dyDescent="0.3">
      <c r="A619" s="566">
        <v>4</v>
      </c>
      <c r="B619" s="567" t="s">
        <v>539</v>
      </c>
      <c r="C619" s="567">
        <v>89301042</v>
      </c>
      <c r="D619" s="629" t="s">
        <v>4252</v>
      </c>
      <c r="E619" s="630" t="s">
        <v>2309</v>
      </c>
      <c r="F619" s="567" t="s">
        <v>2280</v>
      </c>
      <c r="G619" s="567" t="s">
        <v>2490</v>
      </c>
      <c r="H619" s="567" t="s">
        <v>538</v>
      </c>
      <c r="I619" s="567" t="s">
        <v>2150</v>
      </c>
      <c r="J619" s="567" t="s">
        <v>1067</v>
      </c>
      <c r="K619" s="567" t="s">
        <v>2151</v>
      </c>
      <c r="L619" s="568">
        <v>96.63</v>
      </c>
      <c r="M619" s="568">
        <v>193.26</v>
      </c>
      <c r="N619" s="567">
        <v>2</v>
      </c>
      <c r="O619" s="631">
        <v>1</v>
      </c>
      <c r="P619" s="568">
        <v>193.26</v>
      </c>
      <c r="Q619" s="583">
        <v>1</v>
      </c>
      <c r="R619" s="567">
        <v>2</v>
      </c>
      <c r="S619" s="583">
        <v>1</v>
      </c>
      <c r="T619" s="631">
        <v>1</v>
      </c>
      <c r="U619" s="613">
        <v>1</v>
      </c>
    </row>
    <row r="620" spans="1:21" ht="14.4" customHeight="1" x14ac:dyDescent="0.3">
      <c r="A620" s="566">
        <v>4</v>
      </c>
      <c r="B620" s="567" t="s">
        <v>539</v>
      </c>
      <c r="C620" s="567">
        <v>89301042</v>
      </c>
      <c r="D620" s="629" t="s">
        <v>4252</v>
      </c>
      <c r="E620" s="630" t="s">
        <v>2309</v>
      </c>
      <c r="F620" s="567" t="s">
        <v>2280</v>
      </c>
      <c r="G620" s="567" t="s">
        <v>2347</v>
      </c>
      <c r="H620" s="567" t="s">
        <v>538</v>
      </c>
      <c r="I620" s="567" t="s">
        <v>3262</v>
      </c>
      <c r="J620" s="567" t="s">
        <v>681</v>
      </c>
      <c r="K620" s="567" t="s">
        <v>684</v>
      </c>
      <c r="L620" s="568">
        <v>0</v>
      </c>
      <c r="M620" s="568">
        <v>0</v>
      </c>
      <c r="N620" s="567">
        <v>1</v>
      </c>
      <c r="O620" s="631">
        <v>0.5</v>
      </c>
      <c r="P620" s="568">
        <v>0</v>
      </c>
      <c r="Q620" s="583"/>
      <c r="R620" s="567">
        <v>1</v>
      </c>
      <c r="S620" s="583">
        <v>1</v>
      </c>
      <c r="T620" s="631">
        <v>0.5</v>
      </c>
      <c r="U620" s="613">
        <v>1</v>
      </c>
    </row>
    <row r="621" spans="1:21" ht="14.4" customHeight="1" x14ac:dyDescent="0.3">
      <c r="A621" s="566">
        <v>4</v>
      </c>
      <c r="B621" s="567" t="s">
        <v>539</v>
      </c>
      <c r="C621" s="567">
        <v>89301042</v>
      </c>
      <c r="D621" s="629" t="s">
        <v>4252</v>
      </c>
      <c r="E621" s="630" t="s">
        <v>2309</v>
      </c>
      <c r="F621" s="567" t="s">
        <v>2280</v>
      </c>
      <c r="G621" s="567" t="s">
        <v>2347</v>
      </c>
      <c r="H621" s="567" t="s">
        <v>538</v>
      </c>
      <c r="I621" s="567" t="s">
        <v>2581</v>
      </c>
      <c r="J621" s="567" t="s">
        <v>2447</v>
      </c>
      <c r="K621" s="567" t="s">
        <v>684</v>
      </c>
      <c r="L621" s="568">
        <v>612.26</v>
      </c>
      <c r="M621" s="568">
        <v>9183.9</v>
      </c>
      <c r="N621" s="567">
        <v>15</v>
      </c>
      <c r="O621" s="631">
        <v>2.5</v>
      </c>
      <c r="P621" s="568"/>
      <c r="Q621" s="583">
        <v>0</v>
      </c>
      <c r="R621" s="567"/>
      <c r="S621" s="583">
        <v>0</v>
      </c>
      <c r="T621" s="631"/>
      <c r="U621" s="613">
        <v>0</v>
      </c>
    </row>
    <row r="622" spans="1:21" ht="14.4" customHeight="1" x14ac:dyDescent="0.3">
      <c r="A622" s="566">
        <v>4</v>
      </c>
      <c r="B622" s="567" t="s">
        <v>539</v>
      </c>
      <c r="C622" s="567">
        <v>89301042</v>
      </c>
      <c r="D622" s="629" t="s">
        <v>4252</v>
      </c>
      <c r="E622" s="630" t="s">
        <v>2309</v>
      </c>
      <c r="F622" s="567" t="s">
        <v>2280</v>
      </c>
      <c r="G622" s="567" t="s">
        <v>2347</v>
      </c>
      <c r="H622" s="567" t="s">
        <v>538</v>
      </c>
      <c r="I622" s="567" t="s">
        <v>1836</v>
      </c>
      <c r="J622" s="567" t="s">
        <v>681</v>
      </c>
      <c r="K622" s="567" t="s">
        <v>683</v>
      </c>
      <c r="L622" s="568">
        <v>190.48</v>
      </c>
      <c r="M622" s="568">
        <v>761.92</v>
      </c>
      <c r="N622" s="567">
        <v>4</v>
      </c>
      <c r="O622" s="631">
        <v>1</v>
      </c>
      <c r="P622" s="568"/>
      <c r="Q622" s="583">
        <v>0</v>
      </c>
      <c r="R622" s="567"/>
      <c r="S622" s="583">
        <v>0</v>
      </c>
      <c r="T622" s="631"/>
      <c r="U622" s="613">
        <v>0</v>
      </c>
    </row>
    <row r="623" spans="1:21" ht="14.4" customHeight="1" x14ac:dyDescent="0.3">
      <c r="A623" s="566">
        <v>4</v>
      </c>
      <c r="B623" s="567" t="s">
        <v>539</v>
      </c>
      <c r="C623" s="567">
        <v>89301042</v>
      </c>
      <c r="D623" s="629" t="s">
        <v>4252</v>
      </c>
      <c r="E623" s="630" t="s">
        <v>2309</v>
      </c>
      <c r="F623" s="567" t="s">
        <v>2280</v>
      </c>
      <c r="G623" s="567" t="s">
        <v>2347</v>
      </c>
      <c r="H623" s="567" t="s">
        <v>538</v>
      </c>
      <c r="I623" s="567" t="s">
        <v>1837</v>
      </c>
      <c r="J623" s="567" t="s">
        <v>681</v>
      </c>
      <c r="K623" s="567" t="s">
        <v>684</v>
      </c>
      <c r="L623" s="568">
        <v>612.26</v>
      </c>
      <c r="M623" s="568">
        <v>13469.720000000001</v>
      </c>
      <c r="N623" s="567">
        <v>22</v>
      </c>
      <c r="O623" s="631">
        <v>4</v>
      </c>
      <c r="P623" s="568"/>
      <c r="Q623" s="583">
        <v>0</v>
      </c>
      <c r="R623" s="567"/>
      <c r="S623" s="583">
        <v>0</v>
      </c>
      <c r="T623" s="631"/>
      <c r="U623" s="613">
        <v>0</v>
      </c>
    </row>
    <row r="624" spans="1:21" ht="14.4" customHeight="1" x14ac:dyDescent="0.3">
      <c r="A624" s="566">
        <v>4</v>
      </c>
      <c r="B624" s="567" t="s">
        <v>539</v>
      </c>
      <c r="C624" s="567">
        <v>89301042</v>
      </c>
      <c r="D624" s="629" t="s">
        <v>4252</v>
      </c>
      <c r="E624" s="630" t="s">
        <v>2309</v>
      </c>
      <c r="F624" s="567" t="s">
        <v>2280</v>
      </c>
      <c r="G624" s="567" t="s">
        <v>2370</v>
      </c>
      <c r="H624" s="567" t="s">
        <v>538</v>
      </c>
      <c r="I624" s="567" t="s">
        <v>2371</v>
      </c>
      <c r="J624" s="567" t="s">
        <v>723</v>
      </c>
      <c r="K624" s="567" t="s">
        <v>724</v>
      </c>
      <c r="L624" s="568">
        <v>56.69</v>
      </c>
      <c r="M624" s="568">
        <v>170.07</v>
      </c>
      <c r="N624" s="567">
        <v>3</v>
      </c>
      <c r="O624" s="631">
        <v>3</v>
      </c>
      <c r="P624" s="568"/>
      <c r="Q624" s="583">
        <v>0</v>
      </c>
      <c r="R624" s="567"/>
      <c r="S624" s="583">
        <v>0</v>
      </c>
      <c r="T624" s="631"/>
      <c r="U624" s="613">
        <v>0</v>
      </c>
    </row>
    <row r="625" spans="1:21" ht="14.4" customHeight="1" x14ac:dyDescent="0.3">
      <c r="A625" s="566">
        <v>4</v>
      </c>
      <c r="B625" s="567" t="s">
        <v>539</v>
      </c>
      <c r="C625" s="567">
        <v>89301042</v>
      </c>
      <c r="D625" s="629" t="s">
        <v>4252</v>
      </c>
      <c r="E625" s="630" t="s">
        <v>2309</v>
      </c>
      <c r="F625" s="567" t="s">
        <v>2280</v>
      </c>
      <c r="G625" s="567" t="s">
        <v>2438</v>
      </c>
      <c r="H625" s="567" t="s">
        <v>905</v>
      </c>
      <c r="I625" s="567" t="s">
        <v>2060</v>
      </c>
      <c r="J625" s="567" t="s">
        <v>959</v>
      </c>
      <c r="K625" s="567" t="s">
        <v>1322</v>
      </c>
      <c r="L625" s="568">
        <v>56.01</v>
      </c>
      <c r="M625" s="568">
        <v>168.03</v>
      </c>
      <c r="N625" s="567">
        <v>3</v>
      </c>
      <c r="O625" s="631">
        <v>0.5</v>
      </c>
      <c r="P625" s="568"/>
      <c r="Q625" s="583">
        <v>0</v>
      </c>
      <c r="R625" s="567"/>
      <c r="S625" s="583">
        <v>0</v>
      </c>
      <c r="T625" s="631"/>
      <c r="U625" s="613">
        <v>0</v>
      </c>
    </row>
    <row r="626" spans="1:21" ht="14.4" customHeight="1" x14ac:dyDescent="0.3">
      <c r="A626" s="566">
        <v>4</v>
      </c>
      <c r="B626" s="567" t="s">
        <v>539</v>
      </c>
      <c r="C626" s="567">
        <v>89301042</v>
      </c>
      <c r="D626" s="629" t="s">
        <v>4252</v>
      </c>
      <c r="E626" s="630" t="s">
        <v>2309</v>
      </c>
      <c r="F626" s="567" t="s">
        <v>2280</v>
      </c>
      <c r="G626" s="567" t="s">
        <v>2438</v>
      </c>
      <c r="H626" s="567" t="s">
        <v>905</v>
      </c>
      <c r="I626" s="567" t="s">
        <v>1848</v>
      </c>
      <c r="J626" s="567" t="s">
        <v>2678</v>
      </c>
      <c r="K626" s="567" t="s">
        <v>960</v>
      </c>
      <c r="L626" s="568">
        <v>140.03</v>
      </c>
      <c r="M626" s="568">
        <v>420.09000000000003</v>
      </c>
      <c r="N626" s="567">
        <v>3</v>
      </c>
      <c r="O626" s="631">
        <v>0.5</v>
      </c>
      <c r="P626" s="568"/>
      <c r="Q626" s="583">
        <v>0</v>
      </c>
      <c r="R626" s="567"/>
      <c r="S626" s="583">
        <v>0</v>
      </c>
      <c r="T626" s="631"/>
      <c r="U626" s="613">
        <v>0</v>
      </c>
    </row>
    <row r="627" spans="1:21" ht="14.4" customHeight="1" x14ac:dyDescent="0.3">
      <c r="A627" s="566">
        <v>4</v>
      </c>
      <c r="B627" s="567" t="s">
        <v>539</v>
      </c>
      <c r="C627" s="567">
        <v>89301042</v>
      </c>
      <c r="D627" s="629" t="s">
        <v>4252</v>
      </c>
      <c r="E627" s="630" t="s">
        <v>2309</v>
      </c>
      <c r="F627" s="567" t="s">
        <v>2280</v>
      </c>
      <c r="G627" s="567" t="s">
        <v>2438</v>
      </c>
      <c r="H627" s="567" t="s">
        <v>905</v>
      </c>
      <c r="I627" s="567" t="s">
        <v>1848</v>
      </c>
      <c r="J627" s="567" t="s">
        <v>959</v>
      </c>
      <c r="K627" s="567" t="s">
        <v>960</v>
      </c>
      <c r="L627" s="568">
        <v>140.03</v>
      </c>
      <c r="M627" s="568">
        <v>3780.8100000000009</v>
      </c>
      <c r="N627" s="567">
        <v>27</v>
      </c>
      <c r="O627" s="631">
        <v>6.5</v>
      </c>
      <c r="P627" s="568"/>
      <c r="Q627" s="583">
        <v>0</v>
      </c>
      <c r="R627" s="567"/>
      <c r="S627" s="583">
        <v>0</v>
      </c>
      <c r="T627" s="631"/>
      <c r="U627" s="613">
        <v>0</v>
      </c>
    </row>
    <row r="628" spans="1:21" ht="14.4" customHeight="1" x14ac:dyDescent="0.3">
      <c r="A628" s="566">
        <v>4</v>
      </c>
      <c r="B628" s="567" t="s">
        <v>539</v>
      </c>
      <c r="C628" s="567">
        <v>89301042</v>
      </c>
      <c r="D628" s="629" t="s">
        <v>4252</v>
      </c>
      <c r="E628" s="630" t="s">
        <v>2309</v>
      </c>
      <c r="F628" s="567" t="s">
        <v>2280</v>
      </c>
      <c r="G628" s="567" t="s">
        <v>2540</v>
      </c>
      <c r="H628" s="567" t="s">
        <v>538</v>
      </c>
      <c r="I628" s="567" t="s">
        <v>2541</v>
      </c>
      <c r="J628" s="567" t="s">
        <v>2542</v>
      </c>
      <c r="K628" s="567" t="s">
        <v>2543</v>
      </c>
      <c r="L628" s="568">
        <v>140.25</v>
      </c>
      <c r="M628" s="568">
        <v>280.5</v>
      </c>
      <c r="N628" s="567">
        <v>2</v>
      </c>
      <c r="O628" s="631">
        <v>1</v>
      </c>
      <c r="P628" s="568"/>
      <c r="Q628" s="583">
        <v>0</v>
      </c>
      <c r="R628" s="567"/>
      <c r="S628" s="583">
        <v>0</v>
      </c>
      <c r="T628" s="631"/>
      <c r="U628" s="613">
        <v>0</v>
      </c>
    </row>
    <row r="629" spans="1:21" ht="14.4" customHeight="1" x14ac:dyDescent="0.3">
      <c r="A629" s="566">
        <v>4</v>
      </c>
      <c r="B629" s="567" t="s">
        <v>539</v>
      </c>
      <c r="C629" s="567">
        <v>89301042</v>
      </c>
      <c r="D629" s="629" t="s">
        <v>4252</v>
      </c>
      <c r="E629" s="630" t="s">
        <v>2309</v>
      </c>
      <c r="F629" s="567" t="s">
        <v>2280</v>
      </c>
      <c r="G629" s="567" t="s">
        <v>3263</v>
      </c>
      <c r="H629" s="567" t="s">
        <v>905</v>
      </c>
      <c r="I629" s="567" t="s">
        <v>2110</v>
      </c>
      <c r="J629" s="567" t="s">
        <v>2111</v>
      </c>
      <c r="K629" s="567" t="s">
        <v>1295</v>
      </c>
      <c r="L629" s="568">
        <v>134.84</v>
      </c>
      <c r="M629" s="568">
        <v>134.84</v>
      </c>
      <c r="N629" s="567">
        <v>1</v>
      </c>
      <c r="O629" s="631">
        <v>1</v>
      </c>
      <c r="P629" s="568">
        <v>134.84</v>
      </c>
      <c r="Q629" s="583">
        <v>1</v>
      </c>
      <c r="R629" s="567">
        <v>1</v>
      </c>
      <c r="S629" s="583">
        <v>1</v>
      </c>
      <c r="T629" s="631">
        <v>1</v>
      </c>
      <c r="U629" s="613">
        <v>1</v>
      </c>
    </row>
    <row r="630" spans="1:21" ht="14.4" customHeight="1" x14ac:dyDescent="0.3">
      <c r="A630" s="566">
        <v>4</v>
      </c>
      <c r="B630" s="567" t="s">
        <v>539</v>
      </c>
      <c r="C630" s="567">
        <v>89301042</v>
      </c>
      <c r="D630" s="629" t="s">
        <v>4252</v>
      </c>
      <c r="E630" s="630" t="s">
        <v>2309</v>
      </c>
      <c r="F630" s="567" t="s">
        <v>2280</v>
      </c>
      <c r="G630" s="567" t="s">
        <v>3264</v>
      </c>
      <c r="H630" s="567" t="s">
        <v>905</v>
      </c>
      <c r="I630" s="567" t="s">
        <v>3265</v>
      </c>
      <c r="J630" s="567" t="s">
        <v>3266</v>
      </c>
      <c r="K630" s="567" t="s">
        <v>3267</v>
      </c>
      <c r="L630" s="568">
        <v>32.630000000000003</v>
      </c>
      <c r="M630" s="568">
        <v>97.890000000000015</v>
      </c>
      <c r="N630" s="567">
        <v>3</v>
      </c>
      <c r="O630" s="631">
        <v>1</v>
      </c>
      <c r="P630" s="568">
        <v>97.890000000000015</v>
      </c>
      <c r="Q630" s="583">
        <v>1</v>
      </c>
      <c r="R630" s="567">
        <v>3</v>
      </c>
      <c r="S630" s="583">
        <v>1</v>
      </c>
      <c r="T630" s="631">
        <v>1</v>
      </c>
      <c r="U630" s="613">
        <v>1</v>
      </c>
    </row>
    <row r="631" spans="1:21" ht="14.4" customHeight="1" x14ac:dyDescent="0.3">
      <c r="A631" s="566">
        <v>4</v>
      </c>
      <c r="B631" s="567" t="s">
        <v>539</v>
      </c>
      <c r="C631" s="567">
        <v>89301042</v>
      </c>
      <c r="D631" s="629" t="s">
        <v>4252</v>
      </c>
      <c r="E631" s="630" t="s">
        <v>2309</v>
      </c>
      <c r="F631" s="567" t="s">
        <v>2280</v>
      </c>
      <c r="G631" s="567" t="s">
        <v>2372</v>
      </c>
      <c r="H631" s="567" t="s">
        <v>538</v>
      </c>
      <c r="I631" s="567" t="s">
        <v>2373</v>
      </c>
      <c r="J631" s="567" t="s">
        <v>1366</v>
      </c>
      <c r="K631" s="567" t="s">
        <v>2374</v>
      </c>
      <c r="L631" s="568">
        <v>203.33</v>
      </c>
      <c r="M631" s="568">
        <v>2643.29</v>
      </c>
      <c r="N631" s="567">
        <v>13</v>
      </c>
      <c r="O631" s="631">
        <v>4</v>
      </c>
      <c r="P631" s="568">
        <v>1016.6500000000001</v>
      </c>
      <c r="Q631" s="583">
        <v>0.38461538461538464</v>
      </c>
      <c r="R631" s="567">
        <v>5</v>
      </c>
      <c r="S631" s="583">
        <v>0.38461538461538464</v>
      </c>
      <c r="T631" s="631">
        <v>1</v>
      </c>
      <c r="U631" s="613">
        <v>0.25</v>
      </c>
    </row>
    <row r="632" spans="1:21" ht="14.4" customHeight="1" x14ac:dyDescent="0.3">
      <c r="A632" s="566">
        <v>4</v>
      </c>
      <c r="B632" s="567" t="s">
        <v>539</v>
      </c>
      <c r="C632" s="567">
        <v>89301042</v>
      </c>
      <c r="D632" s="629" t="s">
        <v>4252</v>
      </c>
      <c r="E632" s="630" t="s">
        <v>2309</v>
      </c>
      <c r="F632" s="567" t="s">
        <v>2280</v>
      </c>
      <c r="G632" s="567" t="s">
        <v>2516</v>
      </c>
      <c r="H632" s="567" t="s">
        <v>538</v>
      </c>
      <c r="I632" s="567" t="s">
        <v>2517</v>
      </c>
      <c r="J632" s="567" t="s">
        <v>1493</v>
      </c>
      <c r="K632" s="567" t="s">
        <v>1199</v>
      </c>
      <c r="L632" s="568">
        <v>0</v>
      </c>
      <c r="M632" s="568">
        <v>0</v>
      </c>
      <c r="N632" s="567">
        <v>61</v>
      </c>
      <c r="O632" s="631">
        <v>15.5</v>
      </c>
      <c r="P632" s="568">
        <v>0</v>
      </c>
      <c r="Q632" s="583"/>
      <c r="R632" s="567">
        <v>27</v>
      </c>
      <c r="S632" s="583">
        <v>0.44262295081967212</v>
      </c>
      <c r="T632" s="631">
        <v>7</v>
      </c>
      <c r="U632" s="613">
        <v>0.45161290322580644</v>
      </c>
    </row>
    <row r="633" spans="1:21" ht="14.4" customHeight="1" x14ac:dyDescent="0.3">
      <c r="A633" s="566">
        <v>4</v>
      </c>
      <c r="B633" s="567" t="s">
        <v>539</v>
      </c>
      <c r="C633" s="567">
        <v>89301042</v>
      </c>
      <c r="D633" s="629" t="s">
        <v>4252</v>
      </c>
      <c r="E633" s="630" t="s">
        <v>2309</v>
      </c>
      <c r="F633" s="567" t="s">
        <v>2280</v>
      </c>
      <c r="G633" s="567" t="s">
        <v>2586</v>
      </c>
      <c r="H633" s="567" t="s">
        <v>538</v>
      </c>
      <c r="I633" s="567" t="s">
        <v>3268</v>
      </c>
      <c r="J633" s="567" t="s">
        <v>1187</v>
      </c>
      <c r="K633" s="567" t="s">
        <v>3269</v>
      </c>
      <c r="L633" s="568">
        <v>0</v>
      </c>
      <c r="M633" s="568">
        <v>0</v>
      </c>
      <c r="N633" s="567">
        <v>1</v>
      </c>
      <c r="O633" s="631">
        <v>0.5</v>
      </c>
      <c r="P633" s="568"/>
      <c r="Q633" s="583"/>
      <c r="R633" s="567"/>
      <c r="S633" s="583">
        <v>0</v>
      </c>
      <c r="T633" s="631"/>
      <c r="U633" s="613">
        <v>0</v>
      </c>
    </row>
    <row r="634" spans="1:21" ht="14.4" customHeight="1" x14ac:dyDescent="0.3">
      <c r="A634" s="566">
        <v>4</v>
      </c>
      <c r="B634" s="567" t="s">
        <v>539</v>
      </c>
      <c r="C634" s="567">
        <v>89301042</v>
      </c>
      <c r="D634" s="629" t="s">
        <v>4252</v>
      </c>
      <c r="E634" s="630" t="s">
        <v>2309</v>
      </c>
      <c r="F634" s="567" t="s">
        <v>2280</v>
      </c>
      <c r="G634" s="567" t="s">
        <v>2394</v>
      </c>
      <c r="H634" s="567" t="s">
        <v>538</v>
      </c>
      <c r="I634" s="567" t="s">
        <v>2395</v>
      </c>
      <c r="J634" s="567" t="s">
        <v>790</v>
      </c>
      <c r="K634" s="567" t="s">
        <v>2396</v>
      </c>
      <c r="L634" s="568">
        <v>127.5</v>
      </c>
      <c r="M634" s="568">
        <v>1147.5</v>
      </c>
      <c r="N634" s="567">
        <v>9</v>
      </c>
      <c r="O634" s="631">
        <v>7.5</v>
      </c>
      <c r="P634" s="568">
        <v>255</v>
      </c>
      <c r="Q634" s="583">
        <v>0.22222222222222221</v>
      </c>
      <c r="R634" s="567">
        <v>2</v>
      </c>
      <c r="S634" s="583">
        <v>0.22222222222222221</v>
      </c>
      <c r="T634" s="631">
        <v>2</v>
      </c>
      <c r="U634" s="613">
        <v>0.26666666666666666</v>
      </c>
    </row>
    <row r="635" spans="1:21" ht="14.4" customHeight="1" x14ac:dyDescent="0.3">
      <c r="A635" s="566">
        <v>4</v>
      </c>
      <c r="B635" s="567" t="s">
        <v>539</v>
      </c>
      <c r="C635" s="567">
        <v>89301042</v>
      </c>
      <c r="D635" s="629" t="s">
        <v>4252</v>
      </c>
      <c r="E635" s="630" t="s">
        <v>2309</v>
      </c>
      <c r="F635" s="567" t="s">
        <v>2280</v>
      </c>
      <c r="G635" s="567" t="s">
        <v>2394</v>
      </c>
      <c r="H635" s="567" t="s">
        <v>538</v>
      </c>
      <c r="I635" s="567" t="s">
        <v>2352</v>
      </c>
      <c r="J635" s="567" t="s">
        <v>790</v>
      </c>
      <c r="K635" s="567" t="s">
        <v>2353</v>
      </c>
      <c r="L635" s="568">
        <v>637.5</v>
      </c>
      <c r="M635" s="568">
        <v>1912.5</v>
      </c>
      <c r="N635" s="567">
        <v>3</v>
      </c>
      <c r="O635" s="631">
        <v>2</v>
      </c>
      <c r="P635" s="568">
        <v>637.5</v>
      </c>
      <c r="Q635" s="583">
        <v>0.33333333333333331</v>
      </c>
      <c r="R635" s="567">
        <v>1</v>
      </c>
      <c r="S635" s="583">
        <v>0.33333333333333331</v>
      </c>
      <c r="T635" s="631">
        <v>1</v>
      </c>
      <c r="U635" s="613">
        <v>0.5</v>
      </c>
    </row>
    <row r="636" spans="1:21" ht="14.4" customHeight="1" x14ac:dyDescent="0.3">
      <c r="A636" s="566">
        <v>4</v>
      </c>
      <c r="B636" s="567" t="s">
        <v>539</v>
      </c>
      <c r="C636" s="567">
        <v>89301042</v>
      </c>
      <c r="D636" s="629" t="s">
        <v>4252</v>
      </c>
      <c r="E636" s="630" t="s">
        <v>2309</v>
      </c>
      <c r="F636" s="567" t="s">
        <v>2280</v>
      </c>
      <c r="G636" s="567" t="s">
        <v>2351</v>
      </c>
      <c r="H636" s="567" t="s">
        <v>538</v>
      </c>
      <c r="I636" s="567" t="s">
        <v>2395</v>
      </c>
      <c r="J636" s="567" t="s">
        <v>790</v>
      </c>
      <c r="K636" s="567" t="s">
        <v>2396</v>
      </c>
      <c r="L636" s="568">
        <v>127.5</v>
      </c>
      <c r="M636" s="568">
        <v>3060</v>
      </c>
      <c r="N636" s="567">
        <v>24</v>
      </c>
      <c r="O636" s="631">
        <v>19.5</v>
      </c>
      <c r="P636" s="568">
        <v>1530</v>
      </c>
      <c r="Q636" s="583">
        <v>0.5</v>
      </c>
      <c r="R636" s="567">
        <v>12</v>
      </c>
      <c r="S636" s="583">
        <v>0.5</v>
      </c>
      <c r="T636" s="631">
        <v>8.5</v>
      </c>
      <c r="U636" s="613">
        <v>0.4358974358974359</v>
      </c>
    </row>
    <row r="637" spans="1:21" ht="14.4" customHeight="1" x14ac:dyDescent="0.3">
      <c r="A637" s="566">
        <v>4</v>
      </c>
      <c r="B637" s="567" t="s">
        <v>539</v>
      </c>
      <c r="C637" s="567">
        <v>89301042</v>
      </c>
      <c r="D637" s="629" t="s">
        <v>4252</v>
      </c>
      <c r="E637" s="630" t="s">
        <v>2309</v>
      </c>
      <c r="F637" s="567" t="s">
        <v>2280</v>
      </c>
      <c r="G637" s="567" t="s">
        <v>2351</v>
      </c>
      <c r="H637" s="567" t="s">
        <v>538</v>
      </c>
      <c r="I637" s="567" t="s">
        <v>2352</v>
      </c>
      <c r="J637" s="567" t="s">
        <v>790</v>
      </c>
      <c r="K637" s="567" t="s">
        <v>2353</v>
      </c>
      <c r="L637" s="568">
        <v>637.5</v>
      </c>
      <c r="M637" s="568">
        <v>637.5</v>
      </c>
      <c r="N637" s="567">
        <v>1</v>
      </c>
      <c r="O637" s="631">
        <v>1</v>
      </c>
      <c r="P637" s="568"/>
      <c r="Q637" s="583">
        <v>0</v>
      </c>
      <c r="R637" s="567"/>
      <c r="S637" s="583">
        <v>0</v>
      </c>
      <c r="T637" s="631"/>
      <c r="U637" s="613">
        <v>0</v>
      </c>
    </row>
    <row r="638" spans="1:21" ht="14.4" customHeight="1" x14ac:dyDescent="0.3">
      <c r="A638" s="566">
        <v>4</v>
      </c>
      <c r="B638" s="567" t="s">
        <v>539</v>
      </c>
      <c r="C638" s="567">
        <v>89301042</v>
      </c>
      <c r="D638" s="629" t="s">
        <v>4252</v>
      </c>
      <c r="E638" s="630" t="s">
        <v>2309</v>
      </c>
      <c r="F638" s="567" t="s">
        <v>2280</v>
      </c>
      <c r="G638" s="567" t="s">
        <v>2375</v>
      </c>
      <c r="H638" s="567" t="s">
        <v>538</v>
      </c>
      <c r="I638" s="567" t="s">
        <v>2376</v>
      </c>
      <c r="J638" s="567" t="s">
        <v>2377</v>
      </c>
      <c r="K638" s="567" t="s">
        <v>2378</v>
      </c>
      <c r="L638" s="568">
        <v>0</v>
      </c>
      <c r="M638" s="568">
        <v>0</v>
      </c>
      <c r="N638" s="567">
        <v>1</v>
      </c>
      <c r="O638" s="631">
        <v>1</v>
      </c>
      <c r="P638" s="568"/>
      <c r="Q638" s="583"/>
      <c r="R638" s="567"/>
      <c r="S638" s="583">
        <v>0</v>
      </c>
      <c r="T638" s="631"/>
      <c r="U638" s="613">
        <v>0</v>
      </c>
    </row>
    <row r="639" spans="1:21" ht="14.4" customHeight="1" x14ac:dyDescent="0.3">
      <c r="A639" s="566">
        <v>4</v>
      </c>
      <c r="B639" s="567" t="s">
        <v>539</v>
      </c>
      <c r="C639" s="567">
        <v>89301042</v>
      </c>
      <c r="D639" s="629" t="s">
        <v>4252</v>
      </c>
      <c r="E639" s="630" t="s">
        <v>2309</v>
      </c>
      <c r="F639" s="567" t="s">
        <v>2280</v>
      </c>
      <c r="G639" s="567" t="s">
        <v>2379</v>
      </c>
      <c r="H639" s="567" t="s">
        <v>538</v>
      </c>
      <c r="I639" s="567" t="s">
        <v>2376</v>
      </c>
      <c r="J639" s="567" t="s">
        <v>2377</v>
      </c>
      <c r="K639" s="567" t="s">
        <v>2378</v>
      </c>
      <c r="L639" s="568">
        <v>0</v>
      </c>
      <c r="M639" s="568">
        <v>0</v>
      </c>
      <c r="N639" s="567">
        <v>2</v>
      </c>
      <c r="O639" s="631">
        <v>1.5</v>
      </c>
      <c r="P639" s="568">
        <v>0</v>
      </c>
      <c r="Q639" s="583"/>
      <c r="R639" s="567">
        <v>1</v>
      </c>
      <c r="S639" s="583">
        <v>0.5</v>
      </c>
      <c r="T639" s="631">
        <v>0.5</v>
      </c>
      <c r="U639" s="613">
        <v>0.33333333333333331</v>
      </c>
    </row>
    <row r="640" spans="1:21" ht="14.4" customHeight="1" x14ac:dyDescent="0.3">
      <c r="A640" s="566">
        <v>4</v>
      </c>
      <c r="B640" s="567" t="s">
        <v>539</v>
      </c>
      <c r="C640" s="567">
        <v>89301042</v>
      </c>
      <c r="D640" s="629" t="s">
        <v>4252</v>
      </c>
      <c r="E640" s="630" t="s">
        <v>2309</v>
      </c>
      <c r="F640" s="567" t="s">
        <v>2280</v>
      </c>
      <c r="G640" s="567" t="s">
        <v>2685</v>
      </c>
      <c r="H640" s="567" t="s">
        <v>538</v>
      </c>
      <c r="I640" s="567" t="s">
        <v>2683</v>
      </c>
      <c r="J640" s="567" t="s">
        <v>1656</v>
      </c>
      <c r="K640" s="567" t="s">
        <v>2684</v>
      </c>
      <c r="L640" s="568">
        <v>98.56</v>
      </c>
      <c r="M640" s="568">
        <v>1576.96</v>
      </c>
      <c r="N640" s="567">
        <v>16</v>
      </c>
      <c r="O640" s="631">
        <v>5.5</v>
      </c>
      <c r="P640" s="568"/>
      <c r="Q640" s="583">
        <v>0</v>
      </c>
      <c r="R640" s="567"/>
      <c r="S640" s="583">
        <v>0</v>
      </c>
      <c r="T640" s="631"/>
      <c r="U640" s="613">
        <v>0</v>
      </c>
    </row>
    <row r="641" spans="1:21" ht="14.4" customHeight="1" x14ac:dyDescent="0.3">
      <c r="A641" s="566">
        <v>4</v>
      </c>
      <c r="B641" s="567" t="s">
        <v>539</v>
      </c>
      <c r="C641" s="567">
        <v>89301042</v>
      </c>
      <c r="D641" s="629" t="s">
        <v>4252</v>
      </c>
      <c r="E641" s="630" t="s">
        <v>2309</v>
      </c>
      <c r="F641" s="567" t="s">
        <v>2280</v>
      </c>
      <c r="G641" s="567" t="s">
        <v>2380</v>
      </c>
      <c r="H641" s="567" t="s">
        <v>538</v>
      </c>
      <c r="I641" s="567" t="s">
        <v>2381</v>
      </c>
      <c r="J641" s="567" t="s">
        <v>1041</v>
      </c>
      <c r="K641" s="567" t="s">
        <v>2382</v>
      </c>
      <c r="L641" s="568">
        <v>210.11</v>
      </c>
      <c r="M641" s="568">
        <v>630.33000000000004</v>
      </c>
      <c r="N641" s="567">
        <v>3</v>
      </c>
      <c r="O641" s="631">
        <v>1</v>
      </c>
      <c r="P641" s="568"/>
      <c r="Q641" s="583">
        <v>0</v>
      </c>
      <c r="R641" s="567"/>
      <c r="S641" s="583">
        <v>0</v>
      </c>
      <c r="T641" s="631"/>
      <c r="U641" s="613">
        <v>0</v>
      </c>
    </row>
    <row r="642" spans="1:21" ht="14.4" customHeight="1" x14ac:dyDescent="0.3">
      <c r="A642" s="566">
        <v>4</v>
      </c>
      <c r="B642" s="567" t="s">
        <v>539</v>
      </c>
      <c r="C642" s="567">
        <v>89301042</v>
      </c>
      <c r="D642" s="629" t="s">
        <v>4252</v>
      </c>
      <c r="E642" s="630" t="s">
        <v>2309</v>
      </c>
      <c r="F642" s="567" t="s">
        <v>2280</v>
      </c>
      <c r="G642" s="567" t="s">
        <v>3270</v>
      </c>
      <c r="H642" s="567" t="s">
        <v>538</v>
      </c>
      <c r="I642" s="567" t="s">
        <v>3271</v>
      </c>
      <c r="J642" s="567" t="s">
        <v>786</v>
      </c>
      <c r="K642" s="567" t="s">
        <v>3272</v>
      </c>
      <c r="L642" s="568">
        <v>96.72</v>
      </c>
      <c r="M642" s="568">
        <v>96.72</v>
      </c>
      <c r="N642" s="567">
        <v>1</v>
      </c>
      <c r="O642" s="631">
        <v>0.5</v>
      </c>
      <c r="P642" s="568"/>
      <c r="Q642" s="583">
        <v>0</v>
      </c>
      <c r="R642" s="567"/>
      <c r="S642" s="583">
        <v>0</v>
      </c>
      <c r="T642" s="631"/>
      <c r="U642" s="613">
        <v>0</v>
      </c>
    </row>
    <row r="643" spans="1:21" ht="14.4" customHeight="1" x14ac:dyDescent="0.3">
      <c r="A643" s="566">
        <v>4</v>
      </c>
      <c r="B643" s="567" t="s">
        <v>539</v>
      </c>
      <c r="C643" s="567">
        <v>89301042</v>
      </c>
      <c r="D643" s="629" t="s">
        <v>4252</v>
      </c>
      <c r="E643" s="630" t="s">
        <v>2309</v>
      </c>
      <c r="F643" s="567" t="s">
        <v>2280</v>
      </c>
      <c r="G643" s="567" t="s">
        <v>2404</v>
      </c>
      <c r="H643" s="567" t="s">
        <v>905</v>
      </c>
      <c r="I643" s="567" t="s">
        <v>2405</v>
      </c>
      <c r="J643" s="567" t="s">
        <v>1311</v>
      </c>
      <c r="K643" s="567" t="s">
        <v>2406</v>
      </c>
      <c r="L643" s="568">
        <v>314.35000000000002</v>
      </c>
      <c r="M643" s="568">
        <v>2200.4499999999998</v>
      </c>
      <c r="N643" s="567">
        <v>7</v>
      </c>
      <c r="O643" s="631">
        <v>5</v>
      </c>
      <c r="P643" s="568"/>
      <c r="Q643" s="583">
        <v>0</v>
      </c>
      <c r="R643" s="567"/>
      <c r="S643" s="583">
        <v>0</v>
      </c>
      <c r="T643" s="631"/>
      <c r="U643" s="613">
        <v>0</v>
      </c>
    </row>
    <row r="644" spans="1:21" ht="14.4" customHeight="1" x14ac:dyDescent="0.3">
      <c r="A644" s="566">
        <v>4</v>
      </c>
      <c r="B644" s="567" t="s">
        <v>539</v>
      </c>
      <c r="C644" s="567">
        <v>89301042</v>
      </c>
      <c r="D644" s="629" t="s">
        <v>4252</v>
      </c>
      <c r="E644" s="630" t="s">
        <v>2309</v>
      </c>
      <c r="F644" s="567" t="s">
        <v>2280</v>
      </c>
      <c r="G644" s="567" t="s">
        <v>2500</v>
      </c>
      <c r="H644" s="567" t="s">
        <v>538</v>
      </c>
      <c r="I644" s="567" t="s">
        <v>3273</v>
      </c>
      <c r="J644" s="567" t="s">
        <v>3274</v>
      </c>
      <c r="K644" s="567" t="s">
        <v>585</v>
      </c>
      <c r="L644" s="568">
        <v>143.15</v>
      </c>
      <c r="M644" s="568">
        <v>286.3</v>
      </c>
      <c r="N644" s="567">
        <v>2</v>
      </c>
      <c r="O644" s="631">
        <v>0.5</v>
      </c>
      <c r="P644" s="568"/>
      <c r="Q644" s="583">
        <v>0</v>
      </c>
      <c r="R644" s="567"/>
      <c r="S644" s="583">
        <v>0</v>
      </c>
      <c r="T644" s="631"/>
      <c r="U644" s="613">
        <v>0</v>
      </c>
    </row>
    <row r="645" spans="1:21" ht="14.4" customHeight="1" x14ac:dyDescent="0.3">
      <c r="A645" s="566">
        <v>4</v>
      </c>
      <c r="B645" s="567" t="s">
        <v>539</v>
      </c>
      <c r="C645" s="567">
        <v>89301042</v>
      </c>
      <c r="D645" s="629" t="s">
        <v>4252</v>
      </c>
      <c r="E645" s="630" t="s">
        <v>2309</v>
      </c>
      <c r="F645" s="567" t="s">
        <v>2280</v>
      </c>
      <c r="G645" s="567" t="s">
        <v>2500</v>
      </c>
      <c r="H645" s="567" t="s">
        <v>538</v>
      </c>
      <c r="I645" s="567" t="s">
        <v>3275</v>
      </c>
      <c r="J645" s="567" t="s">
        <v>3274</v>
      </c>
      <c r="K645" s="567" t="s">
        <v>3276</v>
      </c>
      <c r="L645" s="568">
        <v>429.45</v>
      </c>
      <c r="M645" s="568">
        <v>429.45</v>
      </c>
      <c r="N645" s="567">
        <v>1</v>
      </c>
      <c r="O645" s="631">
        <v>0.5</v>
      </c>
      <c r="P645" s="568"/>
      <c r="Q645" s="583">
        <v>0</v>
      </c>
      <c r="R645" s="567"/>
      <c r="S645" s="583">
        <v>0</v>
      </c>
      <c r="T645" s="631"/>
      <c r="U645" s="613">
        <v>0</v>
      </c>
    </row>
    <row r="646" spans="1:21" ht="14.4" customHeight="1" x14ac:dyDescent="0.3">
      <c r="A646" s="566">
        <v>4</v>
      </c>
      <c r="B646" s="567" t="s">
        <v>539</v>
      </c>
      <c r="C646" s="567">
        <v>89301042</v>
      </c>
      <c r="D646" s="629" t="s">
        <v>4252</v>
      </c>
      <c r="E646" s="630" t="s">
        <v>2309</v>
      </c>
      <c r="F646" s="567" t="s">
        <v>2280</v>
      </c>
      <c r="G646" s="567" t="s">
        <v>2500</v>
      </c>
      <c r="H646" s="567" t="s">
        <v>538</v>
      </c>
      <c r="I646" s="567" t="s">
        <v>3277</v>
      </c>
      <c r="J646" s="567" t="s">
        <v>3278</v>
      </c>
      <c r="K646" s="567" t="s">
        <v>3279</v>
      </c>
      <c r="L646" s="568">
        <v>0</v>
      </c>
      <c r="M646" s="568">
        <v>0</v>
      </c>
      <c r="N646" s="567">
        <v>1</v>
      </c>
      <c r="O646" s="631">
        <v>1</v>
      </c>
      <c r="P646" s="568">
        <v>0</v>
      </c>
      <c r="Q646" s="583"/>
      <c r="R646" s="567">
        <v>1</v>
      </c>
      <c r="S646" s="583">
        <v>1</v>
      </c>
      <c r="T646" s="631">
        <v>1</v>
      </c>
      <c r="U646" s="613">
        <v>1</v>
      </c>
    </row>
    <row r="647" spans="1:21" ht="14.4" customHeight="1" x14ac:dyDescent="0.3">
      <c r="A647" s="566">
        <v>4</v>
      </c>
      <c r="B647" s="567" t="s">
        <v>539</v>
      </c>
      <c r="C647" s="567">
        <v>89301042</v>
      </c>
      <c r="D647" s="629" t="s">
        <v>4252</v>
      </c>
      <c r="E647" s="630" t="s">
        <v>2309</v>
      </c>
      <c r="F647" s="567" t="s">
        <v>2280</v>
      </c>
      <c r="G647" s="567" t="s">
        <v>3280</v>
      </c>
      <c r="H647" s="567" t="s">
        <v>905</v>
      </c>
      <c r="I647" s="567" t="s">
        <v>2172</v>
      </c>
      <c r="J647" s="567" t="s">
        <v>1294</v>
      </c>
      <c r="K647" s="567" t="s">
        <v>1295</v>
      </c>
      <c r="L647" s="568">
        <v>0</v>
      </c>
      <c r="M647" s="568">
        <v>0</v>
      </c>
      <c r="N647" s="567">
        <v>1</v>
      </c>
      <c r="O647" s="631">
        <v>1</v>
      </c>
      <c r="P647" s="568"/>
      <c r="Q647" s="583"/>
      <c r="R647" s="567"/>
      <c r="S647" s="583">
        <v>0</v>
      </c>
      <c r="T647" s="631"/>
      <c r="U647" s="613">
        <v>0</v>
      </c>
    </row>
    <row r="648" spans="1:21" ht="14.4" customHeight="1" x14ac:dyDescent="0.3">
      <c r="A648" s="566">
        <v>4</v>
      </c>
      <c r="B648" s="567" t="s">
        <v>539</v>
      </c>
      <c r="C648" s="567">
        <v>89301042</v>
      </c>
      <c r="D648" s="629" t="s">
        <v>4252</v>
      </c>
      <c r="E648" s="630" t="s">
        <v>2309</v>
      </c>
      <c r="F648" s="567" t="s">
        <v>2280</v>
      </c>
      <c r="G648" s="567" t="s">
        <v>3280</v>
      </c>
      <c r="H648" s="567" t="s">
        <v>905</v>
      </c>
      <c r="I648" s="567" t="s">
        <v>2030</v>
      </c>
      <c r="J648" s="567" t="s">
        <v>908</v>
      </c>
      <c r="K648" s="567" t="s">
        <v>2031</v>
      </c>
      <c r="L648" s="568">
        <v>0</v>
      </c>
      <c r="M648" s="568">
        <v>0</v>
      </c>
      <c r="N648" s="567">
        <v>2</v>
      </c>
      <c r="O648" s="631">
        <v>0.5</v>
      </c>
      <c r="P648" s="568">
        <v>0</v>
      </c>
      <c r="Q648" s="583"/>
      <c r="R648" s="567">
        <v>2</v>
      </c>
      <c r="S648" s="583">
        <v>1</v>
      </c>
      <c r="T648" s="631">
        <v>0.5</v>
      </c>
      <c r="U648" s="613">
        <v>1</v>
      </c>
    </row>
    <row r="649" spans="1:21" ht="14.4" customHeight="1" x14ac:dyDescent="0.3">
      <c r="A649" s="566">
        <v>4</v>
      </c>
      <c r="B649" s="567" t="s">
        <v>539</v>
      </c>
      <c r="C649" s="567">
        <v>89301042</v>
      </c>
      <c r="D649" s="629" t="s">
        <v>4252</v>
      </c>
      <c r="E649" s="630" t="s">
        <v>2309</v>
      </c>
      <c r="F649" s="567" t="s">
        <v>2280</v>
      </c>
      <c r="G649" s="567" t="s">
        <v>2453</v>
      </c>
      <c r="H649" s="567" t="s">
        <v>538</v>
      </c>
      <c r="I649" s="567" t="s">
        <v>3281</v>
      </c>
      <c r="J649" s="567" t="s">
        <v>2455</v>
      </c>
      <c r="K649" s="567" t="s">
        <v>2456</v>
      </c>
      <c r="L649" s="568">
        <v>0</v>
      </c>
      <c r="M649" s="568">
        <v>0</v>
      </c>
      <c r="N649" s="567">
        <v>1</v>
      </c>
      <c r="O649" s="631">
        <v>0.5</v>
      </c>
      <c r="P649" s="568">
        <v>0</v>
      </c>
      <c r="Q649" s="583"/>
      <c r="R649" s="567">
        <v>1</v>
      </c>
      <c r="S649" s="583">
        <v>1</v>
      </c>
      <c r="T649" s="631">
        <v>0.5</v>
      </c>
      <c r="U649" s="613">
        <v>1</v>
      </c>
    </row>
    <row r="650" spans="1:21" ht="14.4" customHeight="1" x14ac:dyDescent="0.3">
      <c r="A650" s="566">
        <v>4</v>
      </c>
      <c r="B650" s="567" t="s">
        <v>539</v>
      </c>
      <c r="C650" s="567">
        <v>89301042</v>
      </c>
      <c r="D650" s="629" t="s">
        <v>4252</v>
      </c>
      <c r="E650" s="630" t="s">
        <v>2309</v>
      </c>
      <c r="F650" s="567" t="s">
        <v>2281</v>
      </c>
      <c r="G650" s="567" t="s">
        <v>2414</v>
      </c>
      <c r="H650" s="567" t="s">
        <v>538</v>
      </c>
      <c r="I650" s="567" t="s">
        <v>2694</v>
      </c>
      <c r="J650" s="567" t="s">
        <v>2308</v>
      </c>
      <c r="K650" s="567"/>
      <c r="L650" s="568">
        <v>0</v>
      </c>
      <c r="M650" s="568">
        <v>0</v>
      </c>
      <c r="N650" s="567">
        <v>9</v>
      </c>
      <c r="O650" s="631">
        <v>8.5</v>
      </c>
      <c r="P650" s="568">
        <v>0</v>
      </c>
      <c r="Q650" s="583"/>
      <c r="R650" s="567">
        <v>6</v>
      </c>
      <c r="S650" s="583">
        <v>0.66666666666666663</v>
      </c>
      <c r="T650" s="631">
        <v>5.5</v>
      </c>
      <c r="U650" s="613">
        <v>0.6470588235294118</v>
      </c>
    </row>
    <row r="651" spans="1:21" ht="14.4" customHeight="1" x14ac:dyDescent="0.3">
      <c r="A651" s="566">
        <v>4</v>
      </c>
      <c r="B651" s="567" t="s">
        <v>539</v>
      </c>
      <c r="C651" s="567">
        <v>89301042</v>
      </c>
      <c r="D651" s="629" t="s">
        <v>4252</v>
      </c>
      <c r="E651" s="630" t="s">
        <v>2309</v>
      </c>
      <c r="F651" s="567" t="s">
        <v>2281</v>
      </c>
      <c r="G651" s="567" t="s">
        <v>2414</v>
      </c>
      <c r="H651" s="567" t="s">
        <v>538</v>
      </c>
      <c r="I651" s="567" t="s">
        <v>2520</v>
      </c>
      <c r="J651" s="567" t="s">
        <v>2308</v>
      </c>
      <c r="K651" s="567"/>
      <c r="L651" s="568">
        <v>0</v>
      </c>
      <c r="M651" s="568">
        <v>0</v>
      </c>
      <c r="N651" s="567">
        <v>15</v>
      </c>
      <c r="O651" s="631">
        <v>12</v>
      </c>
      <c r="P651" s="568">
        <v>0</v>
      </c>
      <c r="Q651" s="583"/>
      <c r="R651" s="567">
        <v>12</v>
      </c>
      <c r="S651" s="583">
        <v>0.8</v>
      </c>
      <c r="T651" s="631">
        <v>10</v>
      </c>
      <c r="U651" s="613">
        <v>0.83333333333333337</v>
      </c>
    </row>
    <row r="652" spans="1:21" ht="14.4" customHeight="1" x14ac:dyDescent="0.3">
      <c r="A652" s="566">
        <v>4</v>
      </c>
      <c r="B652" s="567" t="s">
        <v>539</v>
      </c>
      <c r="C652" s="567">
        <v>89301042</v>
      </c>
      <c r="D652" s="629" t="s">
        <v>4252</v>
      </c>
      <c r="E652" s="630" t="s">
        <v>2309</v>
      </c>
      <c r="F652" s="567" t="s">
        <v>2282</v>
      </c>
      <c r="G652" s="567" t="s">
        <v>2622</v>
      </c>
      <c r="H652" s="567" t="s">
        <v>538</v>
      </c>
      <c r="I652" s="567" t="s">
        <v>2623</v>
      </c>
      <c r="J652" s="567" t="s">
        <v>2624</v>
      </c>
      <c r="K652" s="567" t="s">
        <v>2625</v>
      </c>
      <c r="L652" s="568">
        <v>410</v>
      </c>
      <c r="M652" s="568">
        <v>13940</v>
      </c>
      <c r="N652" s="567">
        <v>34</v>
      </c>
      <c r="O652" s="631">
        <v>34</v>
      </c>
      <c r="P652" s="568">
        <v>13940</v>
      </c>
      <c r="Q652" s="583">
        <v>1</v>
      </c>
      <c r="R652" s="567">
        <v>34</v>
      </c>
      <c r="S652" s="583">
        <v>1</v>
      </c>
      <c r="T652" s="631">
        <v>34</v>
      </c>
      <c r="U652" s="613">
        <v>1</v>
      </c>
    </row>
    <row r="653" spans="1:21" ht="14.4" customHeight="1" x14ac:dyDescent="0.3">
      <c r="A653" s="566">
        <v>4</v>
      </c>
      <c r="B653" s="567" t="s">
        <v>539</v>
      </c>
      <c r="C653" s="567">
        <v>89301042</v>
      </c>
      <c r="D653" s="629" t="s">
        <v>4252</v>
      </c>
      <c r="E653" s="630" t="s">
        <v>2309</v>
      </c>
      <c r="F653" s="567" t="s">
        <v>2282</v>
      </c>
      <c r="G653" s="567" t="s">
        <v>2698</v>
      </c>
      <c r="H653" s="567" t="s">
        <v>538</v>
      </c>
      <c r="I653" s="567" t="s">
        <v>2705</v>
      </c>
      <c r="J653" s="567" t="s">
        <v>2706</v>
      </c>
      <c r="K653" s="567" t="s">
        <v>2707</v>
      </c>
      <c r="L653" s="568">
        <v>200</v>
      </c>
      <c r="M653" s="568">
        <v>3600</v>
      </c>
      <c r="N653" s="567">
        <v>18</v>
      </c>
      <c r="O653" s="631">
        <v>9</v>
      </c>
      <c r="P653" s="568">
        <v>1600</v>
      </c>
      <c r="Q653" s="583">
        <v>0.44444444444444442</v>
      </c>
      <c r="R653" s="567">
        <v>8</v>
      </c>
      <c r="S653" s="583">
        <v>0.44444444444444442</v>
      </c>
      <c r="T653" s="631">
        <v>4</v>
      </c>
      <c r="U653" s="613">
        <v>0.44444444444444442</v>
      </c>
    </row>
    <row r="654" spans="1:21" ht="14.4" customHeight="1" x14ac:dyDescent="0.3">
      <c r="A654" s="566">
        <v>4</v>
      </c>
      <c r="B654" s="567" t="s">
        <v>539</v>
      </c>
      <c r="C654" s="567">
        <v>89301042</v>
      </c>
      <c r="D654" s="629" t="s">
        <v>4252</v>
      </c>
      <c r="E654" s="630" t="s">
        <v>2309</v>
      </c>
      <c r="F654" s="567" t="s">
        <v>2282</v>
      </c>
      <c r="G654" s="567" t="s">
        <v>2521</v>
      </c>
      <c r="H654" s="567" t="s">
        <v>538</v>
      </c>
      <c r="I654" s="567" t="s">
        <v>2522</v>
      </c>
      <c r="J654" s="567" t="s">
        <v>2523</v>
      </c>
      <c r="K654" s="567" t="s">
        <v>2524</v>
      </c>
      <c r="L654" s="568">
        <v>900</v>
      </c>
      <c r="M654" s="568">
        <v>3600</v>
      </c>
      <c r="N654" s="567">
        <v>4</v>
      </c>
      <c r="O654" s="631">
        <v>4</v>
      </c>
      <c r="P654" s="568">
        <v>3600</v>
      </c>
      <c r="Q654" s="583">
        <v>1</v>
      </c>
      <c r="R654" s="567">
        <v>4</v>
      </c>
      <c r="S654" s="583">
        <v>1</v>
      </c>
      <c r="T654" s="631">
        <v>4</v>
      </c>
      <c r="U654" s="613">
        <v>1</v>
      </c>
    </row>
    <row r="655" spans="1:21" ht="14.4" customHeight="1" x14ac:dyDescent="0.3">
      <c r="A655" s="566">
        <v>4</v>
      </c>
      <c r="B655" s="567" t="s">
        <v>539</v>
      </c>
      <c r="C655" s="567">
        <v>89301042</v>
      </c>
      <c r="D655" s="629" t="s">
        <v>4252</v>
      </c>
      <c r="E655" s="630" t="s">
        <v>2309</v>
      </c>
      <c r="F655" s="567" t="s">
        <v>2282</v>
      </c>
      <c r="G655" s="567" t="s">
        <v>2521</v>
      </c>
      <c r="H655" s="567" t="s">
        <v>538</v>
      </c>
      <c r="I655" s="567" t="s">
        <v>3282</v>
      </c>
      <c r="J655" s="567" t="s">
        <v>3283</v>
      </c>
      <c r="K655" s="567" t="s">
        <v>3284</v>
      </c>
      <c r="L655" s="568">
        <v>1100</v>
      </c>
      <c r="M655" s="568">
        <v>1100</v>
      </c>
      <c r="N655" s="567">
        <v>1</v>
      </c>
      <c r="O655" s="631">
        <v>1</v>
      </c>
      <c r="P655" s="568"/>
      <c r="Q655" s="583">
        <v>0</v>
      </c>
      <c r="R655" s="567"/>
      <c r="S655" s="583">
        <v>0</v>
      </c>
      <c r="T655" s="631"/>
      <c r="U655" s="613">
        <v>0</v>
      </c>
    </row>
    <row r="656" spans="1:21" ht="14.4" customHeight="1" x14ac:dyDescent="0.3">
      <c r="A656" s="566">
        <v>4</v>
      </c>
      <c r="B656" s="567" t="s">
        <v>539</v>
      </c>
      <c r="C656" s="567">
        <v>89301042</v>
      </c>
      <c r="D656" s="629" t="s">
        <v>4252</v>
      </c>
      <c r="E656" s="630" t="s">
        <v>2309</v>
      </c>
      <c r="F656" s="567" t="s">
        <v>2282</v>
      </c>
      <c r="G656" s="567" t="s">
        <v>2521</v>
      </c>
      <c r="H656" s="567" t="s">
        <v>538</v>
      </c>
      <c r="I656" s="567" t="s">
        <v>2600</v>
      </c>
      <c r="J656" s="567" t="s">
        <v>2601</v>
      </c>
      <c r="K656" s="567" t="s">
        <v>2602</v>
      </c>
      <c r="L656" s="568">
        <v>378.48</v>
      </c>
      <c r="M656" s="568">
        <v>756.96</v>
      </c>
      <c r="N656" s="567">
        <v>2</v>
      </c>
      <c r="O656" s="631">
        <v>2</v>
      </c>
      <c r="P656" s="568">
        <v>756.96</v>
      </c>
      <c r="Q656" s="583">
        <v>1</v>
      </c>
      <c r="R656" s="567">
        <v>2</v>
      </c>
      <c r="S656" s="583">
        <v>1</v>
      </c>
      <c r="T656" s="631">
        <v>2</v>
      </c>
      <c r="U656" s="613">
        <v>1</v>
      </c>
    </row>
    <row r="657" spans="1:21" ht="14.4" customHeight="1" x14ac:dyDescent="0.3">
      <c r="A657" s="566">
        <v>4</v>
      </c>
      <c r="B657" s="567" t="s">
        <v>539</v>
      </c>
      <c r="C657" s="567">
        <v>89301042</v>
      </c>
      <c r="D657" s="629" t="s">
        <v>4252</v>
      </c>
      <c r="E657" s="630" t="s">
        <v>2309</v>
      </c>
      <c r="F657" s="567" t="s">
        <v>2282</v>
      </c>
      <c r="G657" s="567" t="s">
        <v>2521</v>
      </c>
      <c r="H657" s="567" t="s">
        <v>538</v>
      </c>
      <c r="I657" s="567" t="s">
        <v>2749</v>
      </c>
      <c r="J657" s="567" t="s">
        <v>2750</v>
      </c>
      <c r="K657" s="567" t="s">
        <v>2751</v>
      </c>
      <c r="L657" s="568">
        <v>378.48</v>
      </c>
      <c r="M657" s="568">
        <v>378.48</v>
      </c>
      <c r="N657" s="567">
        <v>1</v>
      </c>
      <c r="O657" s="631">
        <v>1</v>
      </c>
      <c r="P657" s="568">
        <v>378.48</v>
      </c>
      <c r="Q657" s="583">
        <v>1</v>
      </c>
      <c r="R657" s="567">
        <v>1</v>
      </c>
      <c r="S657" s="583">
        <v>1</v>
      </c>
      <c r="T657" s="631">
        <v>1</v>
      </c>
      <c r="U657" s="613">
        <v>1</v>
      </c>
    </row>
    <row r="658" spans="1:21" ht="14.4" customHeight="1" x14ac:dyDescent="0.3">
      <c r="A658" s="566">
        <v>4</v>
      </c>
      <c r="B658" s="567" t="s">
        <v>539</v>
      </c>
      <c r="C658" s="567">
        <v>89301042</v>
      </c>
      <c r="D658" s="629" t="s">
        <v>4252</v>
      </c>
      <c r="E658" s="630" t="s">
        <v>2309</v>
      </c>
      <c r="F658" s="567" t="s">
        <v>2282</v>
      </c>
      <c r="G658" s="567" t="s">
        <v>2457</v>
      </c>
      <c r="H658" s="567" t="s">
        <v>538</v>
      </c>
      <c r="I658" s="567" t="s">
        <v>2882</v>
      </c>
      <c r="J658" s="567" t="s">
        <v>2883</v>
      </c>
      <c r="K658" s="567" t="s">
        <v>2884</v>
      </c>
      <c r="L658" s="568">
        <v>600</v>
      </c>
      <c r="M658" s="568">
        <v>2400</v>
      </c>
      <c r="N658" s="567">
        <v>4</v>
      </c>
      <c r="O658" s="631">
        <v>4</v>
      </c>
      <c r="P658" s="568">
        <v>2400</v>
      </c>
      <c r="Q658" s="583">
        <v>1</v>
      </c>
      <c r="R658" s="567">
        <v>4</v>
      </c>
      <c r="S658" s="583">
        <v>1</v>
      </c>
      <c r="T658" s="631">
        <v>4</v>
      </c>
      <c r="U658" s="613">
        <v>1</v>
      </c>
    </row>
    <row r="659" spans="1:21" ht="14.4" customHeight="1" x14ac:dyDescent="0.3">
      <c r="A659" s="566">
        <v>4</v>
      </c>
      <c r="B659" s="567" t="s">
        <v>539</v>
      </c>
      <c r="C659" s="567">
        <v>89301042</v>
      </c>
      <c r="D659" s="629" t="s">
        <v>4252</v>
      </c>
      <c r="E659" s="630" t="s">
        <v>2309</v>
      </c>
      <c r="F659" s="567" t="s">
        <v>2282</v>
      </c>
      <c r="G659" s="567" t="s">
        <v>2457</v>
      </c>
      <c r="H659" s="567" t="s">
        <v>538</v>
      </c>
      <c r="I659" s="567" t="s">
        <v>2885</v>
      </c>
      <c r="J659" s="567" t="s">
        <v>2886</v>
      </c>
      <c r="K659" s="567" t="s">
        <v>2884</v>
      </c>
      <c r="L659" s="568">
        <v>500</v>
      </c>
      <c r="M659" s="568">
        <v>1000</v>
      </c>
      <c r="N659" s="567">
        <v>2</v>
      </c>
      <c r="O659" s="631">
        <v>2</v>
      </c>
      <c r="P659" s="568">
        <v>1000</v>
      </c>
      <c r="Q659" s="583">
        <v>1</v>
      </c>
      <c r="R659" s="567">
        <v>2</v>
      </c>
      <c r="S659" s="583">
        <v>1</v>
      </c>
      <c r="T659" s="631">
        <v>2</v>
      </c>
      <c r="U659" s="613">
        <v>1</v>
      </c>
    </row>
    <row r="660" spans="1:21" ht="14.4" customHeight="1" x14ac:dyDescent="0.3">
      <c r="A660" s="566">
        <v>4</v>
      </c>
      <c r="B660" s="567" t="s">
        <v>539</v>
      </c>
      <c r="C660" s="567">
        <v>89301042</v>
      </c>
      <c r="D660" s="629" t="s">
        <v>4252</v>
      </c>
      <c r="E660" s="630" t="s">
        <v>2309</v>
      </c>
      <c r="F660" s="567" t="s">
        <v>2282</v>
      </c>
      <c r="G660" s="567" t="s">
        <v>2457</v>
      </c>
      <c r="H660" s="567" t="s">
        <v>538</v>
      </c>
      <c r="I660" s="567" t="s">
        <v>2885</v>
      </c>
      <c r="J660" s="567" t="s">
        <v>2886</v>
      </c>
      <c r="K660" s="567" t="s">
        <v>2884</v>
      </c>
      <c r="L660" s="568">
        <v>576</v>
      </c>
      <c r="M660" s="568">
        <v>6336</v>
      </c>
      <c r="N660" s="567">
        <v>11</v>
      </c>
      <c r="O660" s="631">
        <v>11</v>
      </c>
      <c r="P660" s="568">
        <v>6336</v>
      </c>
      <c r="Q660" s="583">
        <v>1</v>
      </c>
      <c r="R660" s="567">
        <v>11</v>
      </c>
      <c r="S660" s="583">
        <v>1</v>
      </c>
      <c r="T660" s="631">
        <v>11</v>
      </c>
      <c r="U660" s="613">
        <v>1</v>
      </c>
    </row>
    <row r="661" spans="1:21" ht="14.4" customHeight="1" x14ac:dyDescent="0.3">
      <c r="A661" s="566">
        <v>4</v>
      </c>
      <c r="B661" s="567" t="s">
        <v>539</v>
      </c>
      <c r="C661" s="567">
        <v>89301042</v>
      </c>
      <c r="D661" s="629" t="s">
        <v>4252</v>
      </c>
      <c r="E661" s="630" t="s">
        <v>2309</v>
      </c>
      <c r="F661" s="567" t="s">
        <v>2282</v>
      </c>
      <c r="G661" s="567" t="s">
        <v>2457</v>
      </c>
      <c r="H661" s="567" t="s">
        <v>538</v>
      </c>
      <c r="I661" s="567" t="s">
        <v>2887</v>
      </c>
      <c r="J661" s="567" t="s">
        <v>2888</v>
      </c>
      <c r="K661" s="567" t="s">
        <v>2889</v>
      </c>
      <c r="L661" s="568">
        <v>2284</v>
      </c>
      <c r="M661" s="568">
        <v>6852</v>
      </c>
      <c r="N661" s="567">
        <v>3</v>
      </c>
      <c r="O661" s="631">
        <v>1</v>
      </c>
      <c r="P661" s="568">
        <v>6852</v>
      </c>
      <c r="Q661" s="583">
        <v>1</v>
      </c>
      <c r="R661" s="567">
        <v>3</v>
      </c>
      <c r="S661" s="583">
        <v>1</v>
      </c>
      <c r="T661" s="631">
        <v>1</v>
      </c>
      <c r="U661" s="613">
        <v>1</v>
      </c>
    </row>
    <row r="662" spans="1:21" ht="14.4" customHeight="1" x14ac:dyDescent="0.3">
      <c r="A662" s="566">
        <v>4</v>
      </c>
      <c r="B662" s="567" t="s">
        <v>539</v>
      </c>
      <c r="C662" s="567">
        <v>89301042</v>
      </c>
      <c r="D662" s="629" t="s">
        <v>4252</v>
      </c>
      <c r="E662" s="630" t="s">
        <v>2309</v>
      </c>
      <c r="F662" s="567" t="s">
        <v>2282</v>
      </c>
      <c r="G662" s="567" t="s">
        <v>2457</v>
      </c>
      <c r="H662" s="567" t="s">
        <v>538</v>
      </c>
      <c r="I662" s="567" t="s">
        <v>2890</v>
      </c>
      <c r="J662" s="567" t="s">
        <v>2891</v>
      </c>
      <c r="K662" s="567" t="s">
        <v>2892</v>
      </c>
      <c r="L662" s="568">
        <v>319</v>
      </c>
      <c r="M662" s="568">
        <v>4466</v>
      </c>
      <c r="N662" s="567">
        <v>14</v>
      </c>
      <c r="O662" s="631">
        <v>12</v>
      </c>
      <c r="P662" s="568">
        <v>4466</v>
      </c>
      <c r="Q662" s="583">
        <v>1</v>
      </c>
      <c r="R662" s="567">
        <v>14</v>
      </c>
      <c r="S662" s="583">
        <v>1</v>
      </c>
      <c r="T662" s="631">
        <v>12</v>
      </c>
      <c r="U662" s="613">
        <v>1</v>
      </c>
    </row>
    <row r="663" spans="1:21" ht="14.4" customHeight="1" x14ac:dyDescent="0.3">
      <c r="A663" s="566">
        <v>4</v>
      </c>
      <c r="B663" s="567" t="s">
        <v>539</v>
      </c>
      <c r="C663" s="567">
        <v>89301042</v>
      </c>
      <c r="D663" s="629" t="s">
        <v>4252</v>
      </c>
      <c r="E663" s="630" t="s">
        <v>2309</v>
      </c>
      <c r="F663" s="567" t="s">
        <v>2282</v>
      </c>
      <c r="G663" s="567" t="s">
        <v>2457</v>
      </c>
      <c r="H663" s="567" t="s">
        <v>538</v>
      </c>
      <c r="I663" s="567" t="s">
        <v>2764</v>
      </c>
      <c r="J663" s="567" t="s">
        <v>2765</v>
      </c>
      <c r="K663" s="567" t="s">
        <v>2766</v>
      </c>
      <c r="L663" s="568">
        <v>287</v>
      </c>
      <c r="M663" s="568">
        <v>24682</v>
      </c>
      <c r="N663" s="567">
        <v>86</v>
      </c>
      <c r="O663" s="631">
        <v>57</v>
      </c>
      <c r="P663" s="568">
        <v>24108</v>
      </c>
      <c r="Q663" s="583">
        <v>0.97674418604651159</v>
      </c>
      <c r="R663" s="567">
        <v>84</v>
      </c>
      <c r="S663" s="583">
        <v>0.97674418604651159</v>
      </c>
      <c r="T663" s="631">
        <v>55</v>
      </c>
      <c r="U663" s="613">
        <v>0.96491228070175439</v>
      </c>
    </row>
    <row r="664" spans="1:21" ht="14.4" customHeight="1" x14ac:dyDescent="0.3">
      <c r="A664" s="566">
        <v>4</v>
      </c>
      <c r="B664" s="567" t="s">
        <v>539</v>
      </c>
      <c r="C664" s="567">
        <v>89301042</v>
      </c>
      <c r="D664" s="629" t="s">
        <v>4252</v>
      </c>
      <c r="E664" s="630" t="s">
        <v>2309</v>
      </c>
      <c r="F664" s="567" t="s">
        <v>2282</v>
      </c>
      <c r="G664" s="567" t="s">
        <v>2457</v>
      </c>
      <c r="H664" s="567" t="s">
        <v>538</v>
      </c>
      <c r="I664" s="567" t="s">
        <v>2893</v>
      </c>
      <c r="J664" s="567" t="s">
        <v>2894</v>
      </c>
      <c r="K664" s="567" t="s">
        <v>2895</v>
      </c>
      <c r="L664" s="568">
        <v>1248</v>
      </c>
      <c r="M664" s="568">
        <v>41184</v>
      </c>
      <c r="N664" s="567">
        <v>33</v>
      </c>
      <c r="O664" s="631">
        <v>13</v>
      </c>
      <c r="P664" s="568">
        <v>41184</v>
      </c>
      <c r="Q664" s="583">
        <v>1</v>
      </c>
      <c r="R664" s="567">
        <v>33</v>
      </c>
      <c r="S664" s="583">
        <v>1</v>
      </c>
      <c r="T664" s="631">
        <v>13</v>
      </c>
      <c r="U664" s="613">
        <v>1</v>
      </c>
    </row>
    <row r="665" spans="1:21" ht="14.4" customHeight="1" x14ac:dyDescent="0.3">
      <c r="A665" s="566">
        <v>4</v>
      </c>
      <c r="B665" s="567" t="s">
        <v>539</v>
      </c>
      <c r="C665" s="567">
        <v>89301042</v>
      </c>
      <c r="D665" s="629" t="s">
        <v>4252</v>
      </c>
      <c r="E665" s="630" t="s">
        <v>2309</v>
      </c>
      <c r="F665" s="567" t="s">
        <v>2282</v>
      </c>
      <c r="G665" s="567" t="s">
        <v>2457</v>
      </c>
      <c r="H665" s="567" t="s">
        <v>538</v>
      </c>
      <c r="I665" s="567" t="s">
        <v>2896</v>
      </c>
      <c r="J665" s="567" t="s">
        <v>2897</v>
      </c>
      <c r="K665" s="567" t="s">
        <v>2898</v>
      </c>
      <c r="L665" s="568">
        <v>253</v>
      </c>
      <c r="M665" s="568">
        <v>1518</v>
      </c>
      <c r="N665" s="567">
        <v>6</v>
      </c>
      <c r="O665" s="631">
        <v>6</v>
      </c>
      <c r="P665" s="568">
        <v>1518</v>
      </c>
      <c r="Q665" s="583">
        <v>1</v>
      </c>
      <c r="R665" s="567">
        <v>6</v>
      </c>
      <c r="S665" s="583">
        <v>1</v>
      </c>
      <c r="T665" s="631">
        <v>6</v>
      </c>
      <c r="U665" s="613">
        <v>1</v>
      </c>
    </row>
    <row r="666" spans="1:21" ht="14.4" customHeight="1" x14ac:dyDescent="0.3">
      <c r="A666" s="566">
        <v>4</v>
      </c>
      <c r="B666" s="567" t="s">
        <v>539</v>
      </c>
      <c r="C666" s="567">
        <v>89301042</v>
      </c>
      <c r="D666" s="629" t="s">
        <v>4252</v>
      </c>
      <c r="E666" s="630" t="s">
        <v>2309</v>
      </c>
      <c r="F666" s="567" t="s">
        <v>2282</v>
      </c>
      <c r="G666" s="567" t="s">
        <v>2457</v>
      </c>
      <c r="H666" s="567" t="s">
        <v>538</v>
      </c>
      <c r="I666" s="567" t="s">
        <v>2899</v>
      </c>
      <c r="J666" s="567" t="s">
        <v>2900</v>
      </c>
      <c r="K666" s="567" t="s">
        <v>2901</v>
      </c>
      <c r="L666" s="568">
        <v>128</v>
      </c>
      <c r="M666" s="568">
        <v>256</v>
      </c>
      <c r="N666" s="567">
        <v>2</v>
      </c>
      <c r="O666" s="631">
        <v>1</v>
      </c>
      <c r="P666" s="568">
        <v>256</v>
      </c>
      <c r="Q666" s="583">
        <v>1</v>
      </c>
      <c r="R666" s="567">
        <v>2</v>
      </c>
      <c r="S666" s="583">
        <v>1</v>
      </c>
      <c r="T666" s="631">
        <v>1</v>
      </c>
      <c r="U666" s="613">
        <v>1</v>
      </c>
    </row>
    <row r="667" spans="1:21" ht="14.4" customHeight="1" x14ac:dyDescent="0.3">
      <c r="A667" s="566">
        <v>4</v>
      </c>
      <c r="B667" s="567" t="s">
        <v>539</v>
      </c>
      <c r="C667" s="567">
        <v>89301042</v>
      </c>
      <c r="D667" s="629" t="s">
        <v>4252</v>
      </c>
      <c r="E667" s="630" t="s">
        <v>2309</v>
      </c>
      <c r="F667" s="567" t="s">
        <v>2282</v>
      </c>
      <c r="G667" s="567" t="s">
        <v>2457</v>
      </c>
      <c r="H667" s="567" t="s">
        <v>538</v>
      </c>
      <c r="I667" s="567" t="s">
        <v>3285</v>
      </c>
      <c r="J667" s="567" t="s">
        <v>3286</v>
      </c>
      <c r="K667" s="567" t="s">
        <v>3287</v>
      </c>
      <c r="L667" s="568">
        <v>124</v>
      </c>
      <c r="M667" s="568">
        <v>496</v>
      </c>
      <c r="N667" s="567">
        <v>4</v>
      </c>
      <c r="O667" s="631">
        <v>4</v>
      </c>
      <c r="P667" s="568">
        <v>496</v>
      </c>
      <c r="Q667" s="583">
        <v>1</v>
      </c>
      <c r="R667" s="567">
        <v>4</v>
      </c>
      <c r="S667" s="583">
        <v>1</v>
      </c>
      <c r="T667" s="631">
        <v>4</v>
      </c>
      <c r="U667" s="613">
        <v>1</v>
      </c>
    </row>
    <row r="668" spans="1:21" ht="14.4" customHeight="1" x14ac:dyDescent="0.3">
      <c r="A668" s="566">
        <v>4</v>
      </c>
      <c r="B668" s="567" t="s">
        <v>539</v>
      </c>
      <c r="C668" s="567">
        <v>89301042</v>
      </c>
      <c r="D668" s="629" t="s">
        <v>4252</v>
      </c>
      <c r="E668" s="630" t="s">
        <v>2309</v>
      </c>
      <c r="F668" s="567" t="s">
        <v>2282</v>
      </c>
      <c r="G668" s="567" t="s">
        <v>2457</v>
      </c>
      <c r="H668" s="567" t="s">
        <v>538</v>
      </c>
      <c r="I668" s="567" t="s">
        <v>3288</v>
      </c>
      <c r="J668" s="567" t="s">
        <v>3289</v>
      </c>
      <c r="K668" s="567" t="s">
        <v>3290</v>
      </c>
      <c r="L668" s="568">
        <v>2304</v>
      </c>
      <c r="M668" s="568">
        <v>6912</v>
      </c>
      <c r="N668" s="567">
        <v>3</v>
      </c>
      <c r="O668" s="631">
        <v>1</v>
      </c>
      <c r="P668" s="568">
        <v>6912</v>
      </c>
      <c r="Q668" s="583">
        <v>1</v>
      </c>
      <c r="R668" s="567">
        <v>3</v>
      </c>
      <c r="S668" s="583">
        <v>1</v>
      </c>
      <c r="T668" s="631">
        <v>1</v>
      </c>
      <c r="U668" s="613">
        <v>1</v>
      </c>
    </row>
    <row r="669" spans="1:21" ht="14.4" customHeight="1" x14ac:dyDescent="0.3">
      <c r="A669" s="566">
        <v>4</v>
      </c>
      <c r="B669" s="567" t="s">
        <v>539</v>
      </c>
      <c r="C669" s="567">
        <v>89301042</v>
      </c>
      <c r="D669" s="629" t="s">
        <v>4252</v>
      </c>
      <c r="E669" s="630" t="s">
        <v>2309</v>
      </c>
      <c r="F669" s="567" t="s">
        <v>2282</v>
      </c>
      <c r="G669" s="567" t="s">
        <v>2457</v>
      </c>
      <c r="H669" s="567" t="s">
        <v>538</v>
      </c>
      <c r="I669" s="567" t="s">
        <v>3288</v>
      </c>
      <c r="J669" s="567" t="s">
        <v>2903</v>
      </c>
      <c r="K669" s="567" t="s">
        <v>3290</v>
      </c>
      <c r="L669" s="568">
        <v>2304</v>
      </c>
      <c r="M669" s="568">
        <v>55296</v>
      </c>
      <c r="N669" s="567">
        <v>24</v>
      </c>
      <c r="O669" s="631">
        <v>5</v>
      </c>
      <c r="P669" s="568">
        <v>52992</v>
      </c>
      <c r="Q669" s="583">
        <v>0.95833333333333337</v>
      </c>
      <c r="R669" s="567">
        <v>23</v>
      </c>
      <c r="S669" s="583">
        <v>0.95833333333333337</v>
      </c>
      <c r="T669" s="631">
        <v>4</v>
      </c>
      <c r="U669" s="613">
        <v>0.8</v>
      </c>
    </row>
    <row r="670" spans="1:21" ht="14.4" customHeight="1" x14ac:dyDescent="0.3">
      <c r="A670" s="566">
        <v>4</v>
      </c>
      <c r="B670" s="567" t="s">
        <v>539</v>
      </c>
      <c r="C670" s="567">
        <v>89301042</v>
      </c>
      <c r="D670" s="629" t="s">
        <v>4252</v>
      </c>
      <c r="E670" s="630" t="s">
        <v>2309</v>
      </c>
      <c r="F670" s="567" t="s">
        <v>2282</v>
      </c>
      <c r="G670" s="567" t="s">
        <v>2457</v>
      </c>
      <c r="H670" s="567" t="s">
        <v>538</v>
      </c>
      <c r="I670" s="567" t="s">
        <v>2902</v>
      </c>
      <c r="J670" s="567" t="s">
        <v>3289</v>
      </c>
      <c r="K670" s="567" t="s">
        <v>2904</v>
      </c>
      <c r="L670" s="568">
        <v>2304</v>
      </c>
      <c r="M670" s="568">
        <v>4608</v>
      </c>
      <c r="N670" s="567">
        <v>2</v>
      </c>
      <c r="O670" s="631">
        <v>1</v>
      </c>
      <c r="P670" s="568">
        <v>4608</v>
      </c>
      <c r="Q670" s="583">
        <v>1</v>
      </c>
      <c r="R670" s="567">
        <v>2</v>
      </c>
      <c r="S670" s="583">
        <v>1</v>
      </c>
      <c r="T670" s="631">
        <v>1</v>
      </c>
      <c r="U670" s="613">
        <v>1</v>
      </c>
    </row>
    <row r="671" spans="1:21" ht="14.4" customHeight="1" x14ac:dyDescent="0.3">
      <c r="A671" s="566">
        <v>4</v>
      </c>
      <c r="B671" s="567" t="s">
        <v>539</v>
      </c>
      <c r="C671" s="567">
        <v>89301042</v>
      </c>
      <c r="D671" s="629" t="s">
        <v>4252</v>
      </c>
      <c r="E671" s="630" t="s">
        <v>2309</v>
      </c>
      <c r="F671" s="567" t="s">
        <v>2282</v>
      </c>
      <c r="G671" s="567" t="s">
        <v>2457</v>
      </c>
      <c r="H671" s="567" t="s">
        <v>538</v>
      </c>
      <c r="I671" s="567" t="s">
        <v>2902</v>
      </c>
      <c r="J671" s="567" t="s">
        <v>2903</v>
      </c>
      <c r="K671" s="567" t="s">
        <v>2904</v>
      </c>
      <c r="L671" s="568">
        <v>2304</v>
      </c>
      <c r="M671" s="568">
        <v>4608</v>
      </c>
      <c r="N671" s="567">
        <v>2</v>
      </c>
      <c r="O671" s="631">
        <v>1</v>
      </c>
      <c r="P671" s="568">
        <v>4608</v>
      </c>
      <c r="Q671" s="583">
        <v>1</v>
      </c>
      <c r="R671" s="567">
        <v>2</v>
      </c>
      <c r="S671" s="583">
        <v>1</v>
      </c>
      <c r="T671" s="631">
        <v>1</v>
      </c>
      <c r="U671" s="613">
        <v>1</v>
      </c>
    </row>
    <row r="672" spans="1:21" ht="14.4" customHeight="1" x14ac:dyDescent="0.3">
      <c r="A672" s="566">
        <v>4</v>
      </c>
      <c r="B672" s="567" t="s">
        <v>539</v>
      </c>
      <c r="C672" s="567">
        <v>89301042</v>
      </c>
      <c r="D672" s="629" t="s">
        <v>4252</v>
      </c>
      <c r="E672" s="630" t="s">
        <v>2309</v>
      </c>
      <c r="F672" s="567" t="s">
        <v>2282</v>
      </c>
      <c r="G672" s="567" t="s">
        <v>2457</v>
      </c>
      <c r="H672" s="567" t="s">
        <v>538</v>
      </c>
      <c r="I672" s="567" t="s">
        <v>3291</v>
      </c>
      <c r="J672" s="567" t="s">
        <v>3292</v>
      </c>
      <c r="K672" s="567" t="s">
        <v>3293</v>
      </c>
      <c r="L672" s="568">
        <v>479.84</v>
      </c>
      <c r="M672" s="568">
        <v>2879.04</v>
      </c>
      <c r="N672" s="567">
        <v>6</v>
      </c>
      <c r="O672" s="631">
        <v>2</v>
      </c>
      <c r="P672" s="568">
        <v>2879.04</v>
      </c>
      <c r="Q672" s="583">
        <v>1</v>
      </c>
      <c r="R672" s="567">
        <v>6</v>
      </c>
      <c r="S672" s="583">
        <v>1</v>
      </c>
      <c r="T672" s="631">
        <v>2</v>
      </c>
      <c r="U672" s="613">
        <v>1</v>
      </c>
    </row>
    <row r="673" spans="1:21" ht="14.4" customHeight="1" x14ac:dyDescent="0.3">
      <c r="A673" s="566">
        <v>4</v>
      </c>
      <c r="B673" s="567" t="s">
        <v>539</v>
      </c>
      <c r="C673" s="567">
        <v>89301042</v>
      </c>
      <c r="D673" s="629" t="s">
        <v>4252</v>
      </c>
      <c r="E673" s="630" t="s">
        <v>2309</v>
      </c>
      <c r="F673" s="567" t="s">
        <v>2282</v>
      </c>
      <c r="G673" s="567" t="s">
        <v>2457</v>
      </c>
      <c r="H673" s="567" t="s">
        <v>538</v>
      </c>
      <c r="I673" s="567" t="s">
        <v>2905</v>
      </c>
      <c r="J673" s="567" t="s">
        <v>2906</v>
      </c>
      <c r="K673" s="567" t="s">
        <v>2907</v>
      </c>
      <c r="L673" s="568">
        <v>556.53</v>
      </c>
      <c r="M673" s="568">
        <v>1669.59</v>
      </c>
      <c r="N673" s="567">
        <v>3</v>
      </c>
      <c r="O673" s="631">
        <v>3</v>
      </c>
      <c r="P673" s="568">
        <v>1669.59</v>
      </c>
      <c r="Q673" s="583">
        <v>1</v>
      </c>
      <c r="R673" s="567">
        <v>3</v>
      </c>
      <c r="S673" s="583">
        <v>1</v>
      </c>
      <c r="T673" s="631">
        <v>3</v>
      </c>
      <c r="U673" s="613">
        <v>1</v>
      </c>
    </row>
    <row r="674" spans="1:21" ht="14.4" customHeight="1" x14ac:dyDescent="0.3">
      <c r="A674" s="566">
        <v>4</v>
      </c>
      <c r="B674" s="567" t="s">
        <v>539</v>
      </c>
      <c r="C674" s="567">
        <v>89301042</v>
      </c>
      <c r="D674" s="629" t="s">
        <v>4252</v>
      </c>
      <c r="E674" s="630" t="s">
        <v>2309</v>
      </c>
      <c r="F674" s="567" t="s">
        <v>2282</v>
      </c>
      <c r="G674" s="567" t="s">
        <v>2457</v>
      </c>
      <c r="H674" s="567" t="s">
        <v>538</v>
      </c>
      <c r="I674" s="567" t="s">
        <v>3294</v>
      </c>
      <c r="J674" s="567" t="s">
        <v>3295</v>
      </c>
      <c r="K674" s="567" t="s">
        <v>3296</v>
      </c>
      <c r="L674" s="568">
        <v>630.11</v>
      </c>
      <c r="M674" s="568">
        <v>1260.22</v>
      </c>
      <c r="N674" s="567">
        <v>2</v>
      </c>
      <c r="O674" s="631">
        <v>1</v>
      </c>
      <c r="P674" s="568">
        <v>1260.22</v>
      </c>
      <c r="Q674" s="583">
        <v>1</v>
      </c>
      <c r="R674" s="567">
        <v>2</v>
      </c>
      <c r="S674" s="583">
        <v>1</v>
      </c>
      <c r="T674" s="631">
        <v>1</v>
      </c>
      <c r="U674" s="613">
        <v>1</v>
      </c>
    </row>
    <row r="675" spans="1:21" ht="14.4" customHeight="1" x14ac:dyDescent="0.3">
      <c r="A675" s="566">
        <v>4</v>
      </c>
      <c r="B675" s="567" t="s">
        <v>539</v>
      </c>
      <c r="C675" s="567">
        <v>89301042</v>
      </c>
      <c r="D675" s="629" t="s">
        <v>4252</v>
      </c>
      <c r="E675" s="630" t="s">
        <v>2309</v>
      </c>
      <c r="F675" s="567" t="s">
        <v>2282</v>
      </c>
      <c r="G675" s="567" t="s">
        <v>2457</v>
      </c>
      <c r="H675" s="567" t="s">
        <v>538</v>
      </c>
      <c r="I675" s="567" t="s">
        <v>3297</v>
      </c>
      <c r="J675" s="567" t="s">
        <v>3298</v>
      </c>
      <c r="K675" s="567" t="s">
        <v>3299</v>
      </c>
      <c r="L675" s="568">
        <v>2405.4</v>
      </c>
      <c r="M675" s="568">
        <v>9621.6</v>
      </c>
      <c r="N675" s="567">
        <v>4</v>
      </c>
      <c r="O675" s="631">
        <v>1</v>
      </c>
      <c r="P675" s="568">
        <v>9621.6</v>
      </c>
      <c r="Q675" s="583">
        <v>1</v>
      </c>
      <c r="R675" s="567">
        <v>4</v>
      </c>
      <c r="S675" s="583">
        <v>1</v>
      </c>
      <c r="T675" s="631">
        <v>1</v>
      </c>
      <c r="U675" s="613">
        <v>1</v>
      </c>
    </row>
    <row r="676" spans="1:21" ht="14.4" customHeight="1" x14ac:dyDescent="0.3">
      <c r="A676" s="566">
        <v>4</v>
      </c>
      <c r="B676" s="567" t="s">
        <v>539</v>
      </c>
      <c r="C676" s="567">
        <v>89301042</v>
      </c>
      <c r="D676" s="629" t="s">
        <v>4252</v>
      </c>
      <c r="E676" s="630" t="s">
        <v>2309</v>
      </c>
      <c r="F676" s="567" t="s">
        <v>2282</v>
      </c>
      <c r="G676" s="567" t="s">
        <v>2457</v>
      </c>
      <c r="H676" s="567" t="s">
        <v>538</v>
      </c>
      <c r="I676" s="567" t="s">
        <v>3300</v>
      </c>
      <c r="J676" s="567" t="s">
        <v>3301</v>
      </c>
      <c r="K676" s="567" t="s">
        <v>3302</v>
      </c>
      <c r="L676" s="568">
        <v>1472.67</v>
      </c>
      <c r="M676" s="568">
        <v>2945.34</v>
      </c>
      <c r="N676" s="567">
        <v>2</v>
      </c>
      <c r="O676" s="631">
        <v>1</v>
      </c>
      <c r="P676" s="568">
        <v>2945.34</v>
      </c>
      <c r="Q676" s="583">
        <v>1</v>
      </c>
      <c r="R676" s="567">
        <v>2</v>
      </c>
      <c r="S676" s="583">
        <v>1</v>
      </c>
      <c r="T676" s="631">
        <v>1</v>
      </c>
      <c r="U676" s="613">
        <v>1</v>
      </c>
    </row>
    <row r="677" spans="1:21" ht="14.4" customHeight="1" x14ac:dyDescent="0.3">
      <c r="A677" s="566">
        <v>4</v>
      </c>
      <c r="B677" s="567" t="s">
        <v>539</v>
      </c>
      <c r="C677" s="567">
        <v>89301042</v>
      </c>
      <c r="D677" s="629" t="s">
        <v>4252</v>
      </c>
      <c r="E677" s="630" t="s">
        <v>2309</v>
      </c>
      <c r="F677" s="567" t="s">
        <v>2282</v>
      </c>
      <c r="G677" s="567" t="s">
        <v>2457</v>
      </c>
      <c r="H677" s="567" t="s">
        <v>538</v>
      </c>
      <c r="I677" s="567" t="s">
        <v>2908</v>
      </c>
      <c r="J677" s="567" t="s">
        <v>3303</v>
      </c>
      <c r="K677" s="567" t="s">
        <v>2910</v>
      </c>
      <c r="L677" s="568">
        <v>2094.4899999999998</v>
      </c>
      <c r="M677" s="568">
        <v>25133.879999999997</v>
      </c>
      <c r="N677" s="567">
        <v>12</v>
      </c>
      <c r="O677" s="631">
        <v>3</v>
      </c>
      <c r="P677" s="568">
        <v>25133.879999999997</v>
      </c>
      <c r="Q677" s="583">
        <v>1</v>
      </c>
      <c r="R677" s="567">
        <v>12</v>
      </c>
      <c r="S677" s="583">
        <v>1</v>
      </c>
      <c r="T677" s="631">
        <v>3</v>
      </c>
      <c r="U677" s="613">
        <v>1</v>
      </c>
    </row>
    <row r="678" spans="1:21" ht="14.4" customHeight="1" x14ac:dyDescent="0.3">
      <c r="A678" s="566">
        <v>4</v>
      </c>
      <c r="B678" s="567" t="s">
        <v>539</v>
      </c>
      <c r="C678" s="567">
        <v>89301042</v>
      </c>
      <c r="D678" s="629" t="s">
        <v>4252</v>
      </c>
      <c r="E678" s="630" t="s">
        <v>2309</v>
      </c>
      <c r="F678" s="567" t="s">
        <v>2282</v>
      </c>
      <c r="G678" s="567" t="s">
        <v>2457</v>
      </c>
      <c r="H678" s="567" t="s">
        <v>538</v>
      </c>
      <c r="I678" s="567" t="s">
        <v>2908</v>
      </c>
      <c r="J678" s="567" t="s">
        <v>2909</v>
      </c>
      <c r="K678" s="567" t="s">
        <v>2910</v>
      </c>
      <c r="L678" s="568">
        <v>2094.4899999999998</v>
      </c>
      <c r="M678" s="568">
        <v>18850.409999999996</v>
      </c>
      <c r="N678" s="567">
        <v>9</v>
      </c>
      <c r="O678" s="631">
        <v>2</v>
      </c>
      <c r="P678" s="568">
        <v>18850.409999999996</v>
      </c>
      <c r="Q678" s="583">
        <v>1</v>
      </c>
      <c r="R678" s="567">
        <v>9</v>
      </c>
      <c r="S678" s="583">
        <v>1</v>
      </c>
      <c r="T678" s="631">
        <v>2</v>
      </c>
      <c r="U678" s="613">
        <v>1</v>
      </c>
    </row>
    <row r="679" spans="1:21" ht="14.4" customHeight="1" x14ac:dyDescent="0.3">
      <c r="A679" s="566">
        <v>4</v>
      </c>
      <c r="B679" s="567" t="s">
        <v>539</v>
      </c>
      <c r="C679" s="567">
        <v>89301042</v>
      </c>
      <c r="D679" s="629" t="s">
        <v>4252</v>
      </c>
      <c r="E679" s="630" t="s">
        <v>2309</v>
      </c>
      <c r="F679" s="567" t="s">
        <v>2282</v>
      </c>
      <c r="G679" s="567" t="s">
        <v>2457</v>
      </c>
      <c r="H679" s="567" t="s">
        <v>538</v>
      </c>
      <c r="I679" s="567" t="s">
        <v>2911</v>
      </c>
      <c r="J679" s="567" t="s">
        <v>2912</v>
      </c>
      <c r="K679" s="567" t="s">
        <v>2913</v>
      </c>
      <c r="L679" s="568">
        <v>315.5</v>
      </c>
      <c r="M679" s="568">
        <v>5363.5</v>
      </c>
      <c r="N679" s="567">
        <v>17</v>
      </c>
      <c r="O679" s="631">
        <v>11</v>
      </c>
      <c r="P679" s="568">
        <v>5363.5</v>
      </c>
      <c r="Q679" s="583">
        <v>1</v>
      </c>
      <c r="R679" s="567">
        <v>17</v>
      </c>
      <c r="S679" s="583">
        <v>1</v>
      </c>
      <c r="T679" s="631">
        <v>11</v>
      </c>
      <c r="U679" s="613">
        <v>1</v>
      </c>
    </row>
    <row r="680" spans="1:21" ht="14.4" customHeight="1" x14ac:dyDescent="0.3">
      <c r="A680" s="566">
        <v>4</v>
      </c>
      <c r="B680" s="567" t="s">
        <v>539</v>
      </c>
      <c r="C680" s="567">
        <v>89301042</v>
      </c>
      <c r="D680" s="629" t="s">
        <v>4252</v>
      </c>
      <c r="E680" s="630" t="s">
        <v>2309</v>
      </c>
      <c r="F680" s="567" t="s">
        <v>2282</v>
      </c>
      <c r="G680" s="567" t="s">
        <v>2457</v>
      </c>
      <c r="H680" s="567" t="s">
        <v>538</v>
      </c>
      <c r="I680" s="567" t="s">
        <v>3304</v>
      </c>
      <c r="J680" s="567" t="s">
        <v>3305</v>
      </c>
      <c r="K680" s="567" t="s">
        <v>3306</v>
      </c>
      <c r="L680" s="568">
        <v>2808.7</v>
      </c>
      <c r="M680" s="568">
        <v>50556.6</v>
      </c>
      <c r="N680" s="567">
        <v>18</v>
      </c>
      <c r="O680" s="631">
        <v>2</v>
      </c>
      <c r="P680" s="568">
        <v>50556.6</v>
      </c>
      <c r="Q680" s="583">
        <v>1</v>
      </c>
      <c r="R680" s="567">
        <v>18</v>
      </c>
      <c r="S680" s="583">
        <v>1</v>
      </c>
      <c r="T680" s="631">
        <v>2</v>
      </c>
      <c r="U680" s="613">
        <v>1</v>
      </c>
    </row>
    <row r="681" spans="1:21" ht="14.4" customHeight="1" x14ac:dyDescent="0.3">
      <c r="A681" s="566">
        <v>4</v>
      </c>
      <c r="B681" s="567" t="s">
        <v>539</v>
      </c>
      <c r="C681" s="567">
        <v>89301042</v>
      </c>
      <c r="D681" s="629" t="s">
        <v>4252</v>
      </c>
      <c r="E681" s="630" t="s">
        <v>2309</v>
      </c>
      <c r="F681" s="567" t="s">
        <v>2282</v>
      </c>
      <c r="G681" s="567" t="s">
        <v>2457</v>
      </c>
      <c r="H681" s="567" t="s">
        <v>538</v>
      </c>
      <c r="I681" s="567" t="s">
        <v>3307</v>
      </c>
      <c r="J681" s="567" t="s">
        <v>3308</v>
      </c>
      <c r="K681" s="567" t="s">
        <v>3057</v>
      </c>
      <c r="L681" s="568">
        <v>484.6</v>
      </c>
      <c r="M681" s="568">
        <v>2423</v>
      </c>
      <c r="N681" s="567">
        <v>5</v>
      </c>
      <c r="O681" s="631">
        <v>3</v>
      </c>
      <c r="P681" s="568">
        <v>2423</v>
      </c>
      <c r="Q681" s="583">
        <v>1</v>
      </c>
      <c r="R681" s="567">
        <v>5</v>
      </c>
      <c r="S681" s="583">
        <v>1</v>
      </c>
      <c r="T681" s="631">
        <v>3</v>
      </c>
      <c r="U681" s="613">
        <v>1</v>
      </c>
    </row>
    <row r="682" spans="1:21" ht="14.4" customHeight="1" x14ac:dyDescent="0.3">
      <c r="A682" s="566">
        <v>4</v>
      </c>
      <c r="B682" s="567" t="s">
        <v>539</v>
      </c>
      <c r="C682" s="567">
        <v>89301042</v>
      </c>
      <c r="D682" s="629" t="s">
        <v>4252</v>
      </c>
      <c r="E682" s="630" t="s">
        <v>2309</v>
      </c>
      <c r="F682" s="567" t="s">
        <v>2282</v>
      </c>
      <c r="G682" s="567" t="s">
        <v>2457</v>
      </c>
      <c r="H682" s="567" t="s">
        <v>538</v>
      </c>
      <c r="I682" s="567" t="s">
        <v>3309</v>
      </c>
      <c r="J682" s="567" t="s">
        <v>3310</v>
      </c>
      <c r="K682" s="567" t="s">
        <v>3311</v>
      </c>
      <c r="L682" s="568">
        <v>2444.8000000000002</v>
      </c>
      <c r="M682" s="568">
        <v>12224</v>
      </c>
      <c r="N682" s="567">
        <v>5</v>
      </c>
      <c r="O682" s="631">
        <v>3</v>
      </c>
      <c r="P682" s="568">
        <v>12224</v>
      </c>
      <c r="Q682" s="583">
        <v>1</v>
      </c>
      <c r="R682" s="567">
        <v>5</v>
      </c>
      <c r="S682" s="583">
        <v>1</v>
      </c>
      <c r="T682" s="631">
        <v>3</v>
      </c>
      <c r="U682" s="613">
        <v>1</v>
      </c>
    </row>
    <row r="683" spans="1:21" ht="14.4" customHeight="1" x14ac:dyDescent="0.3">
      <c r="A683" s="566">
        <v>4</v>
      </c>
      <c r="B683" s="567" t="s">
        <v>539</v>
      </c>
      <c r="C683" s="567">
        <v>89301042</v>
      </c>
      <c r="D683" s="629" t="s">
        <v>4252</v>
      </c>
      <c r="E683" s="630" t="s">
        <v>2309</v>
      </c>
      <c r="F683" s="567" t="s">
        <v>2282</v>
      </c>
      <c r="G683" s="567" t="s">
        <v>2457</v>
      </c>
      <c r="H683" s="567" t="s">
        <v>538</v>
      </c>
      <c r="I683" s="567" t="s">
        <v>3312</v>
      </c>
      <c r="J683" s="567" t="s">
        <v>3313</v>
      </c>
      <c r="K683" s="567" t="s">
        <v>3057</v>
      </c>
      <c r="L683" s="568">
        <v>291.2</v>
      </c>
      <c r="M683" s="568">
        <v>4076.8</v>
      </c>
      <c r="N683" s="567">
        <v>14</v>
      </c>
      <c r="O683" s="631">
        <v>7</v>
      </c>
      <c r="P683" s="568">
        <v>4076.8</v>
      </c>
      <c r="Q683" s="583">
        <v>1</v>
      </c>
      <c r="R683" s="567">
        <v>14</v>
      </c>
      <c r="S683" s="583">
        <v>1</v>
      </c>
      <c r="T683" s="631">
        <v>7</v>
      </c>
      <c r="U683" s="613">
        <v>1</v>
      </c>
    </row>
    <row r="684" spans="1:21" ht="14.4" customHeight="1" x14ac:dyDescent="0.3">
      <c r="A684" s="566">
        <v>4</v>
      </c>
      <c r="B684" s="567" t="s">
        <v>539</v>
      </c>
      <c r="C684" s="567">
        <v>89301042</v>
      </c>
      <c r="D684" s="629" t="s">
        <v>4252</v>
      </c>
      <c r="E684" s="630" t="s">
        <v>2309</v>
      </c>
      <c r="F684" s="567" t="s">
        <v>2282</v>
      </c>
      <c r="G684" s="567" t="s">
        <v>2457</v>
      </c>
      <c r="H684" s="567" t="s">
        <v>538</v>
      </c>
      <c r="I684" s="567" t="s">
        <v>3314</v>
      </c>
      <c r="J684" s="567" t="s">
        <v>3315</v>
      </c>
      <c r="K684" s="567" t="s">
        <v>3068</v>
      </c>
      <c r="L684" s="568">
        <v>161</v>
      </c>
      <c r="M684" s="568">
        <v>322</v>
      </c>
      <c r="N684" s="567">
        <v>2</v>
      </c>
      <c r="O684" s="631">
        <v>2</v>
      </c>
      <c r="P684" s="568">
        <v>161</v>
      </c>
      <c r="Q684" s="583">
        <v>0.5</v>
      </c>
      <c r="R684" s="567">
        <v>1</v>
      </c>
      <c r="S684" s="583">
        <v>0.5</v>
      </c>
      <c r="T684" s="631">
        <v>1</v>
      </c>
      <c r="U684" s="613">
        <v>0.5</v>
      </c>
    </row>
    <row r="685" spans="1:21" ht="14.4" customHeight="1" x14ac:dyDescent="0.3">
      <c r="A685" s="566">
        <v>4</v>
      </c>
      <c r="B685" s="567" t="s">
        <v>539</v>
      </c>
      <c r="C685" s="567">
        <v>89301042</v>
      </c>
      <c r="D685" s="629" t="s">
        <v>4252</v>
      </c>
      <c r="E685" s="630" t="s">
        <v>2309</v>
      </c>
      <c r="F685" s="567" t="s">
        <v>2282</v>
      </c>
      <c r="G685" s="567" t="s">
        <v>2457</v>
      </c>
      <c r="H685" s="567" t="s">
        <v>538</v>
      </c>
      <c r="I685" s="567" t="s">
        <v>3316</v>
      </c>
      <c r="J685" s="567" t="s">
        <v>3317</v>
      </c>
      <c r="K685" s="567" t="s">
        <v>2704</v>
      </c>
      <c r="L685" s="568">
        <v>560</v>
      </c>
      <c r="M685" s="568">
        <v>1120</v>
      </c>
      <c r="N685" s="567">
        <v>2</v>
      </c>
      <c r="O685" s="631">
        <v>1</v>
      </c>
      <c r="P685" s="568">
        <v>1120</v>
      </c>
      <c r="Q685" s="583">
        <v>1</v>
      </c>
      <c r="R685" s="567">
        <v>2</v>
      </c>
      <c r="S685" s="583">
        <v>1</v>
      </c>
      <c r="T685" s="631">
        <v>1</v>
      </c>
      <c r="U685" s="613">
        <v>1</v>
      </c>
    </row>
    <row r="686" spans="1:21" ht="14.4" customHeight="1" x14ac:dyDescent="0.3">
      <c r="A686" s="566">
        <v>4</v>
      </c>
      <c r="B686" s="567" t="s">
        <v>539</v>
      </c>
      <c r="C686" s="567">
        <v>89301042</v>
      </c>
      <c r="D686" s="629" t="s">
        <v>4252</v>
      </c>
      <c r="E686" s="630" t="s">
        <v>2309</v>
      </c>
      <c r="F686" s="567" t="s">
        <v>2282</v>
      </c>
      <c r="G686" s="567" t="s">
        <v>2457</v>
      </c>
      <c r="H686" s="567" t="s">
        <v>538</v>
      </c>
      <c r="I686" s="567" t="s">
        <v>2919</v>
      </c>
      <c r="J686" s="567" t="s">
        <v>2920</v>
      </c>
      <c r="K686" s="567" t="s">
        <v>2921</v>
      </c>
      <c r="L686" s="568">
        <v>579</v>
      </c>
      <c r="M686" s="568">
        <v>3474</v>
      </c>
      <c r="N686" s="567">
        <v>6</v>
      </c>
      <c r="O686" s="631">
        <v>2</v>
      </c>
      <c r="P686" s="568">
        <v>3474</v>
      </c>
      <c r="Q686" s="583">
        <v>1</v>
      </c>
      <c r="R686" s="567">
        <v>6</v>
      </c>
      <c r="S686" s="583">
        <v>1</v>
      </c>
      <c r="T686" s="631">
        <v>2</v>
      </c>
      <c r="U686" s="613">
        <v>1</v>
      </c>
    </row>
    <row r="687" spans="1:21" ht="14.4" customHeight="1" x14ac:dyDescent="0.3">
      <c r="A687" s="566">
        <v>4</v>
      </c>
      <c r="B687" s="567" t="s">
        <v>539</v>
      </c>
      <c r="C687" s="567">
        <v>89301042</v>
      </c>
      <c r="D687" s="629" t="s">
        <v>4252</v>
      </c>
      <c r="E687" s="630" t="s">
        <v>2309</v>
      </c>
      <c r="F687" s="567" t="s">
        <v>2282</v>
      </c>
      <c r="G687" s="567" t="s">
        <v>2457</v>
      </c>
      <c r="H687" s="567" t="s">
        <v>538</v>
      </c>
      <c r="I687" s="567" t="s">
        <v>3318</v>
      </c>
      <c r="J687" s="567" t="s">
        <v>3319</v>
      </c>
      <c r="K687" s="567" t="s">
        <v>3068</v>
      </c>
      <c r="L687" s="568">
        <v>220.68</v>
      </c>
      <c r="M687" s="568">
        <v>1324.08</v>
      </c>
      <c r="N687" s="567">
        <v>6</v>
      </c>
      <c r="O687" s="631">
        <v>2</v>
      </c>
      <c r="P687" s="568">
        <v>1324.08</v>
      </c>
      <c r="Q687" s="583">
        <v>1</v>
      </c>
      <c r="R687" s="567">
        <v>6</v>
      </c>
      <c r="S687" s="583">
        <v>1</v>
      </c>
      <c r="T687" s="631">
        <v>2</v>
      </c>
      <c r="U687" s="613">
        <v>1</v>
      </c>
    </row>
    <row r="688" spans="1:21" ht="14.4" customHeight="1" x14ac:dyDescent="0.3">
      <c r="A688" s="566">
        <v>4</v>
      </c>
      <c r="B688" s="567" t="s">
        <v>539</v>
      </c>
      <c r="C688" s="567">
        <v>89301042</v>
      </c>
      <c r="D688" s="629" t="s">
        <v>4252</v>
      </c>
      <c r="E688" s="630" t="s">
        <v>2309</v>
      </c>
      <c r="F688" s="567" t="s">
        <v>2282</v>
      </c>
      <c r="G688" s="567" t="s">
        <v>2457</v>
      </c>
      <c r="H688" s="567" t="s">
        <v>538</v>
      </c>
      <c r="I688" s="567" t="s">
        <v>3320</v>
      </c>
      <c r="J688" s="567" t="s">
        <v>3321</v>
      </c>
      <c r="K688" s="567" t="s">
        <v>3322</v>
      </c>
      <c r="L688" s="568">
        <v>1000</v>
      </c>
      <c r="M688" s="568">
        <v>4000</v>
      </c>
      <c r="N688" s="567">
        <v>4</v>
      </c>
      <c r="O688" s="631">
        <v>3</v>
      </c>
      <c r="P688" s="568">
        <v>4000</v>
      </c>
      <c r="Q688" s="583">
        <v>1</v>
      </c>
      <c r="R688" s="567">
        <v>4</v>
      </c>
      <c r="S688" s="583">
        <v>1</v>
      </c>
      <c r="T688" s="631">
        <v>3</v>
      </c>
      <c r="U688" s="613">
        <v>1</v>
      </c>
    </row>
    <row r="689" spans="1:21" ht="14.4" customHeight="1" x14ac:dyDescent="0.3">
      <c r="A689" s="566">
        <v>4</v>
      </c>
      <c r="B689" s="567" t="s">
        <v>539</v>
      </c>
      <c r="C689" s="567">
        <v>89301042</v>
      </c>
      <c r="D689" s="629" t="s">
        <v>4252</v>
      </c>
      <c r="E689" s="630" t="s">
        <v>2309</v>
      </c>
      <c r="F689" s="567" t="s">
        <v>2282</v>
      </c>
      <c r="G689" s="567" t="s">
        <v>2457</v>
      </c>
      <c r="H689" s="567" t="s">
        <v>538</v>
      </c>
      <c r="I689" s="567" t="s">
        <v>3323</v>
      </c>
      <c r="J689" s="567" t="s">
        <v>3324</v>
      </c>
      <c r="K689" s="567" t="s">
        <v>3325</v>
      </c>
      <c r="L689" s="568">
        <v>180.25</v>
      </c>
      <c r="M689" s="568">
        <v>721</v>
      </c>
      <c r="N689" s="567">
        <v>4</v>
      </c>
      <c r="O689" s="631">
        <v>2</v>
      </c>
      <c r="P689" s="568">
        <v>721</v>
      </c>
      <c r="Q689" s="583">
        <v>1</v>
      </c>
      <c r="R689" s="567">
        <v>4</v>
      </c>
      <c r="S689" s="583">
        <v>1</v>
      </c>
      <c r="T689" s="631">
        <v>2</v>
      </c>
      <c r="U689" s="613">
        <v>1</v>
      </c>
    </row>
    <row r="690" spans="1:21" ht="14.4" customHeight="1" x14ac:dyDescent="0.3">
      <c r="A690" s="566">
        <v>4</v>
      </c>
      <c r="B690" s="567" t="s">
        <v>539</v>
      </c>
      <c r="C690" s="567">
        <v>89301042</v>
      </c>
      <c r="D690" s="629" t="s">
        <v>4252</v>
      </c>
      <c r="E690" s="630" t="s">
        <v>2309</v>
      </c>
      <c r="F690" s="567" t="s">
        <v>2282</v>
      </c>
      <c r="G690" s="567" t="s">
        <v>2457</v>
      </c>
      <c r="H690" s="567" t="s">
        <v>538</v>
      </c>
      <c r="I690" s="567" t="s">
        <v>2922</v>
      </c>
      <c r="J690" s="567" t="s">
        <v>2923</v>
      </c>
      <c r="K690" s="567" t="s">
        <v>2924</v>
      </c>
      <c r="L690" s="568">
        <v>600</v>
      </c>
      <c r="M690" s="568">
        <v>600</v>
      </c>
      <c r="N690" s="567">
        <v>1</v>
      </c>
      <c r="O690" s="631">
        <v>1</v>
      </c>
      <c r="P690" s="568"/>
      <c r="Q690" s="583">
        <v>0</v>
      </c>
      <c r="R690" s="567"/>
      <c r="S690" s="583">
        <v>0</v>
      </c>
      <c r="T690" s="631"/>
      <c r="U690" s="613">
        <v>0</v>
      </c>
    </row>
    <row r="691" spans="1:21" ht="14.4" customHeight="1" x14ac:dyDescent="0.3">
      <c r="A691" s="566">
        <v>4</v>
      </c>
      <c r="B691" s="567" t="s">
        <v>539</v>
      </c>
      <c r="C691" s="567">
        <v>89301042</v>
      </c>
      <c r="D691" s="629" t="s">
        <v>4252</v>
      </c>
      <c r="E691" s="630" t="s">
        <v>2309</v>
      </c>
      <c r="F691" s="567" t="s">
        <v>2282</v>
      </c>
      <c r="G691" s="567" t="s">
        <v>2457</v>
      </c>
      <c r="H691" s="567" t="s">
        <v>538</v>
      </c>
      <c r="I691" s="567" t="s">
        <v>2925</v>
      </c>
      <c r="J691" s="567" t="s">
        <v>2926</v>
      </c>
      <c r="K691" s="567" t="s">
        <v>2927</v>
      </c>
      <c r="L691" s="568">
        <v>5343.9</v>
      </c>
      <c r="M691" s="568">
        <v>203068.20000000004</v>
      </c>
      <c r="N691" s="567">
        <v>38</v>
      </c>
      <c r="O691" s="631">
        <v>13</v>
      </c>
      <c r="P691" s="568">
        <v>203068.20000000004</v>
      </c>
      <c r="Q691" s="583">
        <v>1</v>
      </c>
      <c r="R691" s="567">
        <v>38</v>
      </c>
      <c r="S691" s="583">
        <v>1</v>
      </c>
      <c r="T691" s="631">
        <v>13</v>
      </c>
      <c r="U691" s="613">
        <v>1</v>
      </c>
    </row>
    <row r="692" spans="1:21" ht="14.4" customHeight="1" x14ac:dyDescent="0.3">
      <c r="A692" s="566">
        <v>4</v>
      </c>
      <c r="B692" s="567" t="s">
        <v>539</v>
      </c>
      <c r="C692" s="567">
        <v>89301042</v>
      </c>
      <c r="D692" s="629" t="s">
        <v>4252</v>
      </c>
      <c r="E692" s="630" t="s">
        <v>2309</v>
      </c>
      <c r="F692" s="567" t="s">
        <v>2282</v>
      </c>
      <c r="G692" s="567" t="s">
        <v>2457</v>
      </c>
      <c r="H692" s="567" t="s">
        <v>538</v>
      </c>
      <c r="I692" s="567" t="s">
        <v>2931</v>
      </c>
      <c r="J692" s="567" t="s">
        <v>2932</v>
      </c>
      <c r="K692" s="567" t="s">
        <v>2933</v>
      </c>
      <c r="L692" s="568">
        <v>2412.9</v>
      </c>
      <c r="M692" s="568">
        <v>57909.600000000006</v>
      </c>
      <c r="N692" s="567">
        <v>24</v>
      </c>
      <c r="O692" s="631">
        <v>4</v>
      </c>
      <c r="P692" s="568">
        <v>57909.600000000006</v>
      </c>
      <c r="Q692" s="583">
        <v>1</v>
      </c>
      <c r="R692" s="567">
        <v>24</v>
      </c>
      <c r="S692" s="583">
        <v>1</v>
      </c>
      <c r="T692" s="631">
        <v>4</v>
      </c>
      <c r="U692" s="613">
        <v>1</v>
      </c>
    </row>
    <row r="693" spans="1:21" ht="14.4" customHeight="1" x14ac:dyDescent="0.3">
      <c r="A693" s="566">
        <v>4</v>
      </c>
      <c r="B693" s="567" t="s">
        <v>539</v>
      </c>
      <c r="C693" s="567">
        <v>89301042</v>
      </c>
      <c r="D693" s="629" t="s">
        <v>4252</v>
      </c>
      <c r="E693" s="630" t="s">
        <v>2309</v>
      </c>
      <c r="F693" s="567" t="s">
        <v>2282</v>
      </c>
      <c r="G693" s="567" t="s">
        <v>2457</v>
      </c>
      <c r="H693" s="567" t="s">
        <v>538</v>
      </c>
      <c r="I693" s="567" t="s">
        <v>3326</v>
      </c>
      <c r="J693" s="567" t="s">
        <v>3327</v>
      </c>
      <c r="K693" s="567" t="s">
        <v>3328</v>
      </c>
      <c r="L693" s="568">
        <v>2412.9</v>
      </c>
      <c r="M693" s="568">
        <v>4825.8</v>
      </c>
      <c r="N693" s="567">
        <v>2</v>
      </c>
      <c r="O693" s="631">
        <v>1</v>
      </c>
      <c r="P693" s="568">
        <v>4825.8</v>
      </c>
      <c r="Q693" s="583">
        <v>1</v>
      </c>
      <c r="R693" s="567">
        <v>2</v>
      </c>
      <c r="S693" s="583">
        <v>1</v>
      </c>
      <c r="T693" s="631">
        <v>1</v>
      </c>
      <c r="U693" s="613">
        <v>1</v>
      </c>
    </row>
    <row r="694" spans="1:21" ht="14.4" customHeight="1" x14ac:dyDescent="0.3">
      <c r="A694" s="566">
        <v>4</v>
      </c>
      <c r="B694" s="567" t="s">
        <v>539</v>
      </c>
      <c r="C694" s="567">
        <v>89301042</v>
      </c>
      <c r="D694" s="629" t="s">
        <v>4252</v>
      </c>
      <c r="E694" s="630" t="s">
        <v>2309</v>
      </c>
      <c r="F694" s="567" t="s">
        <v>2282</v>
      </c>
      <c r="G694" s="567" t="s">
        <v>2457</v>
      </c>
      <c r="H694" s="567" t="s">
        <v>538</v>
      </c>
      <c r="I694" s="567" t="s">
        <v>3329</v>
      </c>
      <c r="J694" s="567" t="s">
        <v>3330</v>
      </c>
      <c r="K694" s="567" t="s">
        <v>3331</v>
      </c>
      <c r="L694" s="568">
        <v>1249.73</v>
      </c>
      <c r="M694" s="568">
        <v>3749.19</v>
      </c>
      <c r="N694" s="567">
        <v>3</v>
      </c>
      <c r="O694" s="631">
        <v>1</v>
      </c>
      <c r="P694" s="568">
        <v>3749.19</v>
      </c>
      <c r="Q694" s="583">
        <v>1</v>
      </c>
      <c r="R694" s="567">
        <v>3</v>
      </c>
      <c r="S694" s="583">
        <v>1</v>
      </c>
      <c r="T694" s="631">
        <v>1</v>
      </c>
      <c r="U694" s="613">
        <v>1</v>
      </c>
    </row>
    <row r="695" spans="1:21" ht="14.4" customHeight="1" x14ac:dyDescent="0.3">
      <c r="A695" s="566">
        <v>4</v>
      </c>
      <c r="B695" s="567" t="s">
        <v>539</v>
      </c>
      <c r="C695" s="567">
        <v>89301042</v>
      </c>
      <c r="D695" s="629" t="s">
        <v>4252</v>
      </c>
      <c r="E695" s="630" t="s">
        <v>2309</v>
      </c>
      <c r="F695" s="567" t="s">
        <v>2282</v>
      </c>
      <c r="G695" s="567" t="s">
        <v>2457</v>
      </c>
      <c r="H695" s="567" t="s">
        <v>538</v>
      </c>
      <c r="I695" s="567" t="s">
        <v>2934</v>
      </c>
      <c r="J695" s="567" t="s">
        <v>2935</v>
      </c>
      <c r="K695" s="567" t="s">
        <v>2936</v>
      </c>
      <c r="L695" s="568">
        <v>5343.9</v>
      </c>
      <c r="M695" s="568">
        <v>37407.300000000003</v>
      </c>
      <c r="N695" s="567">
        <v>7</v>
      </c>
      <c r="O695" s="631">
        <v>3</v>
      </c>
      <c r="P695" s="568">
        <v>37407.300000000003</v>
      </c>
      <c r="Q695" s="583">
        <v>1</v>
      </c>
      <c r="R695" s="567">
        <v>7</v>
      </c>
      <c r="S695" s="583">
        <v>1</v>
      </c>
      <c r="T695" s="631">
        <v>3</v>
      </c>
      <c r="U695" s="613">
        <v>1</v>
      </c>
    </row>
    <row r="696" spans="1:21" ht="14.4" customHeight="1" x14ac:dyDescent="0.3">
      <c r="A696" s="566">
        <v>4</v>
      </c>
      <c r="B696" s="567" t="s">
        <v>539</v>
      </c>
      <c r="C696" s="567">
        <v>89301042</v>
      </c>
      <c r="D696" s="629" t="s">
        <v>4252</v>
      </c>
      <c r="E696" s="630" t="s">
        <v>2309</v>
      </c>
      <c r="F696" s="567" t="s">
        <v>2282</v>
      </c>
      <c r="G696" s="567" t="s">
        <v>2457</v>
      </c>
      <c r="H696" s="567" t="s">
        <v>538</v>
      </c>
      <c r="I696" s="567" t="s">
        <v>3332</v>
      </c>
      <c r="J696" s="567" t="s">
        <v>3333</v>
      </c>
      <c r="K696" s="567" t="s">
        <v>3334</v>
      </c>
      <c r="L696" s="568">
        <v>5343.79</v>
      </c>
      <c r="M696" s="568">
        <v>10687.58</v>
      </c>
      <c r="N696" s="567">
        <v>2</v>
      </c>
      <c r="O696" s="631">
        <v>2</v>
      </c>
      <c r="P696" s="568">
        <v>10687.58</v>
      </c>
      <c r="Q696" s="583">
        <v>1</v>
      </c>
      <c r="R696" s="567">
        <v>2</v>
      </c>
      <c r="S696" s="583">
        <v>1</v>
      </c>
      <c r="T696" s="631">
        <v>2</v>
      </c>
      <c r="U696" s="613">
        <v>1</v>
      </c>
    </row>
    <row r="697" spans="1:21" ht="14.4" customHeight="1" x14ac:dyDescent="0.3">
      <c r="A697" s="566">
        <v>4</v>
      </c>
      <c r="B697" s="567" t="s">
        <v>539</v>
      </c>
      <c r="C697" s="567">
        <v>89301042</v>
      </c>
      <c r="D697" s="629" t="s">
        <v>4252</v>
      </c>
      <c r="E697" s="630" t="s">
        <v>2309</v>
      </c>
      <c r="F697" s="567" t="s">
        <v>2282</v>
      </c>
      <c r="G697" s="567" t="s">
        <v>2457</v>
      </c>
      <c r="H697" s="567" t="s">
        <v>538</v>
      </c>
      <c r="I697" s="567" t="s">
        <v>3335</v>
      </c>
      <c r="J697" s="567" t="s">
        <v>3336</v>
      </c>
      <c r="K697" s="567" t="s">
        <v>3337</v>
      </c>
      <c r="L697" s="568">
        <v>2816</v>
      </c>
      <c r="M697" s="568">
        <v>16896</v>
      </c>
      <c r="N697" s="567">
        <v>6</v>
      </c>
      <c r="O697" s="631">
        <v>1</v>
      </c>
      <c r="P697" s="568">
        <v>16896</v>
      </c>
      <c r="Q697" s="583">
        <v>1</v>
      </c>
      <c r="R697" s="567">
        <v>6</v>
      </c>
      <c r="S697" s="583">
        <v>1</v>
      </c>
      <c r="T697" s="631">
        <v>1</v>
      </c>
      <c r="U697" s="613">
        <v>1</v>
      </c>
    </row>
    <row r="698" spans="1:21" ht="14.4" customHeight="1" x14ac:dyDescent="0.3">
      <c r="A698" s="566">
        <v>4</v>
      </c>
      <c r="B698" s="567" t="s">
        <v>539</v>
      </c>
      <c r="C698" s="567">
        <v>89301042</v>
      </c>
      <c r="D698" s="629" t="s">
        <v>4252</v>
      </c>
      <c r="E698" s="630" t="s">
        <v>2309</v>
      </c>
      <c r="F698" s="567" t="s">
        <v>2282</v>
      </c>
      <c r="G698" s="567" t="s">
        <v>2457</v>
      </c>
      <c r="H698" s="567" t="s">
        <v>538</v>
      </c>
      <c r="I698" s="567" t="s">
        <v>3338</v>
      </c>
      <c r="J698" s="567" t="s">
        <v>3336</v>
      </c>
      <c r="K698" s="567" t="s">
        <v>3331</v>
      </c>
      <c r="L698" s="568">
        <v>2816</v>
      </c>
      <c r="M698" s="568">
        <v>5632</v>
      </c>
      <c r="N698" s="567">
        <v>2</v>
      </c>
      <c r="O698" s="631">
        <v>1</v>
      </c>
      <c r="P698" s="568">
        <v>5632</v>
      </c>
      <c r="Q698" s="583">
        <v>1</v>
      </c>
      <c r="R698" s="567">
        <v>2</v>
      </c>
      <c r="S698" s="583">
        <v>1</v>
      </c>
      <c r="T698" s="631">
        <v>1</v>
      </c>
      <c r="U698" s="613">
        <v>1</v>
      </c>
    </row>
    <row r="699" spans="1:21" ht="14.4" customHeight="1" x14ac:dyDescent="0.3">
      <c r="A699" s="566">
        <v>4</v>
      </c>
      <c r="B699" s="567" t="s">
        <v>539</v>
      </c>
      <c r="C699" s="567">
        <v>89301042</v>
      </c>
      <c r="D699" s="629" t="s">
        <v>4252</v>
      </c>
      <c r="E699" s="630" t="s">
        <v>2309</v>
      </c>
      <c r="F699" s="567" t="s">
        <v>2282</v>
      </c>
      <c r="G699" s="567" t="s">
        <v>2457</v>
      </c>
      <c r="H699" s="567" t="s">
        <v>538</v>
      </c>
      <c r="I699" s="567" t="s">
        <v>2937</v>
      </c>
      <c r="J699" s="567" t="s">
        <v>2938</v>
      </c>
      <c r="K699" s="567" t="s">
        <v>2939</v>
      </c>
      <c r="L699" s="568">
        <v>1526.74</v>
      </c>
      <c r="M699" s="568">
        <v>1526.74</v>
      </c>
      <c r="N699" s="567">
        <v>1</v>
      </c>
      <c r="O699" s="631">
        <v>1</v>
      </c>
      <c r="P699" s="568">
        <v>1526.74</v>
      </c>
      <c r="Q699" s="583">
        <v>1</v>
      </c>
      <c r="R699" s="567">
        <v>1</v>
      </c>
      <c r="S699" s="583">
        <v>1</v>
      </c>
      <c r="T699" s="631">
        <v>1</v>
      </c>
      <c r="U699" s="613">
        <v>1</v>
      </c>
    </row>
    <row r="700" spans="1:21" ht="14.4" customHeight="1" x14ac:dyDescent="0.3">
      <c r="A700" s="566">
        <v>4</v>
      </c>
      <c r="B700" s="567" t="s">
        <v>539</v>
      </c>
      <c r="C700" s="567">
        <v>89301042</v>
      </c>
      <c r="D700" s="629" t="s">
        <v>4252</v>
      </c>
      <c r="E700" s="630" t="s">
        <v>2309</v>
      </c>
      <c r="F700" s="567" t="s">
        <v>2282</v>
      </c>
      <c r="G700" s="567" t="s">
        <v>2457</v>
      </c>
      <c r="H700" s="567" t="s">
        <v>538</v>
      </c>
      <c r="I700" s="567" t="s">
        <v>2940</v>
      </c>
      <c r="J700" s="567" t="s">
        <v>2941</v>
      </c>
      <c r="K700" s="567" t="s">
        <v>2939</v>
      </c>
      <c r="L700" s="568">
        <v>1832.09</v>
      </c>
      <c r="M700" s="568">
        <v>9160.4499999999989</v>
      </c>
      <c r="N700" s="567">
        <v>5</v>
      </c>
      <c r="O700" s="631">
        <v>2</v>
      </c>
      <c r="P700" s="568">
        <v>9160.4499999999989</v>
      </c>
      <c r="Q700" s="583">
        <v>1</v>
      </c>
      <c r="R700" s="567">
        <v>5</v>
      </c>
      <c r="S700" s="583">
        <v>1</v>
      </c>
      <c r="T700" s="631">
        <v>2</v>
      </c>
      <c r="U700" s="613">
        <v>1</v>
      </c>
    </row>
    <row r="701" spans="1:21" ht="14.4" customHeight="1" x14ac:dyDescent="0.3">
      <c r="A701" s="566">
        <v>4</v>
      </c>
      <c r="B701" s="567" t="s">
        <v>539</v>
      </c>
      <c r="C701" s="567">
        <v>89301042</v>
      </c>
      <c r="D701" s="629" t="s">
        <v>4252</v>
      </c>
      <c r="E701" s="630" t="s">
        <v>2309</v>
      </c>
      <c r="F701" s="567" t="s">
        <v>2282</v>
      </c>
      <c r="G701" s="567" t="s">
        <v>2457</v>
      </c>
      <c r="H701" s="567" t="s">
        <v>538</v>
      </c>
      <c r="I701" s="567" t="s">
        <v>2942</v>
      </c>
      <c r="J701" s="567" t="s">
        <v>2943</v>
      </c>
      <c r="K701" s="567" t="s">
        <v>2944</v>
      </c>
      <c r="L701" s="568">
        <v>2473.21</v>
      </c>
      <c r="M701" s="568">
        <v>19785.68</v>
      </c>
      <c r="N701" s="567">
        <v>8</v>
      </c>
      <c r="O701" s="631">
        <v>3</v>
      </c>
      <c r="P701" s="568">
        <v>19785.68</v>
      </c>
      <c r="Q701" s="583">
        <v>1</v>
      </c>
      <c r="R701" s="567">
        <v>8</v>
      </c>
      <c r="S701" s="583">
        <v>1</v>
      </c>
      <c r="T701" s="631">
        <v>3</v>
      </c>
      <c r="U701" s="613">
        <v>1</v>
      </c>
    </row>
    <row r="702" spans="1:21" ht="14.4" customHeight="1" x14ac:dyDescent="0.3">
      <c r="A702" s="566">
        <v>4</v>
      </c>
      <c r="B702" s="567" t="s">
        <v>539</v>
      </c>
      <c r="C702" s="567">
        <v>89301042</v>
      </c>
      <c r="D702" s="629" t="s">
        <v>4252</v>
      </c>
      <c r="E702" s="630" t="s">
        <v>2309</v>
      </c>
      <c r="F702" s="567" t="s">
        <v>2282</v>
      </c>
      <c r="G702" s="567" t="s">
        <v>2457</v>
      </c>
      <c r="H702" s="567" t="s">
        <v>538</v>
      </c>
      <c r="I702" s="567" t="s">
        <v>3339</v>
      </c>
      <c r="J702" s="567" t="s">
        <v>2943</v>
      </c>
      <c r="K702" s="567" t="s">
        <v>3340</v>
      </c>
      <c r="L702" s="568">
        <v>2473.21</v>
      </c>
      <c r="M702" s="568">
        <v>17312.47</v>
      </c>
      <c r="N702" s="567">
        <v>7</v>
      </c>
      <c r="O702" s="631">
        <v>6</v>
      </c>
      <c r="P702" s="568">
        <v>17312.47</v>
      </c>
      <c r="Q702" s="583">
        <v>1</v>
      </c>
      <c r="R702" s="567">
        <v>7</v>
      </c>
      <c r="S702" s="583">
        <v>1</v>
      </c>
      <c r="T702" s="631">
        <v>6</v>
      </c>
      <c r="U702" s="613">
        <v>1</v>
      </c>
    </row>
    <row r="703" spans="1:21" ht="14.4" customHeight="1" x14ac:dyDescent="0.3">
      <c r="A703" s="566">
        <v>4</v>
      </c>
      <c r="B703" s="567" t="s">
        <v>539</v>
      </c>
      <c r="C703" s="567">
        <v>89301042</v>
      </c>
      <c r="D703" s="629" t="s">
        <v>4252</v>
      </c>
      <c r="E703" s="630" t="s">
        <v>2309</v>
      </c>
      <c r="F703" s="567" t="s">
        <v>2282</v>
      </c>
      <c r="G703" s="567" t="s">
        <v>2457</v>
      </c>
      <c r="H703" s="567" t="s">
        <v>538</v>
      </c>
      <c r="I703" s="567" t="s">
        <v>3341</v>
      </c>
      <c r="J703" s="567" t="s">
        <v>3342</v>
      </c>
      <c r="K703" s="567" t="s">
        <v>2939</v>
      </c>
      <c r="L703" s="568">
        <v>485.63</v>
      </c>
      <c r="M703" s="568">
        <v>2428.15</v>
      </c>
      <c r="N703" s="567">
        <v>5</v>
      </c>
      <c r="O703" s="631">
        <v>4</v>
      </c>
      <c r="P703" s="568">
        <v>2428.15</v>
      </c>
      <c r="Q703" s="583">
        <v>1</v>
      </c>
      <c r="R703" s="567">
        <v>5</v>
      </c>
      <c r="S703" s="583">
        <v>1</v>
      </c>
      <c r="T703" s="631">
        <v>4</v>
      </c>
      <c r="U703" s="613">
        <v>1</v>
      </c>
    </row>
    <row r="704" spans="1:21" ht="14.4" customHeight="1" x14ac:dyDescent="0.3">
      <c r="A704" s="566">
        <v>4</v>
      </c>
      <c r="B704" s="567" t="s">
        <v>539</v>
      </c>
      <c r="C704" s="567">
        <v>89301042</v>
      </c>
      <c r="D704" s="629" t="s">
        <v>4252</v>
      </c>
      <c r="E704" s="630" t="s">
        <v>2309</v>
      </c>
      <c r="F704" s="567" t="s">
        <v>2282</v>
      </c>
      <c r="G704" s="567" t="s">
        <v>2457</v>
      </c>
      <c r="H704" s="567" t="s">
        <v>538</v>
      </c>
      <c r="I704" s="567" t="s">
        <v>3343</v>
      </c>
      <c r="J704" s="567" t="s">
        <v>3344</v>
      </c>
      <c r="K704" s="567" t="s">
        <v>2939</v>
      </c>
      <c r="L704" s="568">
        <v>300</v>
      </c>
      <c r="M704" s="568">
        <v>900</v>
      </c>
      <c r="N704" s="567">
        <v>3</v>
      </c>
      <c r="O704" s="631">
        <v>3</v>
      </c>
      <c r="P704" s="568">
        <v>900</v>
      </c>
      <c r="Q704" s="583">
        <v>1</v>
      </c>
      <c r="R704" s="567">
        <v>3</v>
      </c>
      <c r="S704" s="583">
        <v>1</v>
      </c>
      <c r="T704" s="631">
        <v>3</v>
      </c>
      <c r="U704" s="613">
        <v>1</v>
      </c>
    </row>
    <row r="705" spans="1:21" ht="14.4" customHeight="1" x14ac:dyDescent="0.3">
      <c r="A705" s="566">
        <v>4</v>
      </c>
      <c r="B705" s="567" t="s">
        <v>539</v>
      </c>
      <c r="C705" s="567">
        <v>89301042</v>
      </c>
      <c r="D705" s="629" t="s">
        <v>4252</v>
      </c>
      <c r="E705" s="630" t="s">
        <v>2309</v>
      </c>
      <c r="F705" s="567" t="s">
        <v>2282</v>
      </c>
      <c r="G705" s="567" t="s">
        <v>2457</v>
      </c>
      <c r="H705" s="567" t="s">
        <v>538</v>
      </c>
      <c r="I705" s="567" t="s">
        <v>3345</v>
      </c>
      <c r="J705" s="567" t="s">
        <v>3346</v>
      </c>
      <c r="K705" s="567" t="s">
        <v>3347</v>
      </c>
      <c r="L705" s="568">
        <v>196.43</v>
      </c>
      <c r="M705" s="568">
        <v>589.29</v>
      </c>
      <c r="N705" s="567">
        <v>3</v>
      </c>
      <c r="O705" s="631">
        <v>3</v>
      </c>
      <c r="P705" s="568">
        <v>589.29</v>
      </c>
      <c r="Q705" s="583">
        <v>1</v>
      </c>
      <c r="R705" s="567">
        <v>3</v>
      </c>
      <c r="S705" s="583">
        <v>1</v>
      </c>
      <c r="T705" s="631">
        <v>3</v>
      </c>
      <c r="U705" s="613">
        <v>1</v>
      </c>
    </row>
    <row r="706" spans="1:21" ht="14.4" customHeight="1" x14ac:dyDescent="0.3">
      <c r="A706" s="566">
        <v>4</v>
      </c>
      <c r="B706" s="567" t="s">
        <v>539</v>
      </c>
      <c r="C706" s="567">
        <v>89301042</v>
      </c>
      <c r="D706" s="629" t="s">
        <v>4252</v>
      </c>
      <c r="E706" s="630" t="s">
        <v>2309</v>
      </c>
      <c r="F706" s="567" t="s">
        <v>2282</v>
      </c>
      <c r="G706" s="567" t="s">
        <v>2457</v>
      </c>
      <c r="H706" s="567" t="s">
        <v>538</v>
      </c>
      <c r="I706" s="567" t="s">
        <v>3348</v>
      </c>
      <c r="J706" s="567" t="s">
        <v>3349</v>
      </c>
      <c r="K706" s="567" t="s">
        <v>3350</v>
      </c>
      <c r="L706" s="568">
        <v>210.33</v>
      </c>
      <c r="M706" s="568">
        <v>630.99</v>
      </c>
      <c r="N706" s="567">
        <v>3</v>
      </c>
      <c r="O706" s="631">
        <v>3</v>
      </c>
      <c r="P706" s="568">
        <v>630.99</v>
      </c>
      <c r="Q706" s="583">
        <v>1</v>
      </c>
      <c r="R706" s="567">
        <v>3</v>
      </c>
      <c r="S706" s="583">
        <v>1</v>
      </c>
      <c r="T706" s="631">
        <v>3</v>
      </c>
      <c r="U706" s="613">
        <v>1</v>
      </c>
    </row>
    <row r="707" spans="1:21" ht="14.4" customHeight="1" x14ac:dyDescent="0.3">
      <c r="A707" s="566">
        <v>4</v>
      </c>
      <c r="B707" s="567" t="s">
        <v>539</v>
      </c>
      <c r="C707" s="567">
        <v>89301042</v>
      </c>
      <c r="D707" s="629" t="s">
        <v>4252</v>
      </c>
      <c r="E707" s="630" t="s">
        <v>2309</v>
      </c>
      <c r="F707" s="567" t="s">
        <v>2282</v>
      </c>
      <c r="G707" s="567" t="s">
        <v>2457</v>
      </c>
      <c r="H707" s="567" t="s">
        <v>538</v>
      </c>
      <c r="I707" s="567" t="s">
        <v>3351</v>
      </c>
      <c r="J707" s="567" t="s">
        <v>3352</v>
      </c>
      <c r="K707" s="567" t="s">
        <v>3039</v>
      </c>
      <c r="L707" s="568">
        <v>299</v>
      </c>
      <c r="M707" s="568">
        <v>897</v>
      </c>
      <c r="N707" s="567">
        <v>3</v>
      </c>
      <c r="O707" s="631">
        <v>3</v>
      </c>
      <c r="P707" s="568">
        <v>897</v>
      </c>
      <c r="Q707" s="583">
        <v>1</v>
      </c>
      <c r="R707" s="567">
        <v>3</v>
      </c>
      <c r="S707" s="583">
        <v>1</v>
      </c>
      <c r="T707" s="631">
        <v>3</v>
      </c>
      <c r="U707" s="613">
        <v>1</v>
      </c>
    </row>
    <row r="708" spans="1:21" ht="14.4" customHeight="1" x14ac:dyDescent="0.3">
      <c r="A708" s="566">
        <v>4</v>
      </c>
      <c r="B708" s="567" t="s">
        <v>539</v>
      </c>
      <c r="C708" s="567">
        <v>89301042</v>
      </c>
      <c r="D708" s="629" t="s">
        <v>4252</v>
      </c>
      <c r="E708" s="630" t="s">
        <v>2309</v>
      </c>
      <c r="F708" s="567" t="s">
        <v>2282</v>
      </c>
      <c r="G708" s="567" t="s">
        <v>2457</v>
      </c>
      <c r="H708" s="567" t="s">
        <v>538</v>
      </c>
      <c r="I708" s="567" t="s">
        <v>2945</v>
      </c>
      <c r="J708" s="567" t="s">
        <v>2946</v>
      </c>
      <c r="K708" s="567" t="s">
        <v>2947</v>
      </c>
      <c r="L708" s="568">
        <v>2412.9</v>
      </c>
      <c r="M708" s="568">
        <v>9651.6</v>
      </c>
      <c r="N708" s="567">
        <v>4</v>
      </c>
      <c r="O708" s="631">
        <v>1</v>
      </c>
      <c r="P708" s="568">
        <v>9651.6</v>
      </c>
      <c r="Q708" s="583">
        <v>1</v>
      </c>
      <c r="R708" s="567">
        <v>4</v>
      </c>
      <c r="S708" s="583">
        <v>1</v>
      </c>
      <c r="T708" s="631">
        <v>1</v>
      </c>
      <c r="U708" s="613">
        <v>1</v>
      </c>
    </row>
    <row r="709" spans="1:21" ht="14.4" customHeight="1" x14ac:dyDescent="0.3">
      <c r="A709" s="566">
        <v>4</v>
      </c>
      <c r="B709" s="567" t="s">
        <v>539</v>
      </c>
      <c r="C709" s="567">
        <v>89301042</v>
      </c>
      <c r="D709" s="629" t="s">
        <v>4252</v>
      </c>
      <c r="E709" s="630" t="s">
        <v>2309</v>
      </c>
      <c r="F709" s="567" t="s">
        <v>2282</v>
      </c>
      <c r="G709" s="567" t="s">
        <v>2457</v>
      </c>
      <c r="H709" s="567" t="s">
        <v>538</v>
      </c>
      <c r="I709" s="567" t="s">
        <v>3353</v>
      </c>
      <c r="J709" s="567" t="s">
        <v>3354</v>
      </c>
      <c r="K709" s="567" t="s">
        <v>3355</v>
      </c>
      <c r="L709" s="568">
        <v>2412.9</v>
      </c>
      <c r="M709" s="568">
        <v>9651.6</v>
      </c>
      <c r="N709" s="567">
        <v>4</v>
      </c>
      <c r="O709" s="631">
        <v>1</v>
      </c>
      <c r="P709" s="568"/>
      <c r="Q709" s="583">
        <v>0</v>
      </c>
      <c r="R709" s="567"/>
      <c r="S709" s="583">
        <v>0</v>
      </c>
      <c r="T709" s="631"/>
      <c r="U709" s="613">
        <v>0</v>
      </c>
    </row>
    <row r="710" spans="1:21" ht="14.4" customHeight="1" x14ac:dyDescent="0.3">
      <c r="A710" s="566">
        <v>4</v>
      </c>
      <c r="B710" s="567" t="s">
        <v>539</v>
      </c>
      <c r="C710" s="567">
        <v>89301042</v>
      </c>
      <c r="D710" s="629" t="s">
        <v>4252</v>
      </c>
      <c r="E710" s="630" t="s">
        <v>2309</v>
      </c>
      <c r="F710" s="567" t="s">
        <v>2282</v>
      </c>
      <c r="G710" s="567" t="s">
        <v>2457</v>
      </c>
      <c r="H710" s="567" t="s">
        <v>538</v>
      </c>
      <c r="I710" s="567" t="s">
        <v>2948</v>
      </c>
      <c r="J710" s="567" t="s">
        <v>2949</v>
      </c>
      <c r="K710" s="567" t="s">
        <v>2950</v>
      </c>
      <c r="L710" s="568">
        <v>5343.9</v>
      </c>
      <c r="M710" s="568">
        <v>5343.9</v>
      </c>
      <c r="N710" s="567">
        <v>1</v>
      </c>
      <c r="O710" s="631">
        <v>1</v>
      </c>
      <c r="P710" s="568">
        <v>5343.9</v>
      </c>
      <c r="Q710" s="583">
        <v>1</v>
      </c>
      <c r="R710" s="567">
        <v>1</v>
      </c>
      <c r="S710" s="583">
        <v>1</v>
      </c>
      <c r="T710" s="631">
        <v>1</v>
      </c>
      <c r="U710" s="613">
        <v>1</v>
      </c>
    </row>
    <row r="711" spans="1:21" ht="14.4" customHeight="1" x14ac:dyDescent="0.3">
      <c r="A711" s="566">
        <v>4</v>
      </c>
      <c r="B711" s="567" t="s">
        <v>539</v>
      </c>
      <c r="C711" s="567">
        <v>89301042</v>
      </c>
      <c r="D711" s="629" t="s">
        <v>4252</v>
      </c>
      <c r="E711" s="630" t="s">
        <v>2309</v>
      </c>
      <c r="F711" s="567" t="s">
        <v>2282</v>
      </c>
      <c r="G711" s="567" t="s">
        <v>2457</v>
      </c>
      <c r="H711" s="567" t="s">
        <v>538</v>
      </c>
      <c r="I711" s="567" t="s">
        <v>2951</v>
      </c>
      <c r="J711" s="567" t="s">
        <v>2952</v>
      </c>
      <c r="K711" s="567" t="s">
        <v>2953</v>
      </c>
      <c r="L711" s="568">
        <v>5343.9</v>
      </c>
      <c r="M711" s="568">
        <v>37407.299999999996</v>
      </c>
      <c r="N711" s="567">
        <v>7</v>
      </c>
      <c r="O711" s="631">
        <v>3</v>
      </c>
      <c r="P711" s="568">
        <v>37407.299999999996</v>
      </c>
      <c r="Q711" s="583">
        <v>1</v>
      </c>
      <c r="R711" s="567">
        <v>7</v>
      </c>
      <c r="S711" s="583">
        <v>1</v>
      </c>
      <c r="T711" s="631">
        <v>3</v>
      </c>
      <c r="U711" s="613">
        <v>1</v>
      </c>
    </row>
    <row r="712" spans="1:21" ht="14.4" customHeight="1" x14ac:dyDescent="0.3">
      <c r="A712" s="566">
        <v>4</v>
      </c>
      <c r="B712" s="567" t="s">
        <v>539</v>
      </c>
      <c r="C712" s="567">
        <v>89301042</v>
      </c>
      <c r="D712" s="629" t="s">
        <v>4252</v>
      </c>
      <c r="E712" s="630" t="s">
        <v>2309</v>
      </c>
      <c r="F712" s="567" t="s">
        <v>2282</v>
      </c>
      <c r="G712" s="567" t="s">
        <v>2457</v>
      </c>
      <c r="H712" s="567" t="s">
        <v>538</v>
      </c>
      <c r="I712" s="567" t="s">
        <v>2954</v>
      </c>
      <c r="J712" s="567" t="s">
        <v>2955</v>
      </c>
      <c r="K712" s="567" t="s">
        <v>2956</v>
      </c>
      <c r="L712" s="568">
        <v>5343.9</v>
      </c>
      <c r="M712" s="568">
        <v>5343.9</v>
      </c>
      <c r="N712" s="567">
        <v>1</v>
      </c>
      <c r="O712" s="631">
        <v>1</v>
      </c>
      <c r="P712" s="568">
        <v>5343.9</v>
      </c>
      <c r="Q712" s="583">
        <v>1</v>
      </c>
      <c r="R712" s="567">
        <v>1</v>
      </c>
      <c r="S712" s="583">
        <v>1</v>
      </c>
      <c r="T712" s="631">
        <v>1</v>
      </c>
      <c r="U712" s="613">
        <v>1</v>
      </c>
    </row>
    <row r="713" spans="1:21" ht="14.4" customHeight="1" x14ac:dyDescent="0.3">
      <c r="A713" s="566">
        <v>4</v>
      </c>
      <c r="B713" s="567" t="s">
        <v>539</v>
      </c>
      <c r="C713" s="567">
        <v>89301042</v>
      </c>
      <c r="D713" s="629" t="s">
        <v>4252</v>
      </c>
      <c r="E713" s="630" t="s">
        <v>2309</v>
      </c>
      <c r="F713" s="567" t="s">
        <v>2282</v>
      </c>
      <c r="G713" s="567" t="s">
        <v>2457</v>
      </c>
      <c r="H713" s="567" t="s">
        <v>538</v>
      </c>
      <c r="I713" s="567" t="s">
        <v>2767</v>
      </c>
      <c r="J713" s="567" t="s">
        <v>2768</v>
      </c>
      <c r="K713" s="567" t="s">
        <v>2769</v>
      </c>
      <c r="L713" s="568">
        <v>320</v>
      </c>
      <c r="M713" s="568">
        <v>3200</v>
      </c>
      <c r="N713" s="567">
        <v>10</v>
      </c>
      <c r="O713" s="631">
        <v>5</v>
      </c>
      <c r="P713" s="568">
        <v>3200</v>
      </c>
      <c r="Q713" s="583">
        <v>1</v>
      </c>
      <c r="R713" s="567">
        <v>10</v>
      </c>
      <c r="S713" s="583">
        <v>1</v>
      </c>
      <c r="T713" s="631">
        <v>5</v>
      </c>
      <c r="U713" s="613">
        <v>1</v>
      </c>
    </row>
    <row r="714" spans="1:21" ht="14.4" customHeight="1" x14ac:dyDescent="0.3">
      <c r="A714" s="566">
        <v>4</v>
      </c>
      <c r="B714" s="567" t="s">
        <v>539</v>
      </c>
      <c r="C714" s="567">
        <v>89301042</v>
      </c>
      <c r="D714" s="629" t="s">
        <v>4252</v>
      </c>
      <c r="E714" s="630" t="s">
        <v>2309</v>
      </c>
      <c r="F714" s="567" t="s">
        <v>2282</v>
      </c>
      <c r="G714" s="567" t="s">
        <v>2457</v>
      </c>
      <c r="H714" s="567" t="s">
        <v>538</v>
      </c>
      <c r="I714" s="567" t="s">
        <v>2957</v>
      </c>
      <c r="J714" s="567" t="s">
        <v>2958</v>
      </c>
      <c r="K714" s="567" t="s">
        <v>2959</v>
      </c>
      <c r="L714" s="568">
        <v>498</v>
      </c>
      <c r="M714" s="568">
        <v>2988</v>
      </c>
      <c r="N714" s="567">
        <v>6</v>
      </c>
      <c r="O714" s="631">
        <v>4</v>
      </c>
      <c r="P714" s="568">
        <v>2988</v>
      </c>
      <c r="Q714" s="583">
        <v>1</v>
      </c>
      <c r="R714" s="567">
        <v>6</v>
      </c>
      <c r="S714" s="583">
        <v>1</v>
      </c>
      <c r="T714" s="631">
        <v>4</v>
      </c>
      <c r="U714" s="613">
        <v>1</v>
      </c>
    </row>
    <row r="715" spans="1:21" ht="14.4" customHeight="1" x14ac:dyDescent="0.3">
      <c r="A715" s="566">
        <v>4</v>
      </c>
      <c r="B715" s="567" t="s">
        <v>539</v>
      </c>
      <c r="C715" s="567">
        <v>89301042</v>
      </c>
      <c r="D715" s="629" t="s">
        <v>4252</v>
      </c>
      <c r="E715" s="630" t="s">
        <v>2309</v>
      </c>
      <c r="F715" s="567" t="s">
        <v>2282</v>
      </c>
      <c r="G715" s="567" t="s">
        <v>2457</v>
      </c>
      <c r="H715" s="567" t="s">
        <v>538</v>
      </c>
      <c r="I715" s="567" t="s">
        <v>3356</v>
      </c>
      <c r="J715" s="567" t="s">
        <v>3357</v>
      </c>
      <c r="K715" s="567" t="s">
        <v>3358</v>
      </c>
      <c r="L715" s="568">
        <v>1249.73</v>
      </c>
      <c r="M715" s="568">
        <v>3749.19</v>
      </c>
      <c r="N715" s="567">
        <v>3</v>
      </c>
      <c r="O715" s="631">
        <v>1</v>
      </c>
      <c r="P715" s="568">
        <v>3749.19</v>
      </c>
      <c r="Q715" s="583">
        <v>1</v>
      </c>
      <c r="R715" s="567">
        <v>3</v>
      </c>
      <c r="S715" s="583">
        <v>1</v>
      </c>
      <c r="T715" s="631">
        <v>1</v>
      </c>
      <c r="U715" s="613">
        <v>1</v>
      </c>
    </row>
    <row r="716" spans="1:21" ht="14.4" customHeight="1" x14ac:dyDescent="0.3">
      <c r="A716" s="566">
        <v>4</v>
      </c>
      <c r="B716" s="567" t="s">
        <v>539</v>
      </c>
      <c r="C716" s="567">
        <v>89301042</v>
      </c>
      <c r="D716" s="629" t="s">
        <v>4252</v>
      </c>
      <c r="E716" s="630" t="s">
        <v>2309</v>
      </c>
      <c r="F716" s="567" t="s">
        <v>2282</v>
      </c>
      <c r="G716" s="567" t="s">
        <v>2457</v>
      </c>
      <c r="H716" s="567" t="s">
        <v>538</v>
      </c>
      <c r="I716" s="567" t="s">
        <v>2960</v>
      </c>
      <c r="J716" s="567" t="s">
        <v>3359</v>
      </c>
      <c r="K716" s="567" t="s">
        <v>2962</v>
      </c>
      <c r="L716" s="568">
        <v>2816</v>
      </c>
      <c r="M716" s="568">
        <v>50688</v>
      </c>
      <c r="N716" s="567">
        <v>18</v>
      </c>
      <c r="O716" s="631">
        <v>2</v>
      </c>
      <c r="P716" s="568">
        <v>50688</v>
      </c>
      <c r="Q716" s="583">
        <v>1</v>
      </c>
      <c r="R716" s="567">
        <v>18</v>
      </c>
      <c r="S716" s="583">
        <v>1</v>
      </c>
      <c r="T716" s="631">
        <v>2</v>
      </c>
      <c r="U716" s="613">
        <v>1</v>
      </c>
    </row>
    <row r="717" spans="1:21" ht="14.4" customHeight="1" x14ac:dyDescent="0.3">
      <c r="A717" s="566">
        <v>4</v>
      </c>
      <c r="B717" s="567" t="s">
        <v>539</v>
      </c>
      <c r="C717" s="567">
        <v>89301042</v>
      </c>
      <c r="D717" s="629" t="s">
        <v>4252</v>
      </c>
      <c r="E717" s="630" t="s">
        <v>2309</v>
      </c>
      <c r="F717" s="567" t="s">
        <v>2282</v>
      </c>
      <c r="G717" s="567" t="s">
        <v>2457</v>
      </c>
      <c r="H717" s="567" t="s">
        <v>538</v>
      </c>
      <c r="I717" s="567" t="s">
        <v>2960</v>
      </c>
      <c r="J717" s="567" t="s">
        <v>2961</v>
      </c>
      <c r="K717" s="567" t="s">
        <v>2962</v>
      </c>
      <c r="L717" s="568">
        <v>2816</v>
      </c>
      <c r="M717" s="568">
        <v>236544</v>
      </c>
      <c r="N717" s="567">
        <v>84</v>
      </c>
      <c r="O717" s="631">
        <v>10</v>
      </c>
      <c r="P717" s="568">
        <v>211200</v>
      </c>
      <c r="Q717" s="583">
        <v>0.8928571428571429</v>
      </c>
      <c r="R717" s="567">
        <v>75</v>
      </c>
      <c r="S717" s="583">
        <v>0.8928571428571429</v>
      </c>
      <c r="T717" s="631">
        <v>9</v>
      </c>
      <c r="U717" s="613">
        <v>0.9</v>
      </c>
    </row>
    <row r="718" spans="1:21" ht="14.4" customHeight="1" x14ac:dyDescent="0.3">
      <c r="A718" s="566">
        <v>4</v>
      </c>
      <c r="B718" s="567" t="s">
        <v>539</v>
      </c>
      <c r="C718" s="567">
        <v>89301042</v>
      </c>
      <c r="D718" s="629" t="s">
        <v>4252</v>
      </c>
      <c r="E718" s="630" t="s">
        <v>2309</v>
      </c>
      <c r="F718" s="567" t="s">
        <v>2282</v>
      </c>
      <c r="G718" s="567" t="s">
        <v>2457</v>
      </c>
      <c r="H718" s="567" t="s">
        <v>538</v>
      </c>
      <c r="I718" s="567" t="s">
        <v>2963</v>
      </c>
      <c r="J718" s="567" t="s">
        <v>2964</v>
      </c>
      <c r="K718" s="567" t="s">
        <v>2965</v>
      </c>
      <c r="L718" s="568">
        <v>2412.9</v>
      </c>
      <c r="M718" s="568">
        <v>50670.899999999994</v>
      </c>
      <c r="N718" s="567">
        <v>21</v>
      </c>
      <c r="O718" s="631">
        <v>5</v>
      </c>
      <c r="P718" s="568">
        <v>50670.899999999994</v>
      </c>
      <c r="Q718" s="583">
        <v>1</v>
      </c>
      <c r="R718" s="567">
        <v>21</v>
      </c>
      <c r="S718" s="583">
        <v>1</v>
      </c>
      <c r="T718" s="631">
        <v>5</v>
      </c>
      <c r="U718" s="613">
        <v>1</v>
      </c>
    </row>
    <row r="719" spans="1:21" ht="14.4" customHeight="1" x14ac:dyDescent="0.3">
      <c r="A719" s="566">
        <v>4</v>
      </c>
      <c r="B719" s="567" t="s">
        <v>539</v>
      </c>
      <c r="C719" s="567">
        <v>89301042</v>
      </c>
      <c r="D719" s="629" t="s">
        <v>4252</v>
      </c>
      <c r="E719" s="630" t="s">
        <v>2309</v>
      </c>
      <c r="F719" s="567" t="s">
        <v>2282</v>
      </c>
      <c r="G719" s="567" t="s">
        <v>2457</v>
      </c>
      <c r="H719" s="567" t="s">
        <v>538</v>
      </c>
      <c r="I719" s="567" t="s">
        <v>3360</v>
      </c>
      <c r="J719" s="567" t="s">
        <v>2964</v>
      </c>
      <c r="K719" s="567" t="s">
        <v>3361</v>
      </c>
      <c r="L719" s="568">
        <v>2412.9</v>
      </c>
      <c r="M719" s="568">
        <v>31367.7</v>
      </c>
      <c r="N719" s="567">
        <v>13</v>
      </c>
      <c r="O719" s="631">
        <v>5</v>
      </c>
      <c r="P719" s="568">
        <v>31367.7</v>
      </c>
      <c r="Q719" s="583">
        <v>1</v>
      </c>
      <c r="R719" s="567">
        <v>13</v>
      </c>
      <c r="S719" s="583">
        <v>1</v>
      </c>
      <c r="T719" s="631">
        <v>5</v>
      </c>
      <c r="U719" s="613">
        <v>1</v>
      </c>
    </row>
    <row r="720" spans="1:21" ht="14.4" customHeight="1" x14ac:dyDescent="0.3">
      <c r="A720" s="566">
        <v>4</v>
      </c>
      <c r="B720" s="567" t="s">
        <v>539</v>
      </c>
      <c r="C720" s="567">
        <v>89301042</v>
      </c>
      <c r="D720" s="629" t="s">
        <v>4252</v>
      </c>
      <c r="E720" s="630" t="s">
        <v>2309</v>
      </c>
      <c r="F720" s="567" t="s">
        <v>2282</v>
      </c>
      <c r="G720" s="567" t="s">
        <v>2457</v>
      </c>
      <c r="H720" s="567" t="s">
        <v>538</v>
      </c>
      <c r="I720" s="567" t="s">
        <v>2966</v>
      </c>
      <c r="J720" s="567" t="s">
        <v>2967</v>
      </c>
      <c r="K720" s="567" t="s">
        <v>2968</v>
      </c>
      <c r="L720" s="568">
        <v>1781.3</v>
      </c>
      <c r="M720" s="568">
        <v>58782.899999999994</v>
      </c>
      <c r="N720" s="567">
        <v>33</v>
      </c>
      <c r="O720" s="631">
        <v>4</v>
      </c>
      <c r="P720" s="568">
        <v>58782.899999999994</v>
      </c>
      <c r="Q720" s="583">
        <v>1</v>
      </c>
      <c r="R720" s="567">
        <v>33</v>
      </c>
      <c r="S720" s="583">
        <v>1</v>
      </c>
      <c r="T720" s="631">
        <v>4</v>
      </c>
      <c r="U720" s="613">
        <v>1</v>
      </c>
    </row>
    <row r="721" spans="1:21" ht="14.4" customHeight="1" x14ac:dyDescent="0.3">
      <c r="A721" s="566">
        <v>4</v>
      </c>
      <c r="B721" s="567" t="s">
        <v>539</v>
      </c>
      <c r="C721" s="567">
        <v>89301042</v>
      </c>
      <c r="D721" s="629" t="s">
        <v>4252</v>
      </c>
      <c r="E721" s="630" t="s">
        <v>2309</v>
      </c>
      <c r="F721" s="567" t="s">
        <v>2282</v>
      </c>
      <c r="G721" s="567" t="s">
        <v>2457</v>
      </c>
      <c r="H721" s="567" t="s">
        <v>538</v>
      </c>
      <c r="I721" s="567" t="s">
        <v>3362</v>
      </c>
      <c r="J721" s="567" t="s">
        <v>2967</v>
      </c>
      <c r="K721" s="567" t="s">
        <v>3363</v>
      </c>
      <c r="L721" s="568">
        <v>2816</v>
      </c>
      <c r="M721" s="568">
        <v>25344</v>
      </c>
      <c r="N721" s="567">
        <v>9</v>
      </c>
      <c r="O721" s="631">
        <v>1</v>
      </c>
      <c r="P721" s="568">
        <v>25344</v>
      </c>
      <c r="Q721" s="583">
        <v>1</v>
      </c>
      <c r="R721" s="567">
        <v>9</v>
      </c>
      <c r="S721" s="583">
        <v>1</v>
      </c>
      <c r="T721" s="631">
        <v>1</v>
      </c>
      <c r="U721" s="613">
        <v>1</v>
      </c>
    </row>
    <row r="722" spans="1:21" ht="14.4" customHeight="1" x14ac:dyDescent="0.3">
      <c r="A722" s="566">
        <v>4</v>
      </c>
      <c r="B722" s="567" t="s">
        <v>539</v>
      </c>
      <c r="C722" s="567">
        <v>89301042</v>
      </c>
      <c r="D722" s="629" t="s">
        <v>4252</v>
      </c>
      <c r="E722" s="630" t="s">
        <v>2309</v>
      </c>
      <c r="F722" s="567" t="s">
        <v>2282</v>
      </c>
      <c r="G722" s="567" t="s">
        <v>2457</v>
      </c>
      <c r="H722" s="567" t="s">
        <v>538</v>
      </c>
      <c r="I722" s="567" t="s">
        <v>3364</v>
      </c>
      <c r="J722" s="567" t="s">
        <v>2967</v>
      </c>
      <c r="K722" s="567" t="s">
        <v>3365</v>
      </c>
      <c r="L722" s="568">
        <v>2816</v>
      </c>
      <c r="M722" s="568">
        <v>25344</v>
      </c>
      <c r="N722" s="567">
        <v>9</v>
      </c>
      <c r="O722" s="631">
        <v>1</v>
      </c>
      <c r="P722" s="568">
        <v>25344</v>
      </c>
      <c r="Q722" s="583">
        <v>1</v>
      </c>
      <c r="R722" s="567">
        <v>9</v>
      </c>
      <c r="S722" s="583">
        <v>1</v>
      </c>
      <c r="T722" s="631">
        <v>1</v>
      </c>
      <c r="U722" s="613">
        <v>1</v>
      </c>
    </row>
    <row r="723" spans="1:21" ht="14.4" customHeight="1" x14ac:dyDescent="0.3">
      <c r="A723" s="566">
        <v>4</v>
      </c>
      <c r="B723" s="567" t="s">
        <v>539</v>
      </c>
      <c r="C723" s="567">
        <v>89301042</v>
      </c>
      <c r="D723" s="629" t="s">
        <v>4252</v>
      </c>
      <c r="E723" s="630" t="s">
        <v>2309</v>
      </c>
      <c r="F723" s="567" t="s">
        <v>2282</v>
      </c>
      <c r="G723" s="567" t="s">
        <v>2457</v>
      </c>
      <c r="H723" s="567" t="s">
        <v>538</v>
      </c>
      <c r="I723" s="567" t="s">
        <v>2971</v>
      </c>
      <c r="J723" s="567" t="s">
        <v>2972</v>
      </c>
      <c r="K723" s="567" t="s">
        <v>2973</v>
      </c>
      <c r="L723" s="568">
        <v>1500.3</v>
      </c>
      <c r="M723" s="568">
        <v>4500.8999999999996</v>
      </c>
      <c r="N723" s="567">
        <v>3</v>
      </c>
      <c r="O723" s="631">
        <v>1</v>
      </c>
      <c r="P723" s="568">
        <v>4500.8999999999996</v>
      </c>
      <c r="Q723" s="583">
        <v>1</v>
      </c>
      <c r="R723" s="567">
        <v>3</v>
      </c>
      <c r="S723" s="583">
        <v>1</v>
      </c>
      <c r="T723" s="631">
        <v>1</v>
      </c>
      <c r="U723" s="613">
        <v>1</v>
      </c>
    </row>
    <row r="724" spans="1:21" ht="14.4" customHeight="1" x14ac:dyDescent="0.3">
      <c r="A724" s="566">
        <v>4</v>
      </c>
      <c r="B724" s="567" t="s">
        <v>539</v>
      </c>
      <c r="C724" s="567">
        <v>89301042</v>
      </c>
      <c r="D724" s="629" t="s">
        <v>4252</v>
      </c>
      <c r="E724" s="630" t="s">
        <v>2309</v>
      </c>
      <c r="F724" s="567" t="s">
        <v>2282</v>
      </c>
      <c r="G724" s="567" t="s">
        <v>2457</v>
      </c>
      <c r="H724" s="567" t="s">
        <v>538</v>
      </c>
      <c r="I724" s="567" t="s">
        <v>2974</v>
      </c>
      <c r="J724" s="567" t="s">
        <v>2972</v>
      </c>
      <c r="K724" s="567" t="s">
        <v>2975</v>
      </c>
      <c r="L724" s="568">
        <v>1500.3</v>
      </c>
      <c r="M724" s="568">
        <v>24004.799999999999</v>
      </c>
      <c r="N724" s="567">
        <v>16</v>
      </c>
      <c r="O724" s="631">
        <v>3</v>
      </c>
      <c r="P724" s="568">
        <v>24004.799999999999</v>
      </c>
      <c r="Q724" s="583">
        <v>1</v>
      </c>
      <c r="R724" s="567">
        <v>16</v>
      </c>
      <c r="S724" s="583">
        <v>1</v>
      </c>
      <c r="T724" s="631">
        <v>3</v>
      </c>
      <c r="U724" s="613">
        <v>1</v>
      </c>
    </row>
    <row r="725" spans="1:21" ht="14.4" customHeight="1" x14ac:dyDescent="0.3">
      <c r="A725" s="566">
        <v>4</v>
      </c>
      <c r="B725" s="567" t="s">
        <v>539</v>
      </c>
      <c r="C725" s="567">
        <v>89301042</v>
      </c>
      <c r="D725" s="629" t="s">
        <v>4252</v>
      </c>
      <c r="E725" s="630" t="s">
        <v>2309</v>
      </c>
      <c r="F725" s="567" t="s">
        <v>2282</v>
      </c>
      <c r="G725" s="567" t="s">
        <v>2457</v>
      </c>
      <c r="H725" s="567" t="s">
        <v>538</v>
      </c>
      <c r="I725" s="567" t="s">
        <v>2976</v>
      </c>
      <c r="J725" s="567" t="s">
        <v>2977</v>
      </c>
      <c r="K725" s="567" t="s">
        <v>2978</v>
      </c>
      <c r="L725" s="568">
        <v>761.3</v>
      </c>
      <c r="M725" s="568">
        <v>9135.5999999999985</v>
      </c>
      <c r="N725" s="567">
        <v>12</v>
      </c>
      <c r="O725" s="631">
        <v>3</v>
      </c>
      <c r="P725" s="568">
        <v>9135.5999999999985</v>
      </c>
      <c r="Q725" s="583">
        <v>1</v>
      </c>
      <c r="R725" s="567">
        <v>12</v>
      </c>
      <c r="S725" s="583">
        <v>1</v>
      </c>
      <c r="T725" s="631">
        <v>3</v>
      </c>
      <c r="U725" s="613">
        <v>1</v>
      </c>
    </row>
    <row r="726" spans="1:21" ht="14.4" customHeight="1" x14ac:dyDescent="0.3">
      <c r="A726" s="566">
        <v>4</v>
      </c>
      <c r="B726" s="567" t="s">
        <v>539</v>
      </c>
      <c r="C726" s="567">
        <v>89301042</v>
      </c>
      <c r="D726" s="629" t="s">
        <v>4252</v>
      </c>
      <c r="E726" s="630" t="s">
        <v>2309</v>
      </c>
      <c r="F726" s="567" t="s">
        <v>2282</v>
      </c>
      <c r="G726" s="567" t="s">
        <v>2457</v>
      </c>
      <c r="H726" s="567" t="s">
        <v>538</v>
      </c>
      <c r="I726" s="567" t="s">
        <v>2979</v>
      </c>
      <c r="J726" s="567" t="s">
        <v>2977</v>
      </c>
      <c r="K726" s="567" t="s">
        <v>2980</v>
      </c>
      <c r="L726" s="568">
        <v>761.3</v>
      </c>
      <c r="M726" s="568">
        <v>8374.2999999999993</v>
      </c>
      <c r="N726" s="567">
        <v>11</v>
      </c>
      <c r="O726" s="631">
        <v>3</v>
      </c>
      <c r="P726" s="568">
        <v>8374.2999999999993</v>
      </c>
      <c r="Q726" s="583">
        <v>1</v>
      </c>
      <c r="R726" s="567">
        <v>11</v>
      </c>
      <c r="S726" s="583">
        <v>1</v>
      </c>
      <c r="T726" s="631">
        <v>3</v>
      </c>
      <c r="U726" s="613">
        <v>1</v>
      </c>
    </row>
    <row r="727" spans="1:21" ht="14.4" customHeight="1" x14ac:dyDescent="0.3">
      <c r="A727" s="566">
        <v>4</v>
      </c>
      <c r="B727" s="567" t="s">
        <v>539</v>
      </c>
      <c r="C727" s="567">
        <v>89301042</v>
      </c>
      <c r="D727" s="629" t="s">
        <v>4252</v>
      </c>
      <c r="E727" s="630" t="s">
        <v>2309</v>
      </c>
      <c r="F727" s="567" t="s">
        <v>2282</v>
      </c>
      <c r="G727" s="567" t="s">
        <v>2457</v>
      </c>
      <c r="H727" s="567" t="s">
        <v>538</v>
      </c>
      <c r="I727" s="567" t="s">
        <v>3366</v>
      </c>
      <c r="J727" s="567" t="s">
        <v>2977</v>
      </c>
      <c r="K727" s="567" t="s">
        <v>3367</v>
      </c>
      <c r="L727" s="568">
        <v>761.3</v>
      </c>
      <c r="M727" s="568">
        <v>7612.9999999999991</v>
      </c>
      <c r="N727" s="567">
        <v>10</v>
      </c>
      <c r="O727" s="631">
        <v>2</v>
      </c>
      <c r="P727" s="568">
        <v>7612.9999999999991</v>
      </c>
      <c r="Q727" s="583">
        <v>1</v>
      </c>
      <c r="R727" s="567">
        <v>10</v>
      </c>
      <c r="S727" s="583">
        <v>1</v>
      </c>
      <c r="T727" s="631">
        <v>2</v>
      </c>
      <c r="U727" s="613">
        <v>1</v>
      </c>
    </row>
    <row r="728" spans="1:21" ht="14.4" customHeight="1" x14ac:dyDescent="0.3">
      <c r="A728" s="566">
        <v>4</v>
      </c>
      <c r="B728" s="567" t="s">
        <v>539</v>
      </c>
      <c r="C728" s="567">
        <v>89301042</v>
      </c>
      <c r="D728" s="629" t="s">
        <v>4252</v>
      </c>
      <c r="E728" s="630" t="s">
        <v>2309</v>
      </c>
      <c r="F728" s="567" t="s">
        <v>2282</v>
      </c>
      <c r="G728" s="567" t="s">
        <v>2457</v>
      </c>
      <c r="H728" s="567" t="s">
        <v>538</v>
      </c>
      <c r="I728" s="567" t="s">
        <v>3368</v>
      </c>
      <c r="J728" s="567" t="s">
        <v>3369</v>
      </c>
      <c r="K728" s="567" t="s">
        <v>3370</v>
      </c>
      <c r="L728" s="568">
        <v>2412.9</v>
      </c>
      <c r="M728" s="568">
        <v>9651.6</v>
      </c>
      <c r="N728" s="567">
        <v>4</v>
      </c>
      <c r="O728" s="631">
        <v>2</v>
      </c>
      <c r="P728" s="568">
        <v>9651.6</v>
      </c>
      <c r="Q728" s="583">
        <v>1</v>
      </c>
      <c r="R728" s="567">
        <v>4</v>
      </c>
      <c r="S728" s="583">
        <v>1</v>
      </c>
      <c r="T728" s="631">
        <v>2</v>
      </c>
      <c r="U728" s="613">
        <v>1</v>
      </c>
    </row>
    <row r="729" spans="1:21" ht="14.4" customHeight="1" x14ac:dyDescent="0.3">
      <c r="A729" s="566">
        <v>4</v>
      </c>
      <c r="B729" s="567" t="s">
        <v>539</v>
      </c>
      <c r="C729" s="567">
        <v>89301042</v>
      </c>
      <c r="D729" s="629" t="s">
        <v>4252</v>
      </c>
      <c r="E729" s="630" t="s">
        <v>2309</v>
      </c>
      <c r="F729" s="567" t="s">
        <v>2282</v>
      </c>
      <c r="G729" s="567" t="s">
        <v>2457</v>
      </c>
      <c r="H729" s="567" t="s">
        <v>538</v>
      </c>
      <c r="I729" s="567" t="s">
        <v>2981</v>
      </c>
      <c r="J729" s="567" t="s">
        <v>3371</v>
      </c>
      <c r="K729" s="567" t="s">
        <v>2983</v>
      </c>
      <c r="L729" s="568">
        <v>5343.9</v>
      </c>
      <c r="M729" s="568">
        <v>16031.699999999999</v>
      </c>
      <c r="N729" s="567">
        <v>3</v>
      </c>
      <c r="O729" s="631">
        <v>1</v>
      </c>
      <c r="P729" s="568">
        <v>16031.699999999999</v>
      </c>
      <c r="Q729" s="583">
        <v>1</v>
      </c>
      <c r="R729" s="567">
        <v>3</v>
      </c>
      <c r="S729" s="583">
        <v>1</v>
      </c>
      <c r="T729" s="631">
        <v>1</v>
      </c>
      <c r="U729" s="613">
        <v>1</v>
      </c>
    </row>
    <row r="730" spans="1:21" ht="14.4" customHeight="1" x14ac:dyDescent="0.3">
      <c r="A730" s="566">
        <v>4</v>
      </c>
      <c r="B730" s="567" t="s">
        <v>539</v>
      </c>
      <c r="C730" s="567">
        <v>89301042</v>
      </c>
      <c r="D730" s="629" t="s">
        <v>4252</v>
      </c>
      <c r="E730" s="630" t="s">
        <v>2309</v>
      </c>
      <c r="F730" s="567" t="s">
        <v>2282</v>
      </c>
      <c r="G730" s="567" t="s">
        <v>2457</v>
      </c>
      <c r="H730" s="567" t="s">
        <v>538</v>
      </c>
      <c r="I730" s="567" t="s">
        <v>2981</v>
      </c>
      <c r="J730" s="567" t="s">
        <v>2982</v>
      </c>
      <c r="K730" s="567" t="s">
        <v>2983</v>
      </c>
      <c r="L730" s="568">
        <v>5343.9</v>
      </c>
      <c r="M730" s="568">
        <v>16031.699999999999</v>
      </c>
      <c r="N730" s="567">
        <v>3</v>
      </c>
      <c r="O730" s="631">
        <v>1</v>
      </c>
      <c r="P730" s="568">
        <v>16031.699999999999</v>
      </c>
      <c r="Q730" s="583">
        <v>1</v>
      </c>
      <c r="R730" s="567">
        <v>3</v>
      </c>
      <c r="S730" s="583">
        <v>1</v>
      </c>
      <c r="T730" s="631">
        <v>1</v>
      </c>
      <c r="U730" s="613">
        <v>1</v>
      </c>
    </row>
    <row r="731" spans="1:21" ht="14.4" customHeight="1" x14ac:dyDescent="0.3">
      <c r="A731" s="566">
        <v>4</v>
      </c>
      <c r="B731" s="567" t="s">
        <v>539</v>
      </c>
      <c r="C731" s="567">
        <v>89301042</v>
      </c>
      <c r="D731" s="629" t="s">
        <v>4252</v>
      </c>
      <c r="E731" s="630" t="s">
        <v>2309</v>
      </c>
      <c r="F731" s="567" t="s">
        <v>2282</v>
      </c>
      <c r="G731" s="567" t="s">
        <v>2457</v>
      </c>
      <c r="H731" s="567" t="s">
        <v>538</v>
      </c>
      <c r="I731" s="567" t="s">
        <v>3372</v>
      </c>
      <c r="J731" s="567" t="s">
        <v>3373</v>
      </c>
      <c r="K731" s="567" t="s">
        <v>3374</v>
      </c>
      <c r="L731" s="568">
        <v>2412.9</v>
      </c>
      <c r="M731" s="568">
        <v>14477.400000000001</v>
      </c>
      <c r="N731" s="567">
        <v>6</v>
      </c>
      <c r="O731" s="631">
        <v>1</v>
      </c>
      <c r="P731" s="568">
        <v>14477.400000000001</v>
      </c>
      <c r="Q731" s="583">
        <v>1</v>
      </c>
      <c r="R731" s="567">
        <v>6</v>
      </c>
      <c r="S731" s="583">
        <v>1</v>
      </c>
      <c r="T731" s="631">
        <v>1</v>
      </c>
      <c r="U731" s="613">
        <v>1</v>
      </c>
    </row>
    <row r="732" spans="1:21" ht="14.4" customHeight="1" x14ac:dyDescent="0.3">
      <c r="A732" s="566">
        <v>4</v>
      </c>
      <c r="B732" s="567" t="s">
        <v>539</v>
      </c>
      <c r="C732" s="567">
        <v>89301042</v>
      </c>
      <c r="D732" s="629" t="s">
        <v>4252</v>
      </c>
      <c r="E732" s="630" t="s">
        <v>2309</v>
      </c>
      <c r="F732" s="567" t="s">
        <v>2282</v>
      </c>
      <c r="G732" s="567" t="s">
        <v>2457</v>
      </c>
      <c r="H732" s="567" t="s">
        <v>538</v>
      </c>
      <c r="I732" s="567" t="s">
        <v>3375</v>
      </c>
      <c r="J732" s="567" t="s">
        <v>3376</v>
      </c>
      <c r="K732" s="567" t="s">
        <v>3377</v>
      </c>
      <c r="L732" s="568">
        <v>2412.9</v>
      </c>
      <c r="M732" s="568">
        <v>9651.6</v>
      </c>
      <c r="N732" s="567">
        <v>4</v>
      </c>
      <c r="O732" s="631">
        <v>2</v>
      </c>
      <c r="P732" s="568">
        <v>4825.8</v>
      </c>
      <c r="Q732" s="583">
        <v>0.5</v>
      </c>
      <c r="R732" s="567">
        <v>2</v>
      </c>
      <c r="S732" s="583">
        <v>0.5</v>
      </c>
      <c r="T732" s="631">
        <v>1</v>
      </c>
      <c r="U732" s="613">
        <v>0.5</v>
      </c>
    </row>
    <row r="733" spans="1:21" ht="14.4" customHeight="1" x14ac:dyDescent="0.3">
      <c r="A733" s="566">
        <v>4</v>
      </c>
      <c r="B733" s="567" t="s">
        <v>539</v>
      </c>
      <c r="C733" s="567">
        <v>89301042</v>
      </c>
      <c r="D733" s="629" t="s">
        <v>4252</v>
      </c>
      <c r="E733" s="630" t="s">
        <v>2309</v>
      </c>
      <c r="F733" s="567" t="s">
        <v>2282</v>
      </c>
      <c r="G733" s="567" t="s">
        <v>2457</v>
      </c>
      <c r="H733" s="567" t="s">
        <v>538</v>
      </c>
      <c r="I733" s="567" t="s">
        <v>3378</v>
      </c>
      <c r="J733" s="567" t="s">
        <v>3379</v>
      </c>
      <c r="K733" s="567" t="s">
        <v>3380</v>
      </c>
      <c r="L733" s="568">
        <v>1500.3</v>
      </c>
      <c r="M733" s="568">
        <v>6001.2</v>
      </c>
      <c r="N733" s="567">
        <v>4</v>
      </c>
      <c r="O733" s="631">
        <v>1</v>
      </c>
      <c r="P733" s="568">
        <v>6001.2</v>
      </c>
      <c r="Q733" s="583">
        <v>1</v>
      </c>
      <c r="R733" s="567">
        <v>4</v>
      </c>
      <c r="S733" s="583">
        <v>1</v>
      </c>
      <c r="T733" s="631">
        <v>1</v>
      </c>
      <c r="U733" s="613">
        <v>1</v>
      </c>
    </row>
    <row r="734" spans="1:21" ht="14.4" customHeight="1" x14ac:dyDescent="0.3">
      <c r="A734" s="566">
        <v>4</v>
      </c>
      <c r="B734" s="567" t="s">
        <v>539</v>
      </c>
      <c r="C734" s="567">
        <v>89301042</v>
      </c>
      <c r="D734" s="629" t="s">
        <v>4252</v>
      </c>
      <c r="E734" s="630" t="s">
        <v>2309</v>
      </c>
      <c r="F734" s="567" t="s">
        <v>2282</v>
      </c>
      <c r="G734" s="567" t="s">
        <v>2457</v>
      </c>
      <c r="H734" s="567" t="s">
        <v>538</v>
      </c>
      <c r="I734" s="567" t="s">
        <v>2987</v>
      </c>
      <c r="J734" s="567" t="s">
        <v>2988</v>
      </c>
      <c r="K734" s="567" t="s">
        <v>2989</v>
      </c>
      <c r="L734" s="568">
        <v>1500.3</v>
      </c>
      <c r="M734" s="568">
        <v>9001.7999999999993</v>
      </c>
      <c r="N734" s="567">
        <v>6</v>
      </c>
      <c r="O734" s="631">
        <v>1</v>
      </c>
      <c r="P734" s="568">
        <v>9001.7999999999993</v>
      </c>
      <c r="Q734" s="583">
        <v>1</v>
      </c>
      <c r="R734" s="567">
        <v>6</v>
      </c>
      <c r="S734" s="583">
        <v>1</v>
      </c>
      <c r="T734" s="631">
        <v>1</v>
      </c>
      <c r="U734" s="613">
        <v>1</v>
      </c>
    </row>
    <row r="735" spans="1:21" ht="14.4" customHeight="1" x14ac:dyDescent="0.3">
      <c r="A735" s="566">
        <v>4</v>
      </c>
      <c r="B735" s="567" t="s">
        <v>539</v>
      </c>
      <c r="C735" s="567">
        <v>89301042</v>
      </c>
      <c r="D735" s="629" t="s">
        <v>4252</v>
      </c>
      <c r="E735" s="630" t="s">
        <v>2309</v>
      </c>
      <c r="F735" s="567" t="s">
        <v>2282</v>
      </c>
      <c r="G735" s="567" t="s">
        <v>2457</v>
      </c>
      <c r="H735" s="567" t="s">
        <v>538</v>
      </c>
      <c r="I735" s="567" t="s">
        <v>3381</v>
      </c>
      <c r="J735" s="567" t="s">
        <v>3382</v>
      </c>
      <c r="K735" s="567" t="s">
        <v>3383</v>
      </c>
      <c r="L735" s="568">
        <v>1500.3</v>
      </c>
      <c r="M735" s="568">
        <v>9001.7999999999993</v>
      </c>
      <c r="N735" s="567">
        <v>6</v>
      </c>
      <c r="O735" s="631">
        <v>1</v>
      </c>
      <c r="P735" s="568">
        <v>9001.7999999999993</v>
      </c>
      <c r="Q735" s="583">
        <v>1</v>
      </c>
      <c r="R735" s="567">
        <v>6</v>
      </c>
      <c r="S735" s="583">
        <v>1</v>
      </c>
      <c r="T735" s="631">
        <v>1</v>
      </c>
      <c r="U735" s="613">
        <v>1</v>
      </c>
    </row>
    <row r="736" spans="1:21" ht="14.4" customHeight="1" x14ac:dyDescent="0.3">
      <c r="A736" s="566">
        <v>4</v>
      </c>
      <c r="B736" s="567" t="s">
        <v>539</v>
      </c>
      <c r="C736" s="567">
        <v>89301042</v>
      </c>
      <c r="D736" s="629" t="s">
        <v>4252</v>
      </c>
      <c r="E736" s="630" t="s">
        <v>2309</v>
      </c>
      <c r="F736" s="567" t="s">
        <v>2282</v>
      </c>
      <c r="G736" s="567" t="s">
        <v>2457</v>
      </c>
      <c r="H736" s="567" t="s">
        <v>538</v>
      </c>
      <c r="I736" s="567" t="s">
        <v>3381</v>
      </c>
      <c r="J736" s="567" t="s">
        <v>2988</v>
      </c>
      <c r="K736" s="567" t="s">
        <v>3383</v>
      </c>
      <c r="L736" s="568">
        <v>1500.3</v>
      </c>
      <c r="M736" s="568">
        <v>33006.6</v>
      </c>
      <c r="N736" s="567">
        <v>22</v>
      </c>
      <c r="O736" s="631">
        <v>4</v>
      </c>
      <c r="P736" s="568">
        <v>33006.6</v>
      </c>
      <c r="Q736" s="583">
        <v>1</v>
      </c>
      <c r="R736" s="567">
        <v>22</v>
      </c>
      <c r="S736" s="583">
        <v>1</v>
      </c>
      <c r="T736" s="631">
        <v>4</v>
      </c>
      <c r="U736" s="613">
        <v>1</v>
      </c>
    </row>
    <row r="737" spans="1:21" ht="14.4" customHeight="1" x14ac:dyDescent="0.3">
      <c r="A737" s="566">
        <v>4</v>
      </c>
      <c r="B737" s="567" t="s">
        <v>539</v>
      </c>
      <c r="C737" s="567">
        <v>89301042</v>
      </c>
      <c r="D737" s="629" t="s">
        <v>4252</v>
      </c>
      <c r="E737" s="630" t="s">
        <v>2309</v>
      </c>
      <c r="F737" s="567" t="s">
        <v>2282</v>
      </c>
      <c r="G737" s="567" t="s">
        <v>2457</v>
      </c>
      <c r="H737" s="567" t="s">
        <v>538</v>
      </c>
      <c r="I737" s="567" t="s">
        <v>2990</v>
      </c>
      <c r="J737" s="567" t="s">
        <v>2991</v>
      </c>
      <c r="K737" s="567" t="s">
        <v>2992</v>
      </c>
      <c r="L737" s="568">
        <v>1987.45</v>
      </c>
      <c r="M737" s="568">
        <v>17887.050000000003</v>
      </c>
      <c r="N737" s="567">
        <v>9</v>
      </c>
      <c r="O737" s="631">
        <v>3</v>
      </c>
      <c r="P737" s="568">
        <v>17887.050000000003</v>
      </c>
      <c r="Q737" s="583">
        <v>1</v>
      </c>
      <c r="R737" s="567">
        <v>9</v>
      </c>
      <c r="S737" s="583">
        <v>1</v>
      </c>
      <c r="T737" s="631">
        <v>3</v>
      </c>
      <c r="U737" s="613">
        <v>1</v>
      </c>
    </row>
    <row r="738" spans="1:21" ht="14.4" customHeight="1" x14ac:dyDescent="0.3">
      <c r="A738" s="566">
        <v>4</v>
      </c>
      <c r="B738" s="567" t="s">
        <v>539</v>
      </c>
      <c r="C738" s="567">
        <v>89301042</v>
      </c>
      <c r="D738" s="629" t="s">
        <v>4252</v>
      </c>
      <c r="E738" s="630" t="s">
        <v>2309</v>
      </c>
      <c r="F738" s="567" t="s">
        <v>2282</v>
      </c>
      <c r="G738" s="567" t="s">
        <v>2457</v>
      </c>
      <c r="H738" s="567" t="s">
        <v>538</v>
      </c>
      <c r="I738" s="567" t="s">
        <v>2993</v>
      </c>
      <c r="J738" s="567" t="s">
        <v>2994</v>
      </c>
      <c r="K738" s="567" t="s">
        <v>2995</v>
      </c>
      <c r="L738" s="568">
        <v>1987.45</v>
      </c>
      <c r="M738" s="568">
        <v>3974.9</v>
      </c>
      <c r="N738" s="567">
        <v>2</v>
      </c>
      <c r="O738" s="631">
        <v>1</v>
      </c>
      <c r="P738" s="568">
        <v>3974.9</v>
      </c>
      <c r="Q738" s="583">
        <v>1</v>
      </c>
      <c r="R738" s="567">
        <v>2</v>
      </c>
      <c r="S738" s="583">
        <v>1</v>
      </c>
      <c r="T738" s="631">
        <v>1</v>
      </c>
      <c r="U738" s="613">
        <v>1</v>
      </c>
    </row>
    <row r="739" spans="1:21" ht="14.4" customHeight="1" x14ac:dyDescent="0.3">
      <c r="A739" s="566">
        <v>4</v>
      </c>
      <c r="B739" s="567" t="s">
        <v>539</v>
      </c>
      <c r="C739" s="567">
        <v>89301042</v>
      </c>
      <c r="D739" s="629" t="s">
        <v>4252</v>
      </c>
      <c r="E739" s="630" t="s">
        <v>2309</v>
      </c>
      <c r="F739" s="567" t="s">
        <v>2282</v>
      </c>
      <c r="G739" s="567" t="s">
        <v>2457</v>
      </c>
      <c r="H739" s="567" t="s">
        <v>538</v>
      </c>
      <c r="I739" s="567" t="s">
        <v>2993</v>
      </c>
      <c r="J739" s="567" t="s">
        <v>2991</v>
      </c>
      <c r="K739" s="567" t="s">
        <v>2995</v>
      </c>
      <c r="L739" s="568">
        <v>1987.45</v>
      </c>
      <c r="M739" s="568">
        <v>15899.6</v>
      </c>
      <c r="N739" s="567">
        <v>8</v>
      </c>
      <c r="O739" s="631">
        <v>3</v>
      </c>
      <c r="P739" s="568">
        <v>15899.6</v>
      </c>
      <c r="Q739" s="583">
        <v>1</v>
      </c>
      <c r="R739" s="567">
        <v>8</v>
      </c>
      <c r="S739" s="583">
        <v>1</v>
      </c>
      <c r="T739" s="631">
        <v>3</v>
      </c>
      <c r="U739" s="613">
        <v>1</v>
      </c>
    </row>
    <row r="740" spans="1:21" ht="14.4" customHeight="1" x14ac:dyDescent="0.3">
      <c r="A740" s="566">
        <v>4</v>
      </c>
      <c r="B740" s="567" t="s">
        <v>539</v>
      </c>
      <c r="C740" s="567">
        <v>89301042</v>
      </c>
      <c r="D740" s="629" t="s">
        <v>4252</v>
      </c>
      <c r="E740" s="630" t="s">
        <v>2309</v>
      </c>
      <c r="F740" s="567" t="s">
        <v>2282</v>
      </c>
      <c r="G740" s="567" t="s">
        <v>2457</v>
      </c>
      <c r="H740" s="567" t="s">
        <v>538</v>
      </c>
      <c r="I740" s="567" t="s">
        <v>2996</v>
      </c>
      <c r="J740" s="567" t="s">
        <v>2991</v>
      </c>
      <c r="K740" s="567" t="s">
        <v>2997</v>
      </c>
      <c r="L740" s="568">
        <v>1987.45</v>
      </c>
      <c r="M740" s="568">
        <v>11924.7</v>
      </c>
      <c r="N740" s="567">
        <v>6</v>
      </c>
      <c r="O740" s="631">
        <v>2</v>
      </c>
      <c r="P740" s="568">
        <v>11924.7</v>
      </c>
      <c r="Q740" s="583">
        <v>1</v>
      </c>
      <c r="R740" s="567">
        <v>6</v>
      </c>
      <c r="S740" s="583">
        <v>1</v>
      </c>
      <c r="T740" s="631">
        <v>2</v>
      </c>
      <c r="U740" s="613">
        <v>1</v>
      </c>
    </row>
    <row r="741" spans="1:21" ht="14.4" customHeight="1" x14ac:dyDescent="0.3">
      <c r="A741" s="566">
        <v>4</v>
      </c>
      <c r="B741" s="567" t="s">
        <v>539</v>
      </c>
      <c r="C741" s="567">
        <v>89301042</v>
      </c>
      <c r="D741" s="629" t="s">
        <v>4252</v>
      </c>
      <c r="E741" s="630" t="s">
        <v>2309</v>
      </c>
      <c r="F741" s="567" t="s">
        <v>2282</v>
      </c>
      <c r="G741" s="567" t="s">
        <v>2457</v>
      </c>
      <c r="H741" s="567" t="s">
        <v>538</v>
      </c>
      <c r="I741" s="567" t="s">
        <v>3001</v>
      </c>
      <c r="J741" s="567" t="s">
        <v>2999</v>
      </c>
      <c r="K741" s="567" t="s">
        <v>3002</v>
      </c>
      <c r="L741" s="568">
        <v>711.08</v>
      </c>
      <c r="M741" s="568">
        <v>12799.440000000002</v>
      </c>
      <c r="N741" s="567">
        <v>18</v>
      </c>
      <c r="O741" s="631">
        <v>3</v>
      </c>
      <c r="P741" s="568">
        <v>12799.440000000002</v>
      </c>
      <c r="Q741" s="583">
        <v>1</v>
      </c>
      <c r="R741" s="567">
        <v>18</v>
      </c>
      <c r="S741" s="583">
        <v>1</v>
      </c>
      <c r="T741" s="631">
        <v>3</v>
      </c>
      <c r="U741" s="613">
        <v>1</v>
      </c>
    </row>
    <row r="742" spans="1:21" ht="14.4" customHeight="1" x14ac:dyDescent="0.3">
      <c r="A742" s="566">
        <v>4</v>
      </c>
      <c r="B742" s="567" t="s">
        <v>539</v>
      </c>
      <c r="C742" s="567">
        <v>89301042</v>
      </c>
      <c r="D742" s="629" t="s">
        <v>4252</v>
      </c>
      <c r="E742" s="630" t="s">
        <v>2309</v>
      </c>
      <c r="F742" s="567" t="s">
        <v>2282</v>
      </c>
      <c r="G742" s="567" t="s">
        <v>2457</v>
      </c>
      <c r="H742" s="567" t="s">
        <v>538</v>
      </c>
      <c r="I742" s="567" t="s">
        <v>3384</v>
      </c>
      <c r="J742" s="567" t="s">
        <v>2999</v>
      </c>
      <c r="K742" s="567" t="s">
        <v>3385</v>
      </c>
      <c r="L742" s="568">
        <v>711.08</v>
      </c>
      <c r="M742" s="568">
        <v>15643.760000000002</v>
      </c>
      <c r="N742" s="567">
        <v>22</v>
      </c>
      <c r="O742" s="631">
        <v>4</v>
      </c>
      <c r="P742" s="568">
        <v>15643.760000000002</v>
      </c>
      <c r="Q742" s="583">
        <v>1</v>
      </c>
      <c r="R742" s="567">
        <v>22</v>
      </c>
      <c r="S742" s="583">
        <v>1</v>
      </c>
      <c r="T742" s="631">
        <v>4</v>
      </c>
      <c r="U742" s="613">
        <v>1</v>
      </c>
    </row>
    <row r="743" spans="1:21" ht="14.4" customHeight="1" x14ac:dyDescent="0.3">
      <c r="A743" s="566">
        <v>4</v>
      </c>
      <c r="B743" s="567" t="s">
        <v>539</v>
      </c>
      <c r="C743" s="567">
        <v>89301042</v>
      </c>
      <c r="D743" s="629" t="s">
        <v>4252</v>
      </c>
      <c r="E743" s="630" t="s">
        <v>2309</v>
      </c>
      <c r="F743" s="567" t="s">
        <v>2282</v>
      </c>
      <c r="G743" s="567" t="s">
        <v>2457</v>
      </c>
      <c r="H743" s="567" t="s">
        <v>538</v>
      </c>
      <c r="I743" s="567" t="s">
        <v>3386</v>
      </c>
      <c r="J743" s="567" t="s">
        <v>3004</v>
      </c>
      <c r="K743" s="567" t="s">
        <v>3387</v>
      </c>
      <c r="L743" s="568">
        <v>1074.31</v>
      </c>
      <c r="M743" s="568">
        <v>29006.369999999995</v>
      </c>
      <c r="N743" s="567">
        <v>27</v>
      </c>
      <c r="O743" s="631">
        <v>3</v>
      </c>
      <c r="P743" s="568">
        <v>29006.369999999995</v>
      </c>
      <c r="Q743" s="583">
        <v>1</v>
      </c>
      <c r="R743" s="567">
        <v>27</v>
      </c>
      <c r="S743" s="583">
        <v>1</v>
      </c>
      <c r="T743" s="631">
        <v>3</v>
      </c>
      <c r="U743" s="613">
        <v>1</v>
      </c>
    </row>
    <row r="744" spans="1:21" ht="14.4" customHeight="1" x14ac:dyDescent="0.3">
      <c r="A744" s="566">
        <v>4</v>
      </c>
      <c r="B744" s="567" t="s">
        <v>539</v>
      </c>
      <c r="C744" s="567">
        <v>89301042</v>
      </c>
      <c r="D744" s="629" t="s">
        <v>4252</v>
      </c>
      <c r="E744" s="630" t="s">
        <v>2309</v>
      </c>
      <c r="F744" s="567" t="s">
        <v>2282</v>
      </c>
      <c r="G744" s="567" t="s">
        <v>2457</v>
      </c>
      <c r="H744" s="567" t="s">
        <v>538</v>
      </c>
      <c r="I744" s="567" t="s">
        <v>3003</v>
      </c>
      <c r="J744" s="567" t="s">
        <v>3004</v>
      </c>
      <c r="K744" s="567" t="s">
        <v>3005</v>
      </c>
      <c r="L744" s="568">
        <v>1074.31</v>
      </c>
      <c r="M744" s="568">
        <v>16114.649999999998</v>
      </c>
      <c r="N744" s="567">
        <v>15</v>
      </c>
      <c r="O744" s="631">
        <v>2</v>
      </c>
      <c r="P744" s="568">
        <v>16114.649999999998</v>
      </c>
      <c r="Q744" s="583">
        <v>1</v>
      </c>
      <c r="R744" s="567">
        <v>15</v>
      </c>
      <c r="S744" s="583">
        <v>1</v>
      </c>
      <c r="T744" s="631">
        <v>2</v>
      </c>
      <c r="U744" s="613">
        <v>1</v>
      </c>
    </row>
    <row r="745" spans="1:21" ht="14.4" customHeight="1" x14ac:dyDescent="0.3">
      <c r="A745" s="566">
        <v>4</v>
      </c>
      <c r="B745" s="567" t="s">
        <v>539</v>
      </c>
      <c r="C745" s="567">
        <v>89301042</v>
      </c>
      <c r="D745" s="629" t="s">
        <v>4252</v>
      </c>
      <c r="E745" s="630" t="s">
        <v>2309</v>
      </c>
      <c r="F745" s="567" t="s">
        <v>2282</v>
      </c>
      <c r="G745" s="567" t="s">
        <v>2457</v>
      </c>
      <c r="H745" s="567" t="s">
        <v>538</v>
      </c>
      <c r="I745" s="567" t="s">
        <v>3006</v>
      </c>
      <c r="J745" s="567" t="s">
        <v>3004</v>
      </c>
      <c r="K745" s="567" t="s">
        <v>3007</v>
      </c>
      <c r="L745" s="568">
        <v>1074.31</v>
      </c>
      <c r="M745" s="568">
        <v>19337.579999999998</v>
      </c>
      <c r="N745" s="567">
        <v>18</v>
      </c>
      <c r="O745" s="631">
        <v>2</v>
      </c>
      <c r="P745" s="568">
        <v>19337.579999999998</v>
      </c>
      <c r="Q745" s="583">
        <v>1</v>
      </c>
      <c r="R745" s="567">
        <v>18</v>
      </c>
      <c r="S745" s="583">
        <v>1</v>
      </c>
      <c r="T745" s="631">
        <v>2</v>
      </c>
      <c r="U745" s="613">
        <v>1</v>
      </c>
    </row>
    <row r="746" spans="1:21" ht="14.4" customHeight="1" x14ac:dyDescent="0.3">
      <c r="A746" s="566">
        <v>4</v>
      </c>
      <c r="B746" s="567" t="s">
        <v>539</v>
      </c>
      <c r="C746" s="567">
        <v>89301042</v>
      </c>
      <c r="D746" s="629" t="s">
        <v>4252</v>
      </c>
      <c r="E746" s="630" t="s">
        <v>2309</v>
      </c>
      <c r="F746" s="567" t="s">
        <v>2282</v>
      </c>
      <c r="G746" s="567" t="s">
        <v>2457</v>
      </c>
      <c r="H746" s="567" t="s">
        <v>538</v>
      </c>
      <c r="I746" s="567" t="s">
        <v>3008</v>
      </c>
      <c r="J746" s="567" t="s">
        <v>3009</v>
      </c>
      <c r="K746" s="567" t="s">
        <v>3010</v>
      </c>
      <c r="L746" s="568">
        <v>369.69</v>
      </c>
      <c r="M746" s="568">
        <v>1109.07</v>
      </c>
      <c r="N746" s="567">
        <v>3</v>
      </c>
      <c r="O746" s="631">
        <v>3</v>
      </c>
      <c r="P746" s="568">
        <v>1109.07</v>
      </c>
      <c r="Q746" s="583">
        <v>1</v>
      </c>
      <c r="R746" s="567">
        <v>3</v>
      </c>
      <c r="S746" s="583">
        <v>1</v>
      </c>
      <c r="T746" s="631">
        <v>3</v>
      </c>
      <c r="U746" s="613">
        <v>1</v>
      </c>
    </row>
    <row r="747" spans="1:21" ht="14.4" customHeight="1" x14ac:dyDescent="0.3">
      <c r="A747" s="566">
        <v>4</v>
      </c>
      <c r="B747" s="567" t="s">
        <v>539</v>
      </c>
      <c r="C747" s="567">
        <v>89301042</v>
      </c>
      <c r="D747" s="629" t="s">
        <v>4252</v>
      </c>
      <c r="E747" s="630" t="s">
        <v>2309</v>
      </c>
      <c r="F747" s="567" t="s">
        <v>2282</v>
      </c>
      <c r="G747" s="567" t="s">
        <v>2457</v>
      </c>
      <c r="H747" s="567" t="s">
        <v>538</v>
      </c>
      <c r="I747" s="567" t="s">
        <v>1949</v>
      </c>
      <c r="J747" s="567" t="s">
        <v>2770</v>
      </c>
      <c r="K747" s="567" t="s">
        <v>2771</v>
      </c>
      <c r="L747" s="568">
        <v>1430.6</v>
      </c>
      <c r="M747" s="568">
        <v>31473.199999999997</v>
      </c>
      <c r="N747" s="567">
        <v>22</v>
      </c>
      <c r="O747" s="631">
        <v>10</v>
      </c>
      <c r="P747" s="568">
        <v>31473.199999999997</v>
      </c>
      <c r="Q747" s="583">
        <v>1</v>
      </c>
      <c r="R747" s="567">
        <v>22</v>
      </c>
      <c r="S747" s="583">
        <v>1</v>
      </c>
      <c r="T747" s="631">
        <v>10</v>
      </c>
      <c r="U747" s="613">
        <v>1</v>
      </c>
    </row>
    <row r="748" spans="1:21" ht="14.4" customHeight="1" x14ac:dyDescent="0.3">
      <c r="A748" s="566">
        <v>4</v>
      </c>
      <c r="B748" s="567" t="s">
        <v>539</v>
      </c>
      <c r="C748" s="567">
        <v>89301042</v>
      </c>
      <c r="D748" s="629" t="s">
        <v>4252</v>
      </c>
      <c r="E748" s="630" t="s">
        <v>2309</v>
      </c>
      <c r="F748" s="567" t="s">
        <v>2282</v>
      </c>
      <c r="G748" s="567" t="s">
        <v>2457</v>
      </c>
      <c r="H748" s="567" t="s">
        <v>538</v>
      </c>
      <c r="I748" s="567" t="s">
        <v>3388</v>
      </c>
      <c r="J748" s="567" t="s">
        <v>3012</v>
      </c>
      <c r="K748" s="567" t="s">
        <v>3389</v>
      </c>
      <c r="L748" s="568">
        <v>1367</v>
      </c>
      <c r="M748" s="568">
        <v>8202</v>
      </c>
      <c r="N748" s="567">
        <v>6</v>
      </c>
      <c r="O748" s="631">
        <v>1</v>
      </c>
      <c r="P748" s="568">
        <v>8202</v>
      </c>
      <c r="Q748" s="583">
        <v>1</v>
      </c>
      <c r="R748" s="567">
        <v>6</v>
      </c>
      <c r="S748" s="583">
        <v>1</v>
      </c>
      <c r="T748" s="631">
        <v>1</v>
      </c>
      <c r="U748" s="613">
        <v>1</v>
      </c>
    </row>
    <row r="749" spans="1:21" ht="14.4" customHeight="1" x14ac:dyDescent="0.3">
      <c r="A749" s="566">
        <v>4</v>
      </c>
      <c r="B749" s="567" t="s">
        <v>539</v>
      </c>
      <c r="C749" s="567">
        <v>89301042</v>
      </c>
      <c r="D749" s="629" t="s">
        <v>4252</v>
      </c>
      <c r="E749" s="630" t="s">
        <v>2309</v>
      </c>
      <c r="F749" s="567" t="s">
        <v>2282</v>
      </c>
      <c r="G749" s="567" t="s">
        <v>2457</v>
      </c>
      <c r="H749" s="567" t="s">
        <v>538</v>
      </c>
      <c r="I749" s="567" t="s">
        <v>3390</v>
      </c>
      <c r="J749" s="567" t="s">
        <v>3391</v>
      </c>
      <c r="K749" s="567" t="s">
        <v>3392</v>
      </c>
      <c r="L749" s="568">
        <v>2489.48</v>
      </c>
      <c r="M749" s="568">
        <v>44810.64</v>
      </c>
      <c r="N749" s="567">
        <v>18</v>
      </c>
      <c r="O749" s="631">
        <v>2</v>
      </c>
      <c r="P749" s="568">
        <v>44810.64</v>
      </c>
      <c r="Q749" s="583">
        <v>1</v>
      </c>
      <c r="R749" s="567">
        <v>18</v>
      </c>
      <c r="S749" s="583">
        <v>1</v>
      </c>
      <c r="T749" s="631">
        <v>2</v>
      </c>
      <c r="U749" s="613">
        <v>1</v>
      </c>
    </row>
    <row r="750" spans="1:21" ht="14.4" customHeight="1" x14ac:dyDescent="0.3">
      <c r="A750" s="566">
        <v>4</v>
      </c>
      <c r="B750" s="567" t="s">
        <v>539</v>
      </c>
      <c r="C750" s="567">
        <v>89301042</v>
      </c>
      <c r="D750" s="629" t="s">
        <v>4252</v>
      </c>
      <c r="E750" s="630" t="s">
        <v>2309</v>
      </c>
      <c r="F750" s="567" t="s">
        <v>2282</v>
      </c>
      <c r="G750" s="567" t="s">
        <v>2457</v>
      </c>
      <c r="H750" s="567" t="s">
        <v>538</v>
      </c>
      <c r="I750" s="567" t="s">
        <v>3014</v>
      </c>
      <c r="J750" s="567" t="s">
        <v>3015</v>
      </c>
      <c r="K750" s="567" t="s">
        <v>2913</v>
      </c>
      <c r="L750" s="568">
        <v>500</v>
      </c>
      <c r="M750" s="568">
        <v>20000</v>
      </c>
      <c r="N750" s="567">
        <v>40</v>
      </c>
      <c r="O750" s="631">
        <v>21</v>
      </c>
      <c r="P750" s="568">
        <v>20000</v>
      </c>
      <c r="Q750" s="583">
        <v>1</v>
      </c>
      <c r="R750" s="567">
        <v>40</v>
      </c>
      <c r="S750" s="583">
        <v>1</v>
      </c>
      <c r="T750" s="631">
        <v>21</v>
      </c>
      <c r="U750" s="613">
        <v>1</v>
      </c>
    </row>
    <row r="751" spans="1:21" ht="14.4" customHeight="1" x14ac:dyDescent="0.3">
      <c r="A751" s="566">
        <v>4</v>
      </c>
      <c r="B751" s="567" t="s">
        <v>539</v>
      </c>
      <c r="C751" s="567">
        <v>89301042</v>
      </c>
      <c r="D751" s="629" t="s">
        <v>4252</v>
      </c>
      <c r="E751" s="630" t="s">
        <v>2309</v>
      </c>
      <c r="F751" s="567" t="s">
        <v>2282</v>
      </c>
      <c r="G751" s="567" t="s">
        <v>2457</v>
      </c>
      <c r="H751" s="567" t="s">
        <v>538</v>
      </c>
      <c r="I751" s="567" t="s">
        <v>3393</v>
      </c>
      <c r="J751" s="567" t="s">
        <v>3394</v>
      </c>
      <c r="K751" s="567" t="s">
        <v>3395</v>
      </c>
      <c r="L751" s="568">
        <v>720</v>
      </c>
      <c r="M751" s="568">
        <v>2160</v>
      </c>
      <c r="N751" s="567">
        <v>3</v>
      </c>
      <c r="O751" s="631">
        <v>1</v>
      </c>
      <c r="P751" s="568"/>
      <c r="Q751" s="583">
        <v>0</v>
      </c>
      <c r="R751" s="567"/>
      <c r="S751" s="583">
        <v>0</v>
      </c>
      <c r="T751" s="631"/>
      <c r="U751" s="613">
        <v>0</v>
      </c>
    </row>
    <row r="752" spans="1:21" ht="14.4" customHeight="1" x14ac:dyDescent="0.3">
      <c r="A752" s="566">
        <v>4</v>
      </c>
      <c r="B752" s="567" t="s">
        <v>539</v>
      </c>
      <c r="C752" s="567">
        <v>89301042</v>
      </c>
      <c r="D752" s="629" t="s">
        <v>4252</v>
      </c>
      <c r="E752" s="630" t="s">
        <v>2309</v>
      </c>
      <c r="F752" s="567" t="s">
        <v>2282</v>
      </c>
      <c r="G752" s="567" t="s">
        <v>2457</v>
      </c>
      <c r="H752" s="567" t="s">
        <v>538</v>
      </c>
      <c r="I752" s="567" t="s">
        <v>3016</v>
      </c>
      <c r="J752" s="567" t="s">
        <v>3396</v>
      </c>
      <c r="K752" s="567" t="s">
        <v>3018</v>
      </c>
      <c r="L752" s="568">
        <v>556</v>
      </c>
      <c r="M752" s="568">
        <v>1668</v>
      </c>
      <c r="N752" s="567">
        <v>3</v>
      </c>
      <c r="O752" s="631">
        <v>1</v>
      </c>
      <c r="P752" s="568">
        <v>1668</v>
      </c>
      <c r="Q752" s="583">
        <v>1</v>
      </c>
      <c r="R752" s="567">
        <v>3</v>
      </c>
      <c r="S752" s="583">
        <v>1</v>
      </c>
      <c r="T752" s="631">
        <v>1</v>
      </c>
      <c r="U752" s="613">
        <v>1</v>
      </c>
    </row>
    <row r="753" spans="1:21" ht="14.4" customHeight="1" x14ac:dyDescent="0.3">
      <c r="A753" s="566">
        <v>4</v>
      </c>
      <c r="B753" s="567" t="s">
        <v>539</v>
      </c>
      <c r="C753" s="567">
        <v>89301042</v>
      </c>
      <c r="D753" s="629" t="s">
        <v>4252</v>
      </c>
      <c r="E753" s="630" t="s">
        <v>2309</v>
      </c>
      <c r="F753" s="567" t="s">
        <v>2282</v>
      </c>
      <c r="G753" s="567" t="s">
        <v>2457</v>
      </c>
      <c r="H753" s="567" t="s">
        <v>538</v>
      </c>
      <c r="I753" s="567" t="s">
        <v>3016</v>
      </c>
      <c r="J753" s="567" t="s">
        <v>3017</v>
      </c>
      <c r="K753" s="567" t="s">
        <v>3018</v>
      </c>
      <c r="L753" s="568">
        <v>556</v>
      </c>
      <c r="M753" s="568">
        <v>15012</v>
      </c>
      <c r="N753" s="567">
        <v>27</v>
      </c>
      <c r="O753" s="631">
        <v>10</v>
      </c>
      <c r="P753" s="568">
        <v>15012</v>
      </c>
      <c r="Q753" s="583">
        <v>1</v>
      </c>
      <c r="R753" s="567">
        <v>27</v>
      </c>
      <c r="S753" s="583">
        <v>1</v>
      </c>
      <c r="T753" s="631">
        <v>10</v>
      </c>
      <c r="U753" s="613">
        <v>1</v>
      </c>
    </row>
    <row r="754" spans="1:21" ht="14.4" customHeight="1" x14ac:dyDescent="0.3">
      <c r="A754" s="566">
        <v>4</v>
      </c>
      <c r="B754" s="567" t="s">
        <v>539</v>
      </c>
      <c r="C754" s="567">
        <v>89301042</v>
      </c>
      <c r="D754" s="629" t="s">
        <v>4252</v>
      </c>
      <c r="E754" s="630" t="s">
        <v>2309</v>
      </c>
      <c r="F754" s="567" t="s">
        <v>2282</v>
      </c>
      <c r="G754" s="567" t="s">
        <v>2457</v>
      </c>
      <c r="H754" s="567" t="s">
        <v>538</v>
      </c>
      <c r="I754" s="567" t="s">
        <v>3019</v>
      </c>
      <c r="J754" s="567" t="s">
        <v>3020</v>
      </c>
      <c r="K754" s="567" t="s">
        <v>3021</v>
      </c>
      <c r="L754" s="568">
        <v>2939</v>
      </c>
      <c r="M754" s="568">
        <v>8817</v>
      </c>
      <c r="N754" s="567">
        <v>3</v>
      </c>
      <c r="O754" s="631">
        <v>1</v>
      </c>
      <c r="P754" s="568">
        <v>8817</v>
      </c>
      <c r="Q754" s="583">
        <v>1</v>
      </c>
      <c r="R754" s="567">
        <v>3</v>
      </c>
      <c r="S754" s="583">
        <v>1</v>
      </c>
      <c r="T754" s="631">
        <v>1</v>
      </c>
      <c r="U754" s="613">
        <v>1</v>
      </c>
    </row>
    <row r="755" spans="1:21" ht="14.4" customHeight="1" x14ac:dyDescent="0.3">
      <c r="A755" s="566">
        <v>4</v>
      </c>
      <c r="B755" s="567" t="s">
        <v>539</v>
      </c>
      <c r="C755" s="567">
        <v>89301042</v>
      </c>
      <c r="D755" s="629" t="s">
        <v>4252</v>
      </c>
      <c r="E755" s="630" t="s">
        <v>2309</v>
      </c>
      <c r="F755" s="567" t="s">
        <v>2282</v>
      </c>
      <c r="G755" s="567" t="s">
        <v>2457</v>
      </c>
      <c r="H755" s="567" t="s">
        <v>538</v>
      </c>
      <c r="I755" s="567" t="s">
        <v>3019</v>
      </c>
      <c r="J755" s="567" t="s">
        <v>3022</v>
      </c>
      <c r="K755" s="567" t="s">
        <v>3021</v>
      </c>
      <c r="L755" s="568">
        <v>2939</v>
      </c>
      <c r="M755" s="568">
        <v>41146</v>
      </c>
      <c r="N755" s="567">
        <v>14</v>
      </c>
      <c r="O755" s="631">
        <v>7</v>
      </c>
      <c r="P755" s="568">
        <v>41146</v>
      </c>
      <c r="Q755" s="583">
        <v>1</v>
      </c>
      <c r="R755" s="567">
        <v>14</v>
      </c>
      <c r="S755" s="583">
        <v>1</v>
      </c>
      <c r="T755" s="631">
        <v>7</v>
      </c>
      <c r="U755" s="613">
        <v>1</v>
      </c>
    </row>
    <row r="756" spans="1:21" ht="14.4" customHeight="1" x14ac:dyDescent="0.3">
      <c r="A756" s="566">
        <v>4</v>
      </c>
      <c r="B756" s="567" t="s">
        <v>539</v>
      </c>
      <c r="C756" s="567">
        <v>89301042</v>
      </c>
      <c r="D756" s="629" t="s">
        <v>4252</v>
      </c>
      <c r="E756" s="630" t="s">
        <v>2309</v>
      </c>
      <c r="F756" s="567" t="s">
        <v>2282</v>
      </c>
      <c r="G756" s="567" t="s">
        <v>2457</v>
      </c>
      <c r="H756" s="567" t="s">
        <v>538</v>
      </c>
      <c r="I756" s="567" t="s">
        <v>3397</v>
      </c>
      <c r="J756" s="567" t="s">
        <v>3398</v>
      </c>
      <c r="K756" s="567" t="s">
        <v>3399</v>
      </c>
      <c r="L756" s="568">
        <v>2816</v>
      </c>
      <c r="M756" s="568">
        <v>67584</v>
      </c>
      <c r="N756" s="567">
        <v>24</v>
      </c>
      <c r="O756" s="631">
        <v>3</v>
      </c>
      <c r="P756" s="568">
        <v>67584</v>
      </c>
      <c r="Q756" s="583">
        <v>1</v>
      </c>
      <c r="R756" s="567">
        <v>24</v>
      </c>
      <c r="S756" s="583">
        <v>1</v>
      </c>
      <c r="T756" s="631">
        <v>3</v>
      </c>
      <c r="U756" s="613">
        <v>1</v>
      </c>
    </row>
    <row r="757" spans="1:21" ht="14.4" customHeight="1" x14ac:dyDescent="0.3">
      <c r="A757" s="566">
        <v>4</v>
      </c>
      <c r="B757" s="567" t="s">
        <v>539</v>
      </c>
      <c r="C757" s="567">
        <v>89301042</v>
      </c>
      <c r="D757" s="629" t="s">
        <v>4252</v>
      </c>
      <c r="E757" s="630" t="s">
        <v>2309</v>
      </c>
      <c r="F757" s="567" t="s">
        <v>2282</v>
      </c>
      <c r="G757" s="567" t="s">
        <v>2457</v>
      </c>
      <c r="H757" s="567" t="s">
        <v>538</v>
      </c>
      <c r="I757" s="567" t="s">
        <v>3028</v>
      </c>
      <c r="J757" s="567" t="s">
        <v>3029</v>
      </c>
      <c r="K757" s="567" t="s">
        <v>3030</v>
      </c>
      <c r="L757" s="568">
        <v>1249.73</v>
      </c>
      <c r="M757" s="568">
        <v>7498.38</v>
      </c>
      <c r="N757" s="567">
        <v>6</v>
      </c>
      <c r="O757" s="631">
        <v>1</v>
      </c>
      <c r="P757" s="568">
        <v>7498.38</v>
      </c>
      <c r="Q757" s="583">
        <v>1</v>
      </c>
      <c r="R757" s="567">
        <v>6</v>
      </c>
      <c r="S757" s="583">
        <v>1</v>
      </c>
      <c r="T757" s="631">
        <v>1</v>
      </c>
      <c r="U757" s="613">
        <v>1</v>
      </c>
    </row>
    <row r="758" spans="1:21" ht="14.4" customHeight="1" x14ac:dyDescent="0.3">
      <c r="A758" s="566">
        <v>4</v>
      </c>
      <c r="B758" s="567" t="s">
        <v>539</v>
      </c>
      <c r="C758" s="567">
        <v>89301042</v>
      </c>
      <c r="D758" s="629" t="s">
        <v>4252</v>
      </c>
      <c r="E758" s="630" t="s">
        <v>2309</v>
      </c>
      <c r="F758" s="567" t="s">
        <v>2282</v>
      </c>
      <c r="G758" s="567" t="s">
        <v>2457</v>
      </c>
      <c r="H758" s="567" t="s">
        <v>538</v>
      </c>
      <c r="I758" s="567" t="s">
        <v>3031</v>
      </c>
      <c r="J758" s="567" t="s">
        <v>3032</v>
      </c>
      <c r="K758" s="567" t="s">
        <v>3033</v>
      </c>
      <c r="L758" s="568">
        <v>1080</v>
      </c>
      <c r="M758" s="568">
        <v>7560</v>
      </c>
      <c r="N758" s="567">
        <v>7</v>
      </c>
      <c r="O758" s="631">
        <v>7</v>
      </c>
      <c r="P758" s="568">
        <v>7560</v>
      </c>
      <c r="Q758" s="583">
        <v>1</v>
      </c>
      <c r="R758" s="567">
        <v>7</v>
      </c>
      <c r="S758" s="583">
        <v>1</v>
      </c>
      <c r="T758" s="631">
        <v>7</v>
      </c>
      <c r="U758" s="613">
        <v>1</v>
      </c>
    </row>
    <row r="759" spans="1:21" ht="14.4" customHeight="1" x14ac:dyDescent="0.3">
      <c r="A759" s="566">
        <v>4</v>
      </c>
      <c r="B759" s="567" t="s">
        <v>539</v>
      </c>
      <c r="C759" s="567">
        <v>89301042</v>
      </c>
      <c r="D759" s="629" t="s">
        <v>4252</v>
      </c>
      <c r="E759" s="630" t="s">
        <v>2309</v>
      </c>
      <c r="F759" s="567" t="s">
        <v>2282</v>
      </c>
      <c r="G759" s="567" t="s">
        <v>2457</v>
      </c>
      <c r="H759" s="567" t="s">
        <v>538</v>
      </c>
      <c r="I759" s="567" t="s">
        <v>3034</v>
      </c>
      <c r="J759" s="567" t="s">
        <v>3035</v>
      </c>
      <c r="K759" s="567" t="s">
        <v>3036</v>
      </c>
      <c r="L759" s="568">
        <v>600</v>
      </c>
      <c r="M759" s="568">
        <v>12000</v>
      </c>
      <c r="N759" s="567">
        <v>20</v>
      </c>
      <c r="O759" s="631">
        <v>17</v>
      </c>
      <c r="P759" s="568">
        <v>10800</v>
      </c>
      <c r="Q759" s="583">
        <v>0.9</v>
      </c>
      <c r="R759" s="567">
        <v>18</v>
      </c>
      <c r="S759" s="583">
        <v>0.9</v>
      </c>
      <c r="T759" s="631">
        <v>15</v>
      </c>
      <c r="U759" s="613">
        <v>0.88235294117647056</v>
      </c>
    </row>
    <row r="760" spans="1:21" ht="14.4" customHeight="1" x14ac:dyDescent="0.3">
      <c r="A760" s="566">
        <v>4</v>
      </c>
      <c r="B760" s="567" t="s">
        <v>539</v>
      </c>
      <c r="C760" s="567">
        <v>89301042</v>
      </c>
      <c r="D760" s="629" t="s">
        <v>4252</v>
      </c>
      <c r="E760" s="630" t="s">
        <v>2309</v>
      </c>
      <c r="F760" s="567" t="s">
        <v>2282</v>
      </c>
      <c r="G760" s="567" t="s">
        <v>2457</v>
      </c>
      <c r="H760" s="567" t="s">
        <v>538</v>
      </c>
      <c r="I760" s="567" t="s">
        <v>3034</v>
      </c>
      <c r="J760" s="567" t="s">
        <v>3400</v>
      </c>
      <c r="K760" s="567" t="s">
        <v>3036</v>
      </c>
      <c r="L760" s="568">
        <v>600</v>
      </c>
      <c r="M760" s="568">
        <v>1200</v>
      </c>
      <c r="N760" s="567">
        <v>2</v>
      </c>
      <c r="O760" s="631">
        <v>2</v>
      </c>
      <c r="P760" s="568">
        <v>1200</v>
      </c>
      <c r="Q760" s="583">
        <v>1</v>
      </c>
      <c r="R760" s="567">
        <v>2</v>
      </c>
      <c r="S760" s="583">
        <v>1</v>
      </c>
      <c r="T760" s="631">
        <v>2</v>
      </c>
      <c r="U760" s="613">
        <v>1</v>
      </c>
    </row>
    <row r="761" spans="1:21" ht="14.4" customHeight="1" x14ac:dyDescent="0.3">
      <c r="A761" s="566">
        <v>4</v>
      </c>
      <c r="B761" s="567" t="s">
        <v>539</v>
      </c>
      <c r="C761" s="567">
        <v>89301042</v>
      </c>
      <c r="D761" s="629" t="s">
        <v>4252</v>
      </c>
      <c r="E761" s="630" t="s">
        <v>2309</v>
      </c>
      <c r="F761" s="567" t="s">
        <v>2282</v>
      </c>
      <c r="G761" s="567" t="s">
        <v>2457</v>
      </c>
      <c r="H761" s="567" t="s">
        <v>538</v>
      </c>
      <c r="I761" s="567" t="s">
        <v>3037</v>
      </c>
      <c r="J761" s="567" t="s">
        <v>3038</v>
      </c>
      <c r="K761" s="567" t="s">
        <v>3039</v>
      </c>
      <c r="L761" s="568">
        <v>500</v>
      </c>
      <c r="M761" s="568">
        <v>6500</v>
      </c>
      <c r="N761" s="567">
        <v>13</v>
      </c>
      <c r="O761" s="631">
        <v>9</v>
      </c>
      <c r="P761" s="568">
        <v>6500</v>
      </c>
      <c r="Q761" s="583">
        <v>1</v>
      </c>
      <c r="R761" s="567">
        <v>13</v>
      </c>
      <c r="S761" s="583">
        <v>1</v>
      </c>
      <c r="T761" s="631">
        <v>9</v>
      </c>
      <c r="U761" s="613">
        <v>1</v>
      </c>
    </row>
    <row r="762" spans="1:21" ht="14.4" customHeight="1" x14ac:dyDescent="0.3">
      <c r="A762" s="566">
        <v>4</v>
      </c>
      <c r="B762" s="567" t="s">
        <v>539</v>
      </c>
      <c r="C762" s="567">
        <v>89301042</v>
      </c>
      <c r="D762" s="629" t="s">
        <v>4252</v>
      </c>
      <c r="E762" s="630" t="s">
        <v>2309</v>
      </c>
      <c r="F762" s="567" t="s">
        <v>2282</v>
      </c>
      <c r="G762" s="567" t="s">
        <v>2457</v>
      </c>
      <c r="H762" s="567" t="s">
        <v>538</v>
      </c>
      <c r="I762" s="567" t="s">
        <v>3037</v>
      </c>
      <c r="J762" s="567" t="s">
        <v>3038</v>
      </c>
      <c r="K762" s="567" t="s">
        <v>3039</v>
      </c>
      <c r="L762" s="568">
        <v>550.95000000000005</v>
      </c>
      <c r="M762" s="568">
        <v>2203.8000000000002</v>
      </c>
      <c r="N762" s="567">
        <v>4</v>
      </c>
      <c r="O762" s="631">
        <v>2</v>
      </c>
      <c r="P762" s="568"/>
      <c r="Q762" s="583">
        <v>0</v>
      </c>
      <c r="R762" s="567"/>
      <c r="S762" s="583">
        <v>0</v>
      </c>
      <c r="T762" s="631"/>
      <c r="U762" s="613">
        <v>0</v>
      </c>
    </row>
    <row r="763" spans="1:21" ht="14.4" customHeight="1" x14ac:dyDescent="0.3">
      <c r="A763" s="566">
        <v>4</v>
      </c>
      <c r="B763" s="567" t="s">
        <v>539</v>
      </c>
      <c r="C763" s="567">
        <v>89301042</v>
      </c>
      <c r="D763" s="629" t="s">
        <v>4252</v>
      </c>
      <c r="E763" s="630" t="s">
        <v>2309</v>
      </c>
      <c r="F763" s="567" t="s">
        <v>2282</v>
      </c>
      <c r="G763" s="567" t="s">
        <v>2457</v>
      </c>
      <c r="H763" s="567" t="s">
        <v>538</v>
      </c>
      <c r="I763" s="567" t="s">
        <v>3037</v>
      </c>
      <c r="J763" s="567" t="s">
        <v>3401</v>
      </c>
      <c r="K763" s="567" t="s">
        <v>3039</v>
      </c>
      <c r="L763" s="568">
        <v>550.95000000000005</v>
      </c>
      <c r="M763" s="568">
        <v>1101.9000000000001</v>
      </c>
      <c r="N763" s="567">
        <v>2</v>
      </c>
      <c r="O763" s="631">
        <v>2</v>
      </c>
      <c r="P763" s="568">
        <v>1101.9000000000001</v>
      </c>
      <c r="Q763" s="583">
        <v>1</v>
      </c>
      <c r="R763" s="567">
        <v>2</v>
      </c>
      <c r="S763" s="583">
        <v>1</v>
      </c>
      <c r="T763" s="631">
        <v>2</v>
      </c>
      <c r="U763" s="613">
        <v>1</v>
      </c>
    </row>
    <row r="764" spans="1:21" ht="14.4" customHeight="1" x14ac:dyDescent="0.3">
      <c r="A764" s="566">
        <v>4</v>
      </c>
      <c r="B764" s="567" t="s">
        <v>539</v>
      </c>
      <c r="C764" s="567">
        <v>89301042</v>
      </c>
      <c r="D764" s="629" t="s">
        <v>4252</v>
      </c>
      <c r="E764" s="630" t="s">
        <v>2309</v>
      </c>
      <c r="F764" s="567" t="s">
        <v>2282</v>
      </c>
      <c r="G764" s="567" t="s">
        <v>2457</v>
      </c>
      <c r="H764" s="567" t="s">
        <v>538</v>
      </c>
      <c r="I764" s="567" t="s">
        <v>3040</v>
      </c>
      <c r="J764" s="567" t="s">
        <v>3041</v>
      </c>
      <c r="K764" s="567" t="s">
        <v>3036</v>
      </c>
      <c r="L764" s="568">
        <v>1000</v>
      </c>
      <c r="M764" s="568">
        <v>11000</v>
      </c>
      <c r="N764" s="567">
        <v>11</v>
      </c>
      <c r="O764" s="631">
        <v>8</v>
      </c>
      <c r="P764" s="568">
        <v>11000</v>
      </c>
      <c r="Q764" s="583">
        <v>1</v>
      </c>
      <c r="R764" s="567">
        <v>11</v>
      </c>
      <c r="S764" s="583">
        <v>1</v>
      </c>
      <c r="T764" s="631">
        <v>8</v>
      </c>
      <c r="U764" s="613">
        <v>1</v>
      </c>
    </row>
    <row r="765" spans="1:21" ht="14.4" customHeight="1" x14ac:dyDescent="0.3">
      <c r="A765" s="566">
        <v>4</v>
      </c>
      <c r="B765" s="567" t="s">
        <v>539</v>
      </c>
      <c r="C765" s="567">
        <v>89301042</v>
      </c>
      <c r="D765" s="629" t="s">
        <v>4252</v>
      </c>
      <c r="E765" s="630" t="s">
        <v>2309</v>
      </c>
      <c r="F765" s="567" t="s">
        <v>2282</v>
      </c>
      <c r="G765" s="567" t="s">
        <v>2457</v>
      </c>
      <c r="H765" s="567" t="s">
        <v>538</v>
      </c>
      <c r="I765" s="567" t="s">
        <v>3040</v>
      </c>
      <c r="J765" s="567" t="s">
        <v>3402</v>
      </c>
      <c r="K765" s="567" t="s">
        <v>3036</v>
      </c>
      <c r="L765" s="568">
        <v>1000</v>
      </c>
      <c r="M765" s="568">
        <v>3000</v>
      </c>
      <c r="N765" s="567">
        <v>3</v>
      </c>
      <c r="O765" s="631">
        <v>2</v>
      </c>
      <c r="P765" s="568">
        <v>3000</v>
      </c>
      <c r="Q765" s="583">
        <v>1</v>
      </c>
      <c r="R765" s="567">
        <v>3</v>
      </c>
      <c r="S765" s="583">
        <v>1</v>
      </c>
      <c r="T765" s="631">
        <v>2</v>
      </c>
      <c r="U765" s="613">
        <v>1</v>
      </c>
    </row>
    <row r="766" spans="1:21" ht="14.4" customHeight="1" x14ac:dyDescent="0.3">
      <c r="A766" s="566">
        <v>4</v>
      </c>
      <c r="B766" s="567" t="s">
        <v>539</v>
      </c>
      <c r="C766" s="567">
        <v>89301042</v>
      </c>
      <c r="D766" s="629" t="s">
        <v>4252</v>
      </c>
      <c r="E766" s="630" t="s">
        <v>2309</v>
      </c>
      <c r="F766" s="567" t="s">
        <v>2282</v>
      </c>
      <c r="G766" s="567" t="s">
        <v>2457</v>
      </c>
      <c r="H766" s="567" t="s">
        <v>538</v>
      </c>
      <c r="I766" s="567" t="s">
        <v>3042</v>
      </c>
      <c r="J766" s="567" t="s">
        <v>3043</v>
      </c>
      <c r="K766" s="567" t="s">
        <v>3044</v>
      </c>
      <c r="L766" s="568">
        <v>3000</v>
      </c>
      <c r="M766" s="568">
        <v>27000</v>
      </c>
      <c r="N766" s="567">
        <v>9</v>
      </c>
      <c r="O766" s="631">
        <v>3</v>
      </c>
      <c r="P766" s="568">
        <v>27000</v>
      </c>
      <c r="Q766" s="583">
        <v>1</v>
      </c>
      <c r="R766" s="567">
        <v>9</v>
      </c>
      <c r="S766" s="583">
        <v>1</v>
      </c>
      <c r="T766" s="631">
        <v>3</v>
      </c>
      <c r="U766" s="613">
        <v>1</v>
      </c>
    </row>
    <row r="767" spans="1:21" ht="14.4" customHeight="1" x14ac:dyDescent="0.3">
      <c r="A767" s="566">
        <v>4</v>
      </c>
      <c r="B767" s="567" t="s">
        <v>539</v>
      </c>
      <c r="C767" s="567">
        <v>89301042</v>
      </c>
      <c r="D767" s="629" t="s">
        <v>4252</v>
      </c>
      <c r="E767" s="630" t="s">
        <v>2309</v>
      </c>
      <c r="F767" s="567" t="s">
        <v>2282</v>
      </c>
      <c r="G767" s="567" t="s">
        <v>2457</v>
      </c>
      <c r="H767" s="567" t="s">
        <v>538</v>
      </c>
      <c r="I767" s="567" t="s">
        <v>3045</v>
      </c>
      <c r="J767" s="567" t="s">
        <v>3043</v>
      </c>
      <c r="K767" s="567" t="s">
        <v>3046</v>
      </c>
      <c r="L767" s="568">
        <v>3000</v>
      </c>
      <c r="M767" s="568">
        <v>24000</v>
      </c>
      <c r="N767" s="567">
        <v>8</v>
      </c>
      <c r="O767" s="631">
        <v>3</v>
      </c>
      <c r="P767" s="568">
        <v>24000</v>
      </c>
      <c r="Q767" s="583">
        <v>1</v>
      </c>
      <c r="R767" s="567">
        <v>8</v>
      </c>
      <c r="S767" s="583">
        <v>1</v>
      </c>
      <c r="T767" s="631">
        <v>3</v>
      </c>
      <c r="U767" s="613">
        <v>1</v>
      </c>
    </row>
    <row r="768" spans="1:21" ht="14.4" customHeight="1" x14ac:dyDescent="0.3">
      <c r="A768" s="566">
        <v>4</v>
      </c>
      <c r="B768" s="567" t="s">
        <v>539</v>
      </c>
      <c r="C768" s="567">
        <v>89301042</v>
      </c>
      <c r="D768" s="629" t="s">
        <v>4252</v>
      </c>
      <c r="E768" s="630" t="s">
        <v>2309</v>
      </c>
      <c r="F768" s="567" t="s">
        <v>2282</v>
      </c>
      <c r="G768" s="567" t="s">
        <v>2457</v>
      </c>
      <c r="H768" s="567" t="s">
        <v>538</v>
      </c>
      <c r="I768" s="567" t="s">
        <v>3403</v>
      </c>
      <c r="J768" s="567" t="s">
        <v>3043</v>
      </c>
      <c r="K768" s="567" t="s">
        <v>3404</v>
      </c>
      <c r="L768" s="568">
        <v>3000</v>
      </c>
      <c r="M768" s="568">
        <v>27000</v>
      </c>
      <c r="N768" s="567">
        <v>9</v>
      </c>
      <c r="O768" s="631">
        <v>3</v>
      </c>
      <c r="P768" s="568">
        <v>27000</v>
      </c>
      <c r="Q768" s="583">
        <v>1</v>
      </c>
      <c r="R768" s="567">
        <v>9</v>
      </c>
      <c r="S768" s="583">
        <v>1</v>
      </c>
      <c r="T768" s="631">
        <v>3</v>
      </c>
      <c r="U768" s="613">
        <v>1</v>
      </c>
    </row>
    <row r="769" spans="1:21" ht="14.4" customHeight="1" x14ac:dyDescent="0.3">
      <c r="A769" s="566">
        <v>4</v>
      </c>
      <c r="B769" s="567" t="s">
        <v>539</v>
      </c>
      <c r="C769" s="567">
        <v>89301042</v>
      </c>
      <c r="D769" s="629" t="s">
        <v>4252</v>
      </c>
      <c r="E769" s="630" t="s">
        <v>2309</v>
      </c>
      <c r="F769" s="567" t="s">
        <v>2282</v>
      </c>
      <c r="G769" s="567" t="s">
        <v>2457</v>
      </c>
      <c r="H769" s="567" t="s">
        <v>538</v>
      </c>
      <c r="I769" s="567" t="s">
        <v>3047</v>
      </c>
      <c r="J769" s="567" t="s">
        <v>3048</v>
      </c>
      <c r="K769" s="567" t="s">
        <v>3049</v>
      </c>
      <c r="L769" s="568">
        <v>233.18</v>
      </c>
      <c r="M769" s="568">
        <v>1165.9000000000001</v>
      </c>
      <c r="N769" s="567">
        <v>5</v>
      </c>
      <c r="O769" s="631">
        <v>2</v>
      </c>
      <c r="P769" s="568">
        <v>466.36</v>
      </c>
      <c r="Q769" s="583">
        <v>0.39999999999999997</v>
      </c>
      <c r="R769" s="567">
        <v>2</v>
      </c>
      <c r="S769" s="583">
        <v>0.4</v>
      </c>
      <c r="T769" s="631">
        <v>1</v>
      </c>
      <c r="U769" s="613">
        <v>0.5</v>
      </c>
    </row>
    <row r="770" spans="1:21" ht="14.4" customHeight="1" x14ac:dyDescent="0.3">
      <c r="A770" s="566">
        <v>4</v>
      </c>
      <c r="B770" s="567" t="s">
        <v>539</v>
      </c>
      <c r="C770" s="567">
        <v>89301042</v>
      </c>
      <c r="D770" s="629" t="s">
        <v>4252</v>
      </c>
      <c r="E770" s="630" t="s">
        <v>2309</v>
      </c>
      <c r="F770" s="567" t="s">
        <v>2282</v>
      </c>
      <c r="G770" s="567" t="s">
        <v>2457</v>
      </c>
      <c r="H770" s="567" t="s">
        <v>538</v>
      </c>
      <c r="I770" s="567" t="s">
        <v>3405</v>
      </c>
      <c r="J770" s="567" t="s">
        <v>3051</v>
      </c>
      <c r="K770" s="567" t="s">
        <v>3406</v>
      </c>
      <c r="L770" s="568">
        <v>1101.95</v>
      </c>
      <c r="M770" s="568">
        <v>6611.7000000000007</v>
      </c>
      <c r="N770" s="567">
        <v>6</v>
      </c>
      <c r="O770" s="631">
        <v>1</v>
      </c>
      <c r="P770" s="568">
        <v>6611.7000000000007</v>
      </c>
      <c r="Q770" s="583">
        <v>1</v>
      </c>
      <c r="R770" s="567">
        <v>6</v>
      </c>
      <c r="S770" s="583">
        <v>1</v>
      </c>
      <c r="T770" s="631">
        <v>1</v>
      </c>
      <c r="U770" s="613">
        <v>1</v>
      </c>
    </row>
    <row r="771" spans="1:21" ht="14.4" customHeight="1" x14ac:dyDescent="0.3">
      <c r="A771" s="566">
        <v>4</v>
      </c>
      <c r="B771" s="567" t="s">
        <v>539</v>
      </c>
      <c r="C771" s="567">
        <v>89301042</v>
      </c>
      <c r="D771" s="629" t="s">
        <v>4252</v>
      </c>
      <c r="E771" s="630" t="s">
        <v>2309</v>
      </c>
      <c r="F771" s="567" t="s">
        <v>2282</v>
      </c>
      <c r="G771" s="567" t="s">
        <v>2457</v>
      </c>
      <c r="H771" s="567" t="s">
        <v>538</v>
      </c>
      <c r="I771" s="567" t="s">
        <v>3053</v>
      </c>
      <c r="J771" s="567" t="s">
        <v>3054</v>
      </c>
      <c r="K771" s="567" t="s">
        <v>3039</v>
      </c>
      <c r="L771" s="568">
        <v>300</v>
      </c>
      <c r="M771" s="568">
        <v>7500</v>
      </c>
      <c r="N771" s="567">
        <v>25</v>
      </c>
      <c r="O771" s="631">
        <v>15</v>
      </c>
      <c r="P771" s="568">
        <v>6900</v>
      </c>
      <c r="Q771" s="583">
        <v>0.92</v>
      </c>
      <c r="R771" s="567">
        <v>23</v>
      </c>
      <c r="S771" s="583">
        <v>0.92</v>
      </c>
      <c r="T771" s="631">
        <v>14</v>
      </c>
      <c r="U771" s="613">
        <v>0.93333333333333335</v>
      </c>
    </row>
    <row r="772" spans="1:21" ht="14.4" customHeight="1" x14ac:dyDescent="0.3">
      <c r="A772" s="566">
        <v>4</v>
      </c>
      <c r="B772" s="567" t="s">
        <v>539</v>
      </c>
      <c r="C772" s="567">
        <v>89301042</v>
      </c>
      <c r="D772" s="629" t="s">
        <v>4252</v>
      </c>
      <c r="E772" s="630" t="s">
        <v>2309</v>
      </c>
      <c r="F772" s="567" t="s">
        <v>2282</v>
      </c>
      <c r="G772" s="567" t="s">
        <v>2457</v>
      </c>
      <c r="H772" s="567" t="s">
        <v>538</v>
      </c>
      <c r="I772" s="567" t="s">
        <v>3053</v>
      </c>
      <c r="J772" s="567" t="s">
        <v>3407</v>
      </c>
      <c r="K772" s="567" t="s">
        <v>3039</v>
      </c>
      <c r="L772" s="568">
        <v>300</v>
      </c>
      <c r="M772" s="568">
        <v>3900</v>
      </c>
      <c r="N772" s="567">
        <v>13</v>
      </c>
      <c r="O772" s="631">
        <v>5</v>
      </c>
      <c r="P772" s="568">
        <v>3900</v>
      </c>
      <c r="Q772" s="583">
        <v>1</v>
      </c>
      <c r="R772" s="567">
        <v>13</v>
      </c>
      <c r="S772" s="583">
        <v>1</v>
      </c>
      <c r="T772" s="631">
        <v>5</v>
      </c>
      <c r="U772" s="613">
        <v>1</v>
      </c>
    </row>
    <row r="773" spans="1:21" ht="14.4" customHeight="1" x14ac:dyDescent="0.3">
      <c r="A773" s="566">
        <v>4</v>
      </c>
      <c r="B773" s="567" t="s">
        <v>539</v>
      </c>
      <c r="C773" s="567">
        <v>89301042</v>
      </c>
      <c r="D773" s="629" t="s">
        <v>4252</v>
      </c>
      <c r="E773" s="630" t="s">
        <v>2309</v>
      </c>
      <c r="F773" s="567" t="s">
        <v>2282</v>
      </c>
      <c r="G773" s="567" t="s">
        <v>2457</v>
      </c>
      <c r="H773" s="567" t="s">
        <v>538</v>
      </c>
      <c r="I773" s="567" t="s">
        <v>3055</v>
      </c>
      <c r="J773" s="567" t="s">
        <v>3056</v>
      </c>
      <c r="K773" s="567" t="s">
        <v>3057</v>
      </c>
      <c r="L773" s="568">
        <v>300</v>
      </c>
      <c r="M773" s="568">
        <v>2100</v>
      </c>
      <c r="N773" s="567">
        <v>7</v>
      </c>
      <c r="O773" s="631">
        <v>5</v>
      </c>
      <c r="P773" s="568">
        <v>2100</v>
      </c>
      <c r="Q773" s="583">
        <v>1</v>
      </c>
      <c r="R773" s="567">
        <v>7</v>
      </c>
      <c r="S773" s="583">
        <v>1</v>
      </c>
      <c r="T773" s="631">
        <v>5</v>
      </c>
      <c r="U773" s="613">
        <v>1</v>
      </c>
    </row>
    <row r="774" spans="1:21" ht="14.4" customHeight="1" x14ac:dyDescent="0.3">
      <c r="A774" s="566">
        <v>4</v>
      </c>
      <c r="B774" s="567" t="s">
        <v>539</v>
      </c>
      <c r="C774" s="567">
        <v>89301042</v>
      </c>
      <c r="D774" s="629" t="s">
        <v>4252</v>
      </c>
      <c r="E774" s="630" t="s">
        <v>2309</v>
      </c>
      <c r="F774" s="567" t="s">
        <v>2282</v>
      </c>
      <c r="G774" s="567" t="s">
        <v>2457</v>
      </c>
      <c r="H774" s="567" t="s">
        <v>538</v>
      </c>
      <c r="I774" s="567" t="s">
        <v>3058</v>
      </c>
      <c r="J774" s="567" t="s">
        <v>3059</v>
      </c>
      <c r="K774" s="567" t="s">
        <v>2918</v>
      </c>
      <c r="L774" s="568">
        <v>304.69</v>
      </c>
      <c r="M774" s="568">
        <v>304.69</v>
      </c>
      <c r="N774" s="567">
        <v>1</v>
      </c>
      <c r="O774" s="631">
        <v>1</v>
      </c>
      <c r="P774" s="568">
        <v>304.69</v>
      </c>
      <c r="Q774" s="583">
        <v>1</v>
      </c>
      <c r="R774" s="567">
        <v>1</v>
      </c>
      <c r="S774" s="583">
        <v>1</v>
      </c>
      <c r="T774" s="631">
        <v>1</v>
      </c>
      <c r="U774" s="613">
        <v>1</v>
      </c>
    </row>
    <row r="775" spans="1:21" ht="14.4" customHeight="1" x14ac:dyDescent="0.3">
      <c r="A775" s="566">
        <v>4</v>
      </c>
      <c r="B775" s="567" t="s">
        <v>539</v>
      </c>
      <c r="C775" s="567">
        <v>89301042</v>
      </c>
      <c r="D775" s="629" t="s">
        <v>4252</v>
      </c>
      <c r="E775" s="630" t="s">
        <v>2309</v>
      </c>
      <c r="F775" s="567" t="s">
        <v>2282</v>
      </c>
      <c r="G775" s="567" t="s">
        <v>2457</v>
      </c>
      <c r="H775" s="567" t="s">
        <v>538</v>
      </c>
      <c r="I775" s="567" t="s">
        <v>3060</v>
      </c>
      <c r="J775" s="567" t="s">
        <v>3061</v>
      </c>
      <c r="K775" s="567" t="s">
        <v>3062</v>
      </c>
      <c r="L775" s="568">
        <v>296.39999999999998</v>
      </c>
      <c r="M775" s="568">
        <v>296.39999999999998</v>
      </c>
      <c r="N775" s="567">
        <v>1</v>
      </c>
      <c r="O775" s="631">
        <v>1</v>
      </c>
      <c r="P775" s="568">
        <v>296.39999999999998</v>
      </c>
      <c r="Q775" s="583">
        <v>1</v>
      </c>
      <c r="R775" s="567">
        <v>1</v>
      </c>
      <c r="S775" s="583">
        <v>1</v>
      </c>
      <c r="T775" s="631">
        <v>1</v>
      </c>
      <c r="U775" s="613">
        <v>1</v>
      </c>
    </row>
    <row r="776" spans="1:21" ht="14.4" customHeight="1" x14ac:dyDescent="0.3">
      <c r="A776" s="566">
        <v>4</v>
      </c>
      <c r="B776" s="567" t="s">
        <v>539</v>
      </c>
      <c r="C776" s="567">
        <v>89301042</v>
      </c>
      <c r="D776" s="629" t="s">
        <v>4252</v>
      </c>
      <c r="E776" s="630" t="s">
        <v>2309</v>
      </c>
      <c r="F776" s="567" t="s">
        <v>2282</v>
      </c>
      <c r="G776" s="567" t="s">
        <v>2457</v>
      </c>
      <c r="H776" s="567" t="s">
        <v>538</v>
      </c>
      <c r="I776" s="567" t="s">
        <v>3408</v>
      </c>
      <c r="J776" s="567" t="s">
        <v>3409</v>
      </c>
      <c r="K776" s="567"/>
      <c r="L776" s="568">
        <v>525.23</v>
      </c>
      <c r="M776" s="568">
        <v>1050.46</v>
      </c>
      <c r="N776" s="567">
        <v>2</v>
      </c>
      <c r="O776" s="631">
        <v>2</v>
      </c>
      <c r="P776" s="568">
        <v>525.23</v>
      </c>
      <c r="Q776" s="583">
        <v>0.5</v>
      </c>
      <c r="R776" s="567">
        <v>1</v>
      </c>
      <c r="S776" s="583">
        <v>0.5</v>
      </c>
      <c r="T776" s="631">
        <v>1</v>
      </c>
      <c r="U776" s="613">
        <v>0.5</v>
      </c>
    </row>
    <row r="777" spans="1:21" ht="14.4" customHeight="1" x14ac:dyDescent="0.3">
      <c r="A777" s="566">
        <v>4</v>
      </c>
      <c r="B777" s="567" t="s">
        <v>539</v>
      </c>
      <c r="C777" s="567">
        <v>89301042</v>
      </c>
      <c r="D777" s="629" t="s">
        <v>4252</v>
      </c>
      <c r="E777" s="630" t="s">
        <v>2309</v>
      </c>
      <c r="F777" s="567" t="s">
        <v>2282</v>
      </c>
      <c r="G777" s="567" t="s">
        <v>2457</v>
      </c>
      <c r="H777" s="567" t="s">
        <v>538</v>
      </c>
      <c r="I777" s="567" t="s">
        <v>3066</v>
      </c>
      <c r="J777" s="567" t="s">
        <v>3067</v>
      </c>
      <c r="K777" s="567" t="s">
        <v>3068</v>
      </c>
      <c r="L777" s="568">
        <v>193.9</v>
      </c>
      <c r="M777" s="568">
        <v>193.9</v>
      </c>
      <c r="N777" s="567">
        <v>1</v>
      </c>
      <c r="O777" s="631">
        <v>1</v>
      </c>
      <c r="P777" s="568"/>
      <c r="Q777" s="583">
        <v>0</v>
      </c>
      <c r="R777" s="567"/>
      <c r="S777" s="583">
        <v>0</v>
      </c>
      <c r="T777" s="631"/>
      <c r="U777" s="613">
        <v>0</v>
      </c>
    </row>
    <row r="778" spans="1:21" ht="14.4" customHeight="1" x14ac:dyDescent="0.3">
      <c r="A778" s="566">
        <v>4</v>
      </c>
      <c r="B778" s="567" t="s">
        <v>539</v>
      </c>
      <c r="C778" s="567">
        <v>89301042</v>
      </c>
      <c r="D778" s="629" t="s">
        <v>4252</v>
      </c>
      <c r="E778" s="630" t="s">
        <v>2309</v>
      </c>
      <c r="F778" s="567" t="s">
        <v>2282</v>
      </c>
      <c r="G778" s="567" t="s">
        <v>2457</v>
      </c>
      <c r="H778" s="567" t="s">
        <v>538</v>
      </c>
      <c r="I778" s="567" t="s">
        <v>3410</v>
      </c>
      <c r="J778" s="567" t="s">
        <v>3411</v>
      </c>
      <c r="K778" s="567" t="s">
        <v>3412</v>
      </c>
      <c r="L778" s="568">
        <v>856.97</v>
      </c>
      <c r="M778" s="568">
        <v>21424.25</v>
      </c>
      <c r="N778" s="567">
        <v>25</v>
      </c>
      <c r="O778" s="631">
        <v>5</v>
      </c>
      <c r="P778" s="568">
        <v>21424.25</v>
      </c>
      <c r="Q778" s="583">
        <v>1</v>
      </c>
      <c r="R778" s="567">
        <v>25</v>
      </c>
      <c r="S778" s="583">
        <v>1</v>
      </c>
      <c r="T778" s="631">
        <v>5</v>
      </c>
      <c r="U778" s="613">
        <v>1</v>
      </c>
    </row>
    <row r="779" spans="1:21" ht="14.4" customHeight="1" x14ac:dyDescent="0.3">
      <c r="A779" s="566">
        <v>4</v>
      </c>
      <c r="B779" s="567" t="s">
        <v>539</v>
      </c>
      <c r="C779" s="567">
        <v>89301042</v>
      </c>
      <c r="D779" s="629" t="s">
        <v>4252</v>
      </c>
      <c r="E779" s="630" t="s">
        <v>2309</v>
      </c>
      <c r="F779" s="567" t="s">
        <v>2282</v>
      </c>
      <c r="G779" s="567" t="s">
        <v>2457</v>
      </c>
      <c r="H779" s="567" t="s">
        <v>538</v>
      </c>
      <c r="I779" s="567" t="s">
        <v>3413</v>
      </c>
      <c r="J779" s="567" t="s">
        <v>3414</v>
      </c>
      <c r="K779" s="567" t="s">
        <v>3415</v>
      </c>
      <c r="L779" s="568">
        <v>856.97</v>
      </c>
      <c r="M779" s="568">
        <v>25709.1</v>
      </c>
      <c r="N779" s="567">
        <v>30</v>
      </c>
      <c r="O779" s="631">
        <v>5</v>
      </c>
      <c r="P779" s="568">
        <v>25709.1</v>
      </c>
      <c r="Q779" s="583">
        <v>1</v>
      </c>
      <c r="R779" s="567">
        <v>30</v>
      </c>
      <c r="S779" s="583">
        <v>1</v>
      </c>
      <c r="T779" s="631">
        <v>5</v>
      </c>
      <c r="U779" s="613">
        <v>1</v>
      </c>
    </row>
    <row r="780" spans="1:21" ht="14.4" customHeight="1" x14ac:dyDescent="0.3">
      <c r="A780" s="566">
        <v>4</v>
      </c>
      <c r="B780" s="567" t="s">
        <v>539</v>
      </c>
      <c r="C780" s="567">
        <v>89301042</v>
      </c>
      <c r="D780" s="629" t="s">
        <v>4252</v>
      </c>
      <c r="E780" s="630" t="s">
        <v>2309</v>
      </c>
      <c r="F780" s="567" t="s">
        <v>2282</v>
      </c>
      <c r="G780" s="567" t="s">
        <v>2457</v>
      </c>
      <c r="H780" s="567" t="s">
        <v>538</v>
      </c>
      <c r="I780" s="567" t="s">
        <v>3075</v>
      </c>
      <c r="J780" s="567" t="s">
        <v>3076</v>
      </c>
      <c r="K780" s="567" t="s">
        <v>3077</v>
      </c>
      <c r="L780" s="568">
        <v>370.4</v>
      </c>
      <c r="M780" s="568">
        <v>7408.0000000000009</v>
      </c>
      <c r="N780" s="567">
        <v>20</v>
      </c>
      <c r="O780" s="631">
        <v>10</v>
      </c>
      <c r="P780" s="568">
        <v>7408.0000000000009</v>
      </c>
      <c r="Q780" s="583">
        <v>1</v>
      </c>
      <c r="R780" s="567">
        <v>20</v>
      </c>
      <c r="S780" s="583">
        <v>1</v>
      </c>
      <c r="T780" s="631">
        <v>10</v>
      </c>
      <c r="U780" s="613">
        <v>1</v>
      </c>
    </row>
    <row r="781" spans="1:21" ht="14.4" customHeight="1" x14ac:dyDescent="0.3">
      <c r="A781" s="566">
        <v>4</v>
      </c>
      <c r="B781" s="567" t="s">
        <v>539</v>
      </c>
      <c r="C781" s="567">
        <v>89301042</v>
      </c>
      <c r="D781" s="629" t="s">
        <v>4252</v>
      </c>
      <c r="E781" s="630" t="s">
        <v>2309</v>
      </c>
      <c r="F781" s="567" t="s">
        <v>2282</v>
      </c>
      <c r="G781" s="567" t="s">
        <v>2457</v>
      </c>
      <c r="H781" s="567" t="s">
        <v>538</v>
      </c>
      <c r="I781" s="567" t="s">
        <v>3416</v>
      </c>
      <c r="J781" s="567" t="s">
        <v>3417</v>
      </c>
      <c r="K781" s="567" t="s">
        <v>3418</v>
      </c>
      <c r="L781" s="568">
        <v>295.88</v>
      </c>
      <c r="M781" s="568">
        <v>591.76</v>
      </c>
      <c r="N781" s="567">
        <v>2</v>
      </c>
      <c r="O781" s="631">
        <v>1</v>
      </c>
      <c r="P781" s="568">
        <v>591.76</v>
      </c>
      <c r="Q781" s="583">
        <v>1</v>
      </c>
      <c r="R781" s="567">
        <v>2</v>
      </c>
      <c r="S781" s="583">
        <v>1</v>
      </c>
      <c r="T781" s="631">
        <v>1</v>
      </c>
      <c r="U781" s="613">
        <v>1</v>
      </c>
    </row>
    <row r="782" spans="1:21" ht="14.4" customHeight="1" x14ac:dyDescent="0.3">
      <c r="A782" s="566">
        <v>4</v>
      </c>
      <c r="B782" s="567" t="s">
        <v>539</v>
      </c>
      <c r="C782" s="567">
        <v>89301042</v>
      </c>
      <c r="D782" s="629" t="s">
        <v>4252</v>
      </c>
      <c r="E782" s="630" t="s">
        <v>2309</v>
      </c>
      <c r="F782" s="567" t="s">
        <v>2282</v>
      </c>
      <c r="G782" s="567" t="s">
        <v>2457</v>
      </c>
      <c r="H782" s="567" t="s">
        <v>538</v>
      </c>
      <c r="I782" s="567" t="s">
        <v>3078</v>
      </c>
      <c r="J782" s="567" t="s">
        <v>3079</v>
      </c>
      <c r="K782" s="567" t="s">
        <v>3080</v>
      </c>
      <c r="L782" s="568">
        <v>453.2</v>
      </c>
      <c r="M782" s="568">
        <v>6797.9999999999991</v>
      </c>
      <c r="N782" s="567">
        <v>15</v>
      </c>
      <c r="O782" s="631">
        <v>10</v>
      </c>
      <c r="P782" s="568">
        <v>6797.9999999999991</v>
      </c>
      <c r="Q782" s="583">
        <v>1</v>
      </c>
      <c r="R782" s="567">
        <v>15</v>
      </c>
      <c r="S782" s="583">
        <v>1</v>
      </c>
      <c r="T782" s="631">
        <v>10</v>
      </c>
      <c r="U782" s="613">
        <v>1</v>
      </c>
    </row>
    <row r="783" spans="1:21" ht="14.4" customHeight="1" x14ac:dyDescent="0.3">
      <c r="A783" s="566">
        <v>4</v>
      </c>
      <c r="B783" s="567" t="s">
        <v>539</v>
      </c>
      <c r="C783" s="567">
        <v>89301042</v>
      </c>
      <c r="D783" s="629" t="s">
        <v>4252</v>
      </c>
      <c r="E783" s="630" t="s">
        <v>2309</v>
      </c>
      <c r="F783" s="567" t="s">
        <v>2282</v>
      </c>
      <c r="G783" s="567" t="s">
        <v>2457</v>
      </c>
      <c r="H783" s="567" t="s">
        <v>538</v>
      </c>
      <c r="I783" s="567" t="s">
        <v>3081</v>
      </c>
      <c r="J783" s="567" t="s">
        <v>3082</v>
      </c>
      <c r="K783" s="567" t="s">
        <v>3083</v>
      </c>
      <c r="L783" s="568">
        <v>2158.12</v>
      </c>
      <c r="M783" s="568">
        <v>19423.079999999998</v>
      </c>
      <c r="N783" s="567">
        <v>9</v>
      </c>
      <c r="O783" s="631">
        <v>4</v>
      </c>
      <c r="P783" s="568">
        <v>19423.079999999998</v>
      </c>
      <c r="Q783" s="583">
        <v>1</v>
      </c>
      <c r="R783" s="567">
        <v>9</v>
      </c>
      <c r="S783" s="583">
        <v>1</v>
      </c>
      <c r="T783" s="631">
        <v>4</v>
      </c>
      <c r="U783" s="613">
        <v>1</v>
      </c>
    </row>
    <row r="784" spans="1:21" ht="14.4" customHeight="1" x14ac:dyDescent="0.3">
      <c r="A784" s="566">
        <v>4</v>
      </c>
      <c r="B784" s="567" t="s">
        <v>539</v>
      </c>
      <c r="C784" s="567">
        <v>89301042</v>
      </c>
      <c r="D784" s="629" t="s">
        <v>4252</v>
      </c>
      <c r="E784" s="630" t="s">
        <v>2309</v>
      </c>
      <c r="F784" s="567" t="s">
        <v>2282</v>
      </c>
      <c r="G784" s="567" t="s">
        <v>2457</v>
      </c>
      <c r="H784" s="567" t="s">
        <v>538</v>
      </c>
      <c r="I784" s="567" t="s">
        <v>3084</v>
      </c>
      <c r="J784" s="567" t="s">
        <v>3085</v>
      </c>
      <c r="K784" s="567" t="s">
        <v>3086</v>
      </c>
      <c r="L784" s="568">
        <v>5343.9</v>
      </c>
      <c r="M784" s="568">
        <v>101534.09999999999</v>
      </c>
      <c r="N784" s="567">
        <v>19</v>
      </c>
      <c r="O784" s="631">
        <v>9</v>
      </c>
      <c r="P784" s="568">
        <v>101534.09999999999</v>
      </c>
      <c r="Q784" s="583">
        <v>1</v>
      </c>
      <c r="R784" s="567">
        <v>19</v>
      </c>
      <c r="S784" s="583">
        <v>1</v>
      </c>
      <c r="T784" s="631">
        <v>9</v>
      </c>
      <c r="U784" s="613">
        <v>1</v>
      </c>
    </row>
    <row r="785" spans="1:21" ht="14.4" customHeight="1" x14ac:dyDescent="0.3">
      <c r="A785" s="566">
        <v>4</v>
      </c>
      <c r="B785" s="567" t="s">
        <v>539</v>
      </c>
      <c r="C785" s="567">
        <v>89301042</v>
      </c>
      <c r="D785" s="629" t="s">
        <v>4252</v>
      </c>
      <c r="E785" s="630" t="s">
        <v>2309</v>
      </c>
      <c r="F785" s="567" t="s">
        <v>2282</v>
      </c>
      <c r="G785" s="567" t="s">
        <v>2457</v>
      </c>
      <c r="H785" s="567" t="s">
        <v>538</v>
      </c>
      <c r="I785" s="567" t="s">
        <v>3419</v>
      </c>
      <c r="J785" s="567" t="s">
        <v>3420</v>
      </c>
      <c r="K785" s="567" t="s">
        <v>3421</v>
      </c>
      <c r="L785" s="568">
        <v>2412.9</v>
      </c>
      <c r="M785" s="568">
        <v>14477.400000000001</v>
      </c>
      <c r="N785" s="567">
        <v>6</v>
      </c>
      <c r="O785" s="631">
        <v>1</v>
      </c>
      <c r="P785" s="568">
        <v>14477.400000000001</v>
      </c>
      <c r="Q785" s="583">
        <v>1</v>
      </c>
      <c r="R785" s="567">
        <v>6</v>
      </c>
      <c r="S785" s="583">
        <v>1</v>
      </c>
      <c r="T785" s="631">
        <v>1</v>
      </c>
      <c r="U785" s="613">
        <v>1</v>
      </c>
    </row>
    <row r="786" spans="1:21" ht="14.4" customHeight="1" x14ac:dyDescent="0.3">
      <c r="A786" s="566">
        <v>4</v>
      </c>
      <c r="B786" s="567" t="s">
        <v>539</v>
      </c>
      <c r="C786" s="567">
        <v>89301042</v>
      </c>
      <c r="D786" s="629" t="s">
        <v>4252</v>
      </c>
      <c r="E786" s="630" t="s">
        <v>2309</v>
      </c>
      <c r="F786" s="567" t="s">
        <v>2282</v>
      </c>
      <c r="G786" s="567" t="s">
        <v>2457</v>
      </c>
      <c r="H786" s="567" t="s">
        <v>538</v>
      </c>
      <c r="I786" s="567" t="s">
        <v>3422</v>
      </c>
      <c r="J786" s="567" t="s">
        <v>3423</v>
      </c>
      <c r="K786" s="567" t="s">
        <v>3424</v>
      </c>
      <c r="L786" s="568">
        <v>2412.9</v>
      </c>
      <c r="M786" s="568">
        <v>14477.400000000001</v>
      </c>
      <c r="N786" s="567">
        <v>6</v>
      </c>
      <c r="O786" s="631">
        <v>1</v>
      </c>
      <c r="P786" s="568">
        <v>14477.400000000001</v>
      </c>
      <c r="Q786" s="583">
        <v>1</v>
      </c>
      <c r="R786" s="567">
        <v>6</v>
      </c>
      <c r="S786" s="583">
        <v>1</v>
      </c>
      <c r="T786" s="631">
        <v>1</v>
      </c>
      <c r="U786" s="613">
        <v>1</v>
      </c>
    </row>
    <row r="787" spans="1:21" ht="14.4" customHeight="1" x14ac:dyDescent="0.3">
      <c r="A787" s="566">
        <v>4</v>
      </c>
      <c r="B787" s="567" t="s">
        <v>539</v>
      </c>
      <c r="C787" s="567">
        <v>89301042</v>
      </c>
      <c r="D787" s="629" t="s">
        <v>4252</v>
      </c>
      <c r="E787" s="630" t="s">
        <v>2309</v>
      </c>
      <c r="F787" s="567" t="s">
        <v>2282</v>
      </c>
      <c r="G787" s="567" t="s">
        <v>2457</v>
      </c>
      <c r="H787" s="567" t="s">
        <v>538</v>
      </c>
      <c r="I787" s="567" t="s">
        <v>3087</v>
      </c>
      <c r="J787" s="567" t="s">
        <v>3088</v>
      </c>
      <c r="K787" s="567" t="s">
        <v>3089</v>
      </c>
      <c r="L787" s="568">
        <v>1500.3</v>
      </c>
      <c r="M787" s="568">
        <v>21004.199999999997</v>
      </c>
      <c r="N787" s="567">
        <v>14</v>
      </c>
      <c r="O787" s="631">
        <v>3</v>
      </c>
      <c r="P787" s="568">
        <v>21004.199999999997</v>
      </c>
      <c r="Q787" s="583">
        <v>1</v>
      </c>
      <c r="R787" s="567">
        <v>14</v>
      </c>
      <c r="S787" s="583">
        <v>1</v>
      </c>
      <c r="T787" s="631">
        <v>3</v>
      </c>
      <c r="U787" s="613">
        <v>1</v>
      </c>
    </row>
    <row r="788" spans="1:21" ht="14.4" customHeight="1" x14ac:dyDescent="0.3">
      <c r="A788" s="566">
        <v>4</v>
      </c>
      <c r="B788" s="567" t="s">
        <v>539</v>
      </c>
      <c r="C788" s="567">
        <v>89301042</v>
      </c>
      <c r="D788" s="629" t="s">
        <v>4252</v>
      </c>
      <c r="E788" s="630" t="s">
        <v>2309</v>
      </c>
      <c r="F788" s="567" t="s">
        <v>2282</v>
      </c>
      <c r="G788" s="567" t="s">
        <v>2457</v>
      </c>
      <c r="H788" s="567" t="s">
        <v>538</v>
      </c>
      <c r="I788" s="567" t="s">
        <v>3090</v>
      </c>
      <c r="J788" s="567" t="s">
        <v>3425</v>
      </c>
      <c r="K788" s="567" t="s">
        <v>3092</v>
      </c>
      <c r="L788" s="568">
        <v>1500.3</v>
      </c>
      <c r="M788" s="568">
        <v>9001.7999999999993</v>
      </c>
      <c r="N788" s="567">
        <v>6</v>
      </c>
      <c r="O788" s="631">
        <v>1</v>
      </c>
      <c r="P788" s="568">
        <v>9001.7999999999993</v>
      </c>
      <c r="Q788" s="583">
        <v>1</v>
      </c>
      <c r="R788" s="567">
        <v>6</v>
      </c>
      <c r="S788" s="583">
        <v>1</v>
      </c>
      <c r="T788" s="631">
        <v>1</v>
      </c>
      <c r="U788" s="613">
        <v>1</v>
      </c>
    </row>
    <row r="789" spans="1:21" ht="14.4" customHeight="1" x14ac:dyDescent="0.3">
      <c r="A789" s="566">
        <v>4</v>
      </c>
      <c r="B789" s="567" t="s">
        <v>539</v>
      </c>
      <c r="C789" s="567">
        <v>89301042</v>
      </c>
      <c r="D789" s="629" t="s">
        <v>4252</v>
      </c>
      <c r="E789" s="630" t="s">
        <v>2309</v>
      </c>
      <c r="F789" s="567" t="s">
        <v>2282</v>
      </c>
      <c r="G789" s="567" t="s">
        <v>2457</v>
      </c>
      <c r="H789" s="567" t="s">
        <v>538</v>
      </c>
      <c r="I789" s="567" t="s">
        <v>3090</v>
      </c>
      <c r="J789" s="567" t="s">
        <v>3091</v>
      </c>
      <c r="K789" s="567" t="s">
        <v>3092</v>
      </c>
      <c r="L789" s="568">
        <v>1500.3</v>
      </c>
      <c r="M789" s="568">
        <v>18003.599999999999</v>
      </c>
      <c r="N789" s="567">
        <v>12</v>
      </c>
      <c r="O789" s="631">
        <v>2</v>
      </c>
      <c r="P789" s="568">
        <v>18003.599999999999</v>
      </c>
      <c r="Q789" s="583">
        <v>1</v>
      </c>
      <c r="R789" s="567">
        <v>12</v>
      </c>
      <c r="S789" s="583">
        <v>1</v>
      </c>
      <c r="T789" s="631">
        <v>2</v>
      </c>
      <c r="U789" s="613">
        <v>1</v>
      </c>
    </row>
    <row r="790" spans="1:21" ht="14.4" customHeight="1" x14ac:dyDescent="0.3">
      <c r="A790" s="566">
        <v>4</v>
      </c>
      <c r="B790" s="567" t="s">
        <v>539</v>
      </c>
      <c r="C790" s="567">
        <v>89301042</v>
      </c>
      <c r="D790" s="629" t="s">
        <v>4252</v>
      </c>
      <c r="E790" s="630" t="s">
        <v>2309</v>
      </c>
      <c r="F790" s="567" t="s">
        <v>2282</v>
      </c>
      <c r="G790" s="567" t="s">
        <v>2457</v>
      </c>
      <c r="H790" s="567" t="s">
        <v>538</v>
      </c>
      <c r="I790" s="567" t="s">
        <v>3093</v>
      </c>
      <c r="J790" s="567" t="s">
        <v>2773</v>
      </c>
      <c r="K790" s="567" t="s">
        <v>3094</v>
      </c>
      <c r="L790" s="568">
        <v>2284</v>
      </c>
      <c r="M790" s="568">
        <v>4568</v>
      </c>
      <c r="N790" s="567">
        <v>2</v>
      </c>
      <c r="O790" s="631">
        <v>1</v>
      </c>
      <c r="P790" s="568"/>
      <c r="Q790" s="583">
        <v>0</v>
      </c>
      <c r="R790" s="567"/>
      <c r="S790" s="583">
        <v>0</v>
      </c>
      <c r="T790" s="631"/>
      <c r="U790" s="613">
        <v>0</v>
      </c>
    </row>
    <row r="791" spans="1:21" ht="14.4" customHeight="1" x14ac:dyDescent="0.3">
      <c r="A791" s="566">
        <v>4</v>
      </c>
      <c r="B791" s="567" t="s">
        <v>539</v>
      </c>
      <c r="C791" s="567">
        <v>89301042</v>
      </c>
      <c r="D791" s="629" t="s">
        <v>4252</v>
      </c>
      <c r="E791" s="630" t="s">
        <v>2309</v>
      </c>
      <c r="F791" s="567" t="s">
        <v>2282</v>
      </c>
      <c r="G791" s="567" t="s">
        <v>2457</v>
      </c>
      <c r="H791" s="567" t="s">
        <v>538</v>
      </c>
      <c r="I791" s="567" t="s">
        <v>2772</v>
      </c>
      <c r="J791" s="567" t="s">
        <v>2773</v>
      </c>
      <c r="K791" s="567" t="s">
        <v>2774</v>
      </c>
      <c r="L791" s="568">
        <v>2284</v>
      </c>
      <c r="M791" s="568">
        <v>11420</v>
      </c>
      <c r="N791" s="567">
        <v>5</v>
      </c>
      <c r="O791" s="631">
        <v>2</v>
      </c>
      <c r="P791" s="568">
        <v>11420</v>
      </c>
      <c r="Q791" s="583">
        <v>1</v>
      </c>
      <c r="R791" s="567">
        <v>5</v>
      </c>
      <c r="S791" s="583">
        <v>1</v>
      </c>
      <c r="T791" s="631">
        <v>2</v>
      </c>
      <c r="U791" s="613">
        <v>1</v>
      </c>
    </row>
    <row r="792" spans="1:21" ht="14.4" customHeight="1" x14ac:dyDescent="0.3">
      <c r="A792" s="566">
        <v>4</v>
      </c>
      <c r="B792" s="567" t="s">
        <v>539</v>
      </c>
      <c r="C792" s="567">
        <v>89301042</v>
      </c>
      <c r="D792" s="629" t="s">
        <v>4252</v>
      </c>
      <c r="E792" s="630" t="s">
        <v>2309</v>
      </c>
      <c r="F792" s="567" t="s">
        <v>2282</v>
      </c>
      <c r="G792" s="567" t="s">
        <v>2457</v>
      </c>
      <c r="H792" s="567" t="s">
        <v>538</v>
      </c>
      <c r="I792" s="567" t="s">
        <v>3095</v>
      </c>
      <c r="J792" s="567" t="s">
        <v>3096</v>
      </c>
      <c r="K792" s="567" t="s">
        <v>3097</v>
      </c>
      <c r="L792" s="568">
        <v>3000</v>
      </c>
      <c r="M792" s="568">
        <v>27000</v>
      </c>
      <c r="N792" s="567">
        <v>9</v>
      </c>
      <c r="O792" s="631">
        <v>3</v>
      </c>
      <c r="P792" s="568">
        <v>18000</v>
      </c>
      <c r="Q792" s="583">
        <v>0.66666666666666663</v>
      </c>
      <c r="R792" s="567">
        <v>6</v>
      </c>
      <c r="S792" s="583">
        <v>0.66666666666666663</v>
      </c>
      <c r="T792" s="631">
        <v>2</v>
      </c>
      <c r="U792" s="613">
        <v>0.66666666666666663</v>
      </c>
    </row>
    <row r="793" spans="1:21" ht="14.4" customHeight="1" x14ac:dyDescent="0.3">
      <c r="A793" s="566">
        <v>4</v>
      </c>
      <c r="B793" s="567" t="s">
        <v>539</v>
      </c>
      <c r="C793" s="567">
        <v>89301042</v>
      </c>
      <c r="D793" s="629" t="s">
        <v>4252</v>
      </c>
      <c r="E793" s="630" t="s">
        <v>2309</v>
      </c>
      <c r="F793" s="567" t="s">
        <v>2282</v>
      </c>
      <c r="G793" s="567" t="s">
        <v>2457</v>
      </c>
      <c r="H793" s="567" t="s">
        <v>538</v>
      </c>
      <c r="I793" s="567" t="s">
        <v>2775</v>
      </c>
      <c r="J793" s="567" t="s">
        <v>3426</v>
      </c>
      <c r="K793" s="567" t="s">
        <v>2777</v>
      </c>
      <c r="L793" s="568">
        <v>3000</v>
      </c>
      <c r="M793" s="568">
        <v>9000</v>
      </c>
      <c r="N793" s="567">
        <v>3</v>
      </c>
      <c r="O793" s="631">
        <v>1</v>
      </c>
      <c r="P793" s="568">
        <v>9000</v>
      </c>
      <c r="Q793" s="583">
        <v>1</v>
      </c>
      <c r="R793" s="567">
        <v>3</v>
      </c>
      <c r="S793" s="583">
        <v>1</v>
      </c>
      <c r="T793" s="631">
        <v>1</v>
      </c>
      <c r="U793" s="613">
        <v>1</v>
      </c>
    </row>
    <row r="794" spans="1:21" ht="14.4" customHeight="1" x14ac:dyDescent="0.3">
      <c r="A794" s="566">
        <v>4</v>
      </c>
      <c r="B794" s="567" t="s">
        <v>539</v>
      </c>
      <c r="C794" s="567">
        <v>89301042</v>
      </c>
      <c r="D794" s="629" t="s">
        <v>4252</v>
      </c>
      <c r="E794" s="630" t="s">
        <v>2309</v>
      </c>
      <c r="F794" s="567" t="s">
        <v>2282</v>
      </c>
      <c r="G794" s="567" t="s">
        <v>2457</v>
      </c>
      <c r="H794" s="567" t="s">
        <v>538</v>
      </c>
      <c r="I794" s="567" t="s">
        <v>2775</v>
      </c>
      <c r="J794" s="567" t="s">
        <v>2776</v>
      </c>
      <c r="K794" s="567" t="s">
        <v>2777</v>
      </c>
      <c r="L794" s="568">
        <v>3000</v>
      </c>
      <c r="M794" s="568">
        <v>33000</v>
      </c>
      <c r="N794" s="567">
        <v>11</v>
      </c>
      <c r="O794" s="631">
        <v>4</v>
      </c>
      <c r="P794" s="568">
        <v>33000</v>
      </c>
      <c r="Q794" s="583">
        <v>1</v>
      </c>
      <c r="R794" s="567">
        <v>11</v>
      </c>
      <c r="S794" s="583">
        <v>1</v>
      </c>
      <c r="T794" s="631">
        <v>4</v>
      </c>
      <c r="U794" s="613">
        <v>1</v>
      </c>
    </row>
    <row r="795" spans="1:21" ht="14.4" customHeight="1" x14ac:dyDescent="0.3">
      <c r="A795" s="566">
        <v>4</v>
      </c>
      <c r="B795" s="567" t="s">
        <v>539</v>
      </c>
      <c r="C795" s="567">
        <v>89301042</v>
      </c>
      <c r="D795" s="629" t="s">
        <v>4252</v>
      </c>
      <c r="E795" s="630" t="s">
        <v>2309</v>
      </c>
      <c r="F795" s="567" t="s">
        <v>2282</v>
      </c>
      <c r="G795" s="567" t="s">
        <v>2457</v>
      </c>
      <c r="H795" s="567" t="s">
        <v>538</v>
      </c>
      <c r="I795" s="567" t="s">
        <v>3098</v>
      </c>
      <c r="J795" s="567" t="s">
        <v>3101</v>
      </c>
      <c r="K795" s="567" t="s">
        <v>3100</v>
      </c>
      <c r="L795" s="568">
        <v>761.3</v>
      </c>
      <c r="M795" s="568">
        <v>6851.6999999999989</v>
      </c>
      <c r="N795" s="567">
        <v>9</v>
      </c>
      <c r="O795" s="631">
        <v>3</v>
      </c>
      <c r="P795" s="568">
        <v>6851.6999999999989</v>
      </c>
      <c r="Q795" s="583">
        <v>1</v>
      </c>
      <c r="R795" s="567">
        <v>9</v>
      </c>
      <c r="S795" s="583">
        <v>1</v>
      </c>
      <c r="T795" s="631">
        <v>3</v>
      </c>
      <c r="U795" s="613">
        <v>1</v>
      </c>
    </row>
    <row r="796" spans="1:21" ht="14.4" customHeight="1" x14ac:dyDescent="0.3">
      <c r="A796" s="566">
        <v>4</v>
      </c>
      <c r="B796" s="567" t="s">
        <v>539</v>
      </c>
      <c r="C796" s="567">
        <v>89301042</v>
      </c>
      <c r="D796" s="629" t="s">
        <v>4252</v>
      </c>
      <c r="E796" s="630" t="s">
        <v>2309</v>
      </c>
      <c r="F796" s="567" t="s">
        <v>2282</v>
      </c>
      <c r="G796" s="567" t="s">
        <v>2457</v>
      </c>
      <c r="H796" s="567" t="s">
        <v>538</v>
      </c>
      <c r="I796" s="567" t="s">
        <v>3102</v>
      </c>
      <c r="J796" s="567" t="s">
        <v>3427</v>
      </c>
      <c r="K796" s="567" t="s">
        <v>3104</v>
      </c>
      <c r="L796" s="568">
        <v>761.3</v>
      </c>
      <c r="M796" s="568">
        <v>761.3</v>
      </c>
      <c r="N796" s="567">
        <v>1</v>
      </c>
      <c r="O796" s="631">
        <v>1</v>
      </c>
      <c r="P796" s="568">
        <v>761.3</v>
      </c>
      <c r="Q796" s="583">
        <v>1</v>
      </c>
      <c r="R796" s="567">
        <v>1</v>
      </c>
      <c r="S796" s="583">
        <v>1</v>
      </c>
      <c r="T796" s="631">
        <v>1</v>
      </c>
      <c r="U796" s="613">
        <v>1</v>
      </c>
    </row>
    <row r="797" spans="1:21" ht="14.4" customHeight="1" x14ac:dyDescent="0.3">
      <c r="A797" s="566">
        <v>4</v>
      </c>
      <c r="B797" s="567" t="s">
        <v>539</v>
      </c>
      <c r="C797" s="567">
        <v>89301042</v>
      </c>
      <c r="D797" s="629" t="s">
        <v>4252</v>
      </c>
      <c r="E797" s="630" t="s">
        <v>2309</v>
      </c>
      <c r="F797" s="567" t="s">
        <v>2282</v>
      </c>
      <c r="G797" s="567" t="s">
        <v>2457</v>
      </c>
      <c r="H797" s="567" t="s">
        <v>538</v>
      </c>
      <c r="I797" s="567" t="s">
        <v>3102</v>
      </c>
      <c r="J797" s="567" t="s">
        <v>3103</v>
      </c>
      <c r="K797" s="567" t="s">
        <v>3104</v>
      </c>
      <c r="L797" s="568">
        <v>761.3</v>
      </c>
      <c r="M797" s="568">
        <v>15987.3</v>
      </c>
      <c r="N797" s="567">
        <v>21</v>
      </c>
      <c r="O797" s="631">
        <v>5</v>
      </c>
      <c r="P797" s="568">
        <v>15987.3</v>
      </c>
      <c r="Q797" s="583">
        <v>1</v>
      </c>
      <c r="R797" s="567">
        <v>21</v>
      </c>
      <c r="S797" s="583">
        <v>1</v>
      </c>
      <c r="T797" s="631">
        <v>5</v>
      </c>
      <c r="U797" s="613">
        <v>1</v>
      </c>
    </row>
    <row r="798" spans="1:21" ht="14.4" customHeight="1" x14ac:dyDescent="0.3">
      <c r="A798" s="566">
        <v>4</v>
      </c>
      <c r="B798" s="567" t="s">
        <v>539</v>
      </c>
      <c r="C798" s="567">
        <v>89301042</v>
      </c>
      <c r="D798" s="629" t="s">
        <v>4252</v>
      </c>
      <c r="E798" s="630" t="s">
        <v>2309</v>
      </c>
      <c r="F798" s="567" t="s">
        <v>2282</v>
      </c>
      <c r="G798" s="567" t="s">
        <v>2457</v>
      </c>
      <c r="H798" s="567" t="s">
        <v>538</v>
      </c>
      <c r="I798" s="567" t="s">
        <v>3428</v>
      </c>
      <c r="J798" s="567" t="s">
        <v>3429</v>
      </c>
      <c r="K798" s="567" t="s">
        <v>3430</v>
      </c>
      <c r="L798" s="568">
        <v>761.3</v>
      </c>
      <c r="M798" s="568">
        <v>22077.699999999997</v>
      </c>
      <c r="N798" s="567">
        <v>29</v>
      </c>
      <c r="O798" s="631">
        <v>5</v>
      </c>
      <c r="P798" s="568">
        <v>22077.699999999997</v>
      </c>
      <c r="Q798" s="583">
        <v>1</v>
      </c>
      <c r="R798" s="567">
        <v>29</v>
      </c>
      <c r="S798" s="583">
        <v>1</v>
      </c>
      <c r="T798" s="631">
        <v>5</v>
      </c>
      <c r="U798" s="613">
        <v>1</v>
      </c>
    </row>
    <row r="799" spans="1:21" ht="14.4" customHeight="1" x14ac:dyDescent="0.3">
      <c r="A799" s="566">
        <v>4</v>
      </c>
      <c r="B799" s="567" t="s">
        <v>539</v>
      </c>
      <c r="C799" s="567">
        <v>89301042</v>
      </c>
      <c r="D799" s="629" t="s">
        <v>4252</v>
      </c>
      <c r="E799" s="630" t="s">
        <v>2309</v>
      </c>
      <c r="F799" s="567" t="s">
        <v>2282</v>
      </c>
      <c r="G799" s="567" t="s">
        <v>2457</v>
      </c>
      <c r="H799" s="567" t="s">
        <v>538</v>
      </c>
      <c r="I799" s="567" t="s">
        <v>3431</v>
      </c>
      <c r="J799" s="567" t="s">
        <v>3432</v>
      </c>
      <c r="K799" s="567" t="s">
        <v>3433</v>
      </c>
      <c r="L799" s="568">
        <v>1500.3</v>
      </c>
      <c r="M799" s="568">
        <v>9001.7999999999993</v>
      </c>
      <c r="N799" s="567">
        <v>6</v>
      </c>
      <c r="O799" s="631">
        <v>1</v>
      </c>
      <c r="P799" s="568">
        <v>9001.7999999999993</v>
      </c>
      <c r="Q799" s="583">
        <v>1</v>
      </c>
      <c r="R799" s="567">
        <v>6</v>
      </c>
      <c r="S799" s="583">
        <v>1</v>
      </c>
      <c r="T799" s="631">
        <v>1</v>
      </c>
      <c r="U799" s="613">
        <v>1</v>
      </c>
    </row>
    <row r="800" spans="1:21" ht="14.4" customHeight="1" x14ac:dyDescent="0.3">
      <c r="A800" s="566">
        <v>4</v>
      </c>
      <c r="B800" s="567" t="s">
        <v>539</v>
      </c>
      <c r="C800" s="567">
        <v>89301042</v>
      </c>
      <c r="D800" s="629" t="s">
        <v>4252</v>
      </c>
      <c r="E800" s="630" t="s">
        <v>2309</v>
      </c>
      <c r="F800" s="567" t="s">
        <v>2282</v>
      </c>
      <c r="G800" s="567" t="s">
        <v>2457</v>
      </c>
      <c r="H800" s="567" t="s">
        <v>538</v>
      </c>
      <c r="I800" s="567" t="s">
        <v>3105</v>
      </c>
      <c r="J800" s="567" t="s">
        <v>3106</v>
      </c>
      <c r="K800" s="567" t="s">
        <v>3107</v>
      </c>
      <c r="L800" s="568">
        <v>1500.3</v>
      </c>
      <c r="M800" s="568">
        <v>24004.799999999999</v>
      </c>
      <c r="N800" s="567">
        <v>16</v>
      </c>
      <c r="O800" s="631">
        <v>5</v>
      </c>
      <c r="P800" s="568">
        <v>24004.799999999999</v>
      </c>
      <c r="Q800" s="583">
        <v>1</v>
      </c>
      <c r="R800" s="567">
        <v>16</v>
      </c>
      <c r="S800" s="583">
        <v>1</v>
      </c>
      <c r="T800" s="631">
        <v>5</v>
      </c>
      <c r="U800" s="613">
        <v>1</v>
      </c>
    </row>
    <row r="801" spans="1:21" ht="14.4" customHeight="1" x14ac:dyDescent="0.3">
      <c r="A801" s="566">
        <v>4</v>
      </c>
      <c r="B801" s="567" t="s">
        <v>539</v>
      </c>
      <c r="C801" s="567">
        <v>89301042</v>
      </c>
      <c r="D801" s="629" t="s">
        <v>4252</v>
      </c>
      <c r="E801" s="630" t="s">
        <v>2309</v>
      </c>
      <c r="F801" s="567" t="s">
        <v>2282</v>
      </c>
      <c r="G801" s="567" t="s">
        <v>2457</v>
      </c>
      <c r="H801" s="567" t="s">
        <v>538</v>
      </c>
      <c r="I801" s="567" t="s">
        <v>3434</v>
      </c>
      <c r="J801" s="567" t="s">
        <v>3106</v>
      </c>
      <c r="K801" s="567" t="s">
        <v>3435</v>
      </c>
      <c r="L801" s="568">
        <v>1500.3</v>
      </c>
      <c r="M801" s="568">
        <v>12002.4</v>
      </c>
      <c r="N801" s="567">
        <v>8</v>
      </c>
      <c r="O801" s="631">
        <v>2</v>
      </c>
      <c r="P801" s="568">
        <v>12002.4</v>
      </c>
      <c r="Q801" s="583">
        <v>1</v>
      </c>
      <c r="R801" s="567">
        <v>8</v>
      </c>
      <c r="S801" s="583">
        <v>1</v>
      </c>
      <c r="T801" s="631">
        <v>2</v>
      </c>
      <c r="U801" s="613">
        <v>1</v>
      </c>
    </row>
    <row r="802" spans="1:21" ht="14.4" customHeight="1" x14ac:dyDescent="0.3">
      <c r="A802" s="566">
        <v>4</v>
      </c>
      <c r="B802" s="567" t="s">
        <v>539</v>
      </c>
      <c r="C802" s="567">
        <v>89301042</v>
      </c>
      <c r="D802" s="629" t="s">
        <v>4252</v>
      </c>
      <c r="E802" s="630" t="s">
        <v>2309</v>
      </c>
      <c r="F802" s="567" t="s">
        <v>2282</v>
      </c>
      <c r="G802" s="567" t="s">
        <v>2457</v>
      </c>
      <c r="H802" s="567" t="s">
        <v>538</v>
      </c>
      <c r="I802" s="567" t="s">
        <v>3436</v>
      </c>
      <c r="J802" s="567" t="s">
        <v>3437</v>
      </c>
      <c r="K802" s="567" t="s">
        <v>3438</v>
      </c>
      <c r="L802" s="568">
        <v>3000</v>
      </c>
      <c r="M802" s="568">
        <v>9000</v>
      </c>
      <c r="N802" s="567">
        <v>3</v>
      </c>
      <c r="O802" s="631">
        <v>1</v>
      </c>
      <c r="P802" s="568">
        <v>9000</v>
      </c>
      <c r="Q802" s="583">
        <v>1</v>
      </c>
      <c r="R802" s="567">
        <v>3</v>
      </c>
      <c r="S802" s="583">
        <v>1</v>
      </c>
      <c r="T802" s="631">
        <v>1</v>
      </c>
      <c r="U802" s="613">
        <v>1</v>
      </c>
    </row>
    <row r="803" spans="1:21" ht="14.4" customHeight="1" x14ac:dyDescent="0.3">
      <c r="A803" s="566">
        <v>4</v>
      </c>
      <c r="B803" s="567" t="s">
        <v>539</v>
      </c>
      <c r="C803" s="567">
        <v>89301042</v>
      </c>
      <c r="D803" s="629" t="s">
        <v>4252</v>
      </c>
      <c r="E803" s="630" t="s">
        <v>2309</v>
      </c>
      <c r="F803" s="567" t="s">
        <v>2282</v>
      </c>
      <c r="G803" s="567" t="s">
        <v>2457</v>
      </c>
      <c r="H803" s="567" t="s">
        <v>538</v>
      </c>
      <c r="I803" s="567" t="s">
        <v>3439</v>
      </c>
      <c r="J803" s="567" t="s">
        <v>3437</v>
      </c>
      <c r="K803" s="567" t="s">
        <v>3440</v>
      </c>
      <c r="L803" s="568">
        <v>3000</v>
      </c>
      <c r="M803" s="568">
        <v>18000</v>
      </c>
      <c r="N803" s="567">
        <v>6</v>
      </c>
      <c r="O803" s="631">
        <v>2</v>
      </c>
      <c r="P803" s="568">
        <v>18000</v>
      </c>
      <c r="Q803" s="583">
        <v>1</v>
      </c>
      <c r="R803" s="567">
        <v>6</v>
      </c>
      <c r="S803" s="583">
        <v>1</v>
      </c>
      <c r="T803" s="631">
        <v>2</v>
      </c>
      <c r="U803" s="613">
        <v>1</v>
      </c>
    </row>
    <row r="804" spans="1:21" ht="14.4" customHeight="1" x14ac:dyDescent="0.3">
      <c r="A804" s="566">
        <v>4</v>
      </c>
      <c r="B804" s="567" t="s">
        <v>539</v>
      </c>
      <c r="C804" s="567">
        <v>89301042</v>
      </c>
      <c r="D804" s="629" t="s">
        <v>4252</v>
      </c>
      <c r="E804" s="630" t="s">
        <v>2309</v>
      </c>
      <c r="F804" s="567" t="s">
        <v>2282</v>
      </c>
      <c r="G804" s="567" t="s">
        <v>2457</v>
      </c>
      <c r="H804" s="567" t="s">
        <v>538</v>
      </c>
      <c r="I804" s="567" t="s">
        <v>3441</v>
      </c>
      <c r="J804" s="567" t="s">
        <v>3120</v>
      </c>
      <c r="K804" s="567" t="s">
        <v>3442</v>
      </c>
      <c r="L804" s="568">
        <v>1454</v>
      </c>
      <c r="M804" s="568">
        <v>2908</v>
      </c>
      <c r="N804" s="567">
        <v>2</v>
      </c>
      <c r="O804" s="631">
        <v>1</v>
      </c>
      <c r="P804" s="568">
        <v>2908</v>
      </c>
      <c r="Q804" s="583">
        <v>1</v>
      </c>
      <c r="R804" s="567">
        <v>2</v>
      </c>
      <c r="S804" s="583">
        <v>1</v>
      </c>
      <c r="T804" s="631">
        <v>1</v>
      </c>
      <c r="U804" s="613">
        <v>1</v>
      </c>
    </row>
    <row r="805" spans="1:21" ht="14.4" customHeight="1" x14ac:dyDescent="0.3">
      <c r="A805" s="566">
        <v>4</v>
      </c>
      <c r="B805" s="567" t="s">
        <v>539</v>
      </c>
      <c r="C805" s="567">
        <v>89301042</v>
      </c>
      <c r="D805" s="629" t="s">
        <v>4252</v>
      </c>
      <c r="E805" s="630" t="s">
        <v>2309</v>
      </c>
      <c r="F805" s="567" t="s">
        <v>2282</v>
      </c>
      <c r="G805" s="567" t="s">
        <v>2457</v>
      </c>
      <c r="H805" s="567" t="s">
        <v>538</v>
      </c>
      <c r="I805" s="567" t="s">
        <v>3443</v>
      </c>
      <c r="J805" s="567" t="s">
        <v>3444</v>
      </c>
      <c r="K805" s="567" t="s">
        <v>3445</v>
      </c>
      <c r="L805" s="568">
        <v>761.3</v>
      </c>
      <c r="M805" s="568">
        <v>4567.7999999999993</v>
      </c>
      <c r="N805" s="567">
        <v>6</v>
      </c>
      <c r="O805" s="631">
        <v>1</v>
      </c>
      <c r="P805" s="568">
        <v>4567.7999999999993</v>
      </c>
      <c r="Q805" s="583">
        <v>1</v>
      </c>
      <c r="R805" s="567">
        <v>6</v>
      </c>
      <c r="S805" s="583">
        <v>1</v>
      </c>
      <c r="T805" s="631">
        <v>1</v>
      </c>
      <c r="U805" s="613">
        <v>1</v>
      </c>
    </row>
    <row r="806" spans="1:21" ht="14.4" customHeight="1" x14ac:dyDescent="0.3">
      <c r="A806" s="566">
        <v>4</v>
      </c>
      <c r="B806" s="567" t="s">
        <v>539</v>
      </c>
      <c r="C806" s="567">
        <v>89301042</v>
      </c>
      <c r="D806" s="629" t="s">
        <v>4252</v>
      </c>
      <c r="E806" s="630" t="s">
        <v>2309</v>
      </c>
      <c r="F806" s="567" t="s">
        <v>2282</v>
      </c>
      <c r="G806" s="567" t="s">
        <v>2457</v>
      </c>
      <c r="H806" s="567" t="s">
        <v>538</v>
      </c>
      <c r="I806" s="567" t="s">
        <v>3446</v>
      </c>
      <c r="J806" s="567" t="s">
        <v>3447</v>
      </c>
      <c r="K806" s="567" t="s">
        <v>3448</v>
      </c>
      <c r="L806" s="568">
        <v>198.08</v>
      </c>
      <c r="M806" s="568">
        <v>198.08</v>
      </c>
      <c r="N806" s="567">
        <v>1</v>
      </c>
      <c r="O806" s="631">
        <v>1</v>
      </c>
      <c r="P806" s="568">
        <v>198.08</v>
      </c>
      <c r="Q806" s="583">
        <v>1</v>
      </c>
      <c r="R806" s="567">
        <v>1</v>
      </c>
      <c r="S806" s="583">
        <v>1</v>
      </c>
      <c r="T806" s="631">
        <v>1</v>
      </c>
      <c r="U806" s="613">
        <v>1</v>
      </c>
    </row>
    <row r="807" spans="1:21" ht="14.4" customHeight="1" x14ac:dyDescent="0.3">
      <c r="A807" s="566">
        <v>4</v>
      </c>
      <c r="B807" s="567" t="s">
        <v>539</v>
      </c>
      <c r="C807" s="567">
        <v>89301042</v>
      </c>
      <c r="D807" s="629" t="s">
        <v>4252</v>
      </c>
      <c r="E807" s="630" t="s">
        <v>2309</v>
      </c>
      <c r="F807" s="567" t="s">
        <v>2282</v>
      </c>
      <c r="G807" s="567" t="s">
        <v>2457</v>
      </c>
      <c r="H807" s="567" t="s">
        <v>538</v>
      </c>
      <c r="I807" s="567" t="s">
        <v>3124</v>
      </c>
      <c r="J807" s="567" t="s">
        <v>3125</v>
      </c>
      <c r="K807" s="567" t="s">
        <v>3126</v>
      </c>
      <c r="L807" s="568">
        <v>1500</v>
      </c>
      <c r="M807" s="568">
        <v>30000</v>
      </c>
      <c r="N807" s="567">
        <v>20</v>
      </c>
      <c r="O807" s="631">
        <v>4</v>
      </c>
      <c r="P807" s="568">
        <v>30000</v>
      </c>
      <c r="Q807" s="583">
        <v>1</v>
      </c>
      <c r="R807" s="567">
        <v>20</v>
      </c>
      <c r="S807" s="583">
        <v>1</v>
      </c>
      <c r="T807" s="631">
        <v>4</v>
      </c>
      <c r="U807" s="613">
        <v>1</v>
      </c>
    </row>
    <row r="808" spans="1:21" ht="14.4" customHeight="1" x14ac:dyDescent="0.3">
      <c r="A808" s="566">
        <v>4</v>
      </c>
      <c r="B808" s="567" t="s">
        <v>539</v>
      </c>
      <c r="C808" s="567">
        <v>89301042</v>
      </c>
      <c r="D808" s="629" t="s">
        <v>4252</v>
      </c>
      <c r="E808" s="630" t="s">
        <v>2309</v>
      </c>
      <c r="F808" s="567" t="s">
        <v>2282</v>
      </c>
      <c r="G808" s="567" t="s">
        <v>2457</v>
      </c>
      <c r="H808" s="567" t="s">
        <v>538</v>
      </c>
      <c r="I808" s="567" t="s">
        <v>3127</v>
      </c>
      <c r="J808" s="567" t="s">
        <v>3125</v>
      </c>
      <c r="K808" s="567" t="s">
        <v>3128</v>
      </c>
      <c r="L808" s="568">
        <v>1500</v>
      </c>
      <c r="M808" s="568">
        <v>49500</v>
      </c>
      <c r="N808" s="567">
        <v>33</v>
      </c>
      <c r="O808" s="631">
        <v>6</v>
      </c>
      <c r="P808" s="568">
        <v>49500</v>
      </c>
      <c r="Q808" s="583">
        <v>1</v>
      </c>
      <c r="R808" s="567">
        <v>33</v>
      </c>
      <c r="S808" s="583">
        <v>1</v>
      </c>
      <c r="T808" s="631">
        <v>6</v>
      </c>
      <c r="U808" s="613">
        <v>1</v>
      </c>
    </row>
    <row r="809" spans="1:21" ht="14.4" customHeight="1" x14ac:dyDescent="0.3">
      <c r="A809" s="566">
        <v>4</v>
      </c>
      <c r="B809" s="567" t="s">
        <v>539</v>
      </c>
      <c r="C809" s="567">
        <v>89301042</v>
      </c>
      <c r="D809" s="629" t="s">
        <v>4252</v>
      </c>
      <c r="E809" s="630" t="s">
        <v>2309</v>
      </c>
      <c r="F809" s="567" t="s">
        <v>2282</v>
      </c>
      <c r="G809" s="567" t="s">
        <v>2457</v>
      </c>
      <c r="H809" s="567" t="s">
        <v>538</v>
      </c>
      <c r="I809" s="567" t="s">
        <v>3449</v>
      </c>
      <c r="J809" s="567" t="s">
        <v>3450</v>
      </c>
      <c r="K809" s="567" t="s">
        <v>3451</v>
      </c>
      <c r="L809" s="568">
        <v>2412.9</v>
      </c>
      <c r="M809" s="568">
        <v>9651.6</v>
      </c>
      <c r="N809" s="567">
        <v>4</v>
      </c>
      <c r="O809" s="631">
        <v>2</v>
      </c>
      <c r="P809" s="568">
        <v>4825.8</v>
      </c>
      <c r="Q809" s="583">
        <v>0.5</v>
      </c>
      <c r="R809" s="567">
        <v>2</v>
      </c>
      <c r="S809" s="583">
        <v>0.5</v>
      </c>
      <c r="T809" s="631">
        <v>1</v>
      </c>
      <c r="U809" s="613">
        <v>0.5</v>
      </c>
    </row>
    <row r="810" spans="1:21" ht="14.4" customHeight="1" x14ac:dyDescent="0.3">
      <c r="A810" s="566">
        <v>4</v>
      </c>
      <c r="B810" s="567" t="s">
        <v>539</v>
      </c>
      <c r="C810" s="567">
        <v>89301042</v>
      </c>
      <c r="D810" s="629" t="s">
        <v>4252</v>
      </c>
      <c r="E810" s="630" t="s">
        <v>2309</v>
      </c>
      <c r="F810" s="567" t="s">
        <v>2282</v>
      </c>
      <c r="G810" s="567" t="s">
        <v>2457</v>
      </c>
      <c r="H810" s="567" t="s">
        <v>538</v>
      </c>
      <c r="I810" s="567" t="s">
        <v>3129</v>
      </c>
      <c r="J810" s="567" t="s">
        <v>3130</v>
      </c>
      <c r="K810" s="567" t="s">
        <v>3131</v>
      </c>
      <c r="L810" s="568">
        <v>5343.9</v>
      </c>
      <c r="M810" s="568">
        <v>16031.699999999999</v>
      </c>
      <c r="N810" s="567">
        <v>3</v>
      </c>
      <c r="O810" s="631">
        <v>1</v>
      </c>
      <c r="P810" s="568">
        <v>16031.699999999999</v>
      </c>
      <c r="Q810" s="583">
        <v>1</v>
      </c>
      <c r="R810" s="567">
        <v>3</v>
      </c>
      <c r="S810" s="583">
        <v>1</v>
      </c>
      <c r="T810" s="631">
        <v>1</v>
      </c>
      <c r="U810" s="613">
        <v>1</v>
      </c>
    </row>
    <row r="811" spans="1:21" ht="14.4" customHeight="1" x14ac:dyDescent="0.3">
      <c r="A811" s="566">
        <v>4</v>
      </c>
      <c r="B811" s="567" t="s">
        <v>539</v>
      </c>
      <c r="C811" s="567">
        <v>89301042</v>
      </c>
      <c r="D811" s="629" t="s">
        <v>4252</v>
      </c>
      <c r="E811" s="630" t="s">
        <v>2309</v>
      </c>
      <c r="F811" s="567" t="s">
        <v>2282</v>
      </c>
      <c r="G811" s="567" t="s">
        <v>2457</v>
      </c>
      <c r="H811" s="567" t="s">
        <v>538</v>
      </c>
      <c r="I811" s="567" t="s">
        <v>3129</v>
      </c>
      <c r="J811" s="567" t="s">
        <v>3132</v>
      </c>
      <c r="K811" s="567" t="s">
        <v>3131</v>
      </c>
      <c r="L811" s="568">
        <v>5343.9</v>
      </c>
      <c r="M811" s="568">
        <v>64126.799999999996</v>
      </c>
      <c r="N811" s="567">
        <v>12</v>
      </c>
      <c r="O811" s="631">
        <v>5</v>
      </c>
      <c r="P811" s="568">
        <v>48095.1</v>
      </c>
      <c r="Q811" s="583">
        <v>0.75</v>
      </c>
      <c r="R811" s="567">
        <v>9</v>
      </c>
      <c r="S811" s="583">
        <v>0.75</v>
      </c>
      <c r="T811" s="631">
        <v>4</v>
      </c>
      <c r="U811" s="613">
        <v>0.8</v>
      </c>
    </row>
    <row r="812" spans="1:21" ht="14.4" customHeight="1" x14ac:dyDescent="0.3">
      <c r="A812" s="566">
        <v>4</v>
      </c>
      <c r="B812" s="567" t="s">
        <v>539</v>
      </c>
      <c r="C812" s="567">
        <v>89301042</v>
      </c>
      <c r="D812" s="629" t="s">
        <v>4252</v>
      </c>
      <c r="E812" s="630" t="s">
        <v>2309</v>
      </c>
      <c r="F812" s="567" t="s">
        <v>2282</v>
      </c>
      <c r="G812" s="567" t="s">
        <v>2457</v>
      </c>
      <c r="H812" s="567" t="s">
        <v>538</v>
      </c>
      <c r="I812" s="567" t="s">
        <v>3133</v>
      </c>
      <c r="J812" s="567" t="s">
        <v>3134</v>
      </c>
      <c r="K812" s="567" t="s">
        <v>3135</v>
      </c>
      <c r="L812" s="568">
        <v>159.5</v>
      </c>
      <c r="M812" s="568">
        <v>1435.5</v>
      </c>
      <c r="N812" s="567">
        <v>9</v>
      </c>
      <c r="O812" s="631">
        <v>7</v>
      </c>
      <c r="P812" s="568">
        <v>159.5</v>
      </c>
      <c r="Q812" s="583">
        <v>0.1111111111111111</v>
      </c>
      <c r="R812" s="567">
        <v>1</v>
      </c>
      <c r="S812" s="583">
        <v>0.1111111111111111</v>
      </c>
      <c r="T812" s="631">
        <v>1</v>
      </c>
      <c r="U812" s="613">
        <v>0.14285714285714285</v>
      </c>
    </row>
    <row r="813" spans="1:21" ht="14.4" customHeight="1" x14ac:dyDescent="0.3">
      <c r="A813" s="566">
        <v>4</v>
      </c>
      <c r="B813" s="567" t="s">
        <v>539</v>
      </c>
      <c r="C813" s="567">
        <v>89301042</v>
      </c>
      <c r="D813" s="629" t="s">
        <v>4252</v>
      </c>
      <c r="E813" s="630" t="s">
        <v>2309</v>
      </c>
      <c r="F813" s="567" t="s">
        <v>2282</v>
      </c>
      <c r="G813" s="567" t="s">
        <v>2457</v>
      </c>
      <c r="H813" s="567" t="s">
        <v>538</v>
      </c>
      <c r="I813" s="567" t="s">
        <v>3452</v>
      </c>
      <c r="J813" s="567" t="s">
        <v>3453</v>
      </c>
      <c r="K813" s="567" t="s">
        <v>3454</v>
      </c>
      <c r="L813" s="568">
        <v>153.5</v>
      </c>
      <c r="M813" s="568">
        <v>767.5</v>
      </c>
      <c r="N813" s="567">
        <v>5</v>
      </c>
      <c r="O813" s="631">
        <v>3</v>
      </c>
      <c r="P813" s="568">
        <v>460.5</v>
      </c>
      <c r="Q813" s="583">
        <v>0.6</v>
      </c>
      <c r="R813" s="567">
        <v>3</v>
      </c>
      <c r="S813" s="583">
        <v>0.6</v>
      </c>
      <c r="T813" s="631">
        <v>2</v>
      </c>
      <c r="U813" s="613">
        <v>0.66666666666666663</v>
      </c>
    </row>
    <row r="814" spans="1:21" ht="14.4" customHeight="1" x14ac:dyDescent="0.3">
      <c r="A814" s="566">
        <v>4</v>
      </c>
      <c r="B814" s="567" t="s">
        <v>539</v>
      </c>
      <c r="C814" s="567">
        <v>89301042</v>
      </c>
      <c r="D814" s="629" t="s">
        <v>4252</v>
      </c>
      <c r="E814" s="630" t="s">
        <v>2309</v>
      </c>
      <c r="F814" s="567" t="s">
        <v>2282</v>
      </c>
      <c r="G814" s="567" t="s">
        <v>2457</v>
      </c>
      <c r="H814" s="567" t="s">
        <v>538</v>
      </c>
      <c r="I814" s="567" t="s">
        <v>3455</v>
      </c>
      <c r="J814" s="567" t="s">
        <v>3456</v>
      </c>
      <c r="K814" s="567" t="s">
        <v>3457</v>
      </c>
      <c r="L814" s="568">
        <v>864</v>
      </c>
      <c r="M814" s="568">
        <v>5184</v>
      </c>
      <c r="N814" s="567">
        <v>6</v>
      </c>
      <c r="O814" s="631">
        <v>1</v>
      </c>
      <c r="P814" s="568">
        <v>5184</v>
      </c>
      <c r="Q814" s="583">
        <v>1</v>
      </c>
      <c r="R814" s="567">
        <v>6</v>
      </c>
      <c r="S814" s="583">
        <v>1</v>
      </c>
      <c r="T814" s="631">
        <v>1</v>
      </c>
      <c r="U814" s="613">
        <v>1</v>
      </c>
    </row>
    <row r="815" spans="1:21" ht="14.4" customHeight="1" x14ac:dyDescent="0.3">
      <c r="A815" s="566">
        <v>4</v>
      </c>
      <c r="B815" s="567" t="s">
        <v>539</v>
      </c>
      <c r="C815" s="567">
        <v>89301042</v>
      </c>
      <c r="D815" s="629" t="s">
        <v>4252</v>
      </c>
      <c r="E815" s="630" t="s">
        <v>2309</v>
      </c>
      <c r="F815" s="567" t="s">
        <v>2282</v>
      </c>
      <c r="G815" s="567" t="s">
        <v>2457</v>
      </c>
      <c r="H815" s="567" t="s">
        <v>538</v>
      </c>
      <c r="I815" s="567" t="s">
        <v>3458</v>
      </c>
      <c r="J815" s="567" t="s">
        <v>2935</v>
      </c>
      <c r="K815" s="567" t="s">
        <v>3328</v>
      </c>
      <c r="L815" s="568">
        <v>5343.9</v>
      </c>
      <c r="M815" s="568">
        <v>5343.9</v>
      </c>
      <c r="N815" s="567">
        <v>1</v>
      </c>
      <c r="O815" s="631">
        <v>1</v>
      </c>
      <c r="P815" s="568">
        <v>5343.9</v>
      </c>
      <c r="Q815" s="583">
        <v>1</v>
      </c>
      <c r="R815" s="567">
        <v>1</v>
      </c>
      <c r="S815" s="583">
        <v>1</v>
      </c>
      <c r="T815" s="631">
        <v>1</v>
      </c>
      <c r="U815" s="613">
        <v>1</v>
      </c>
    </row>
    <row r="816" spans="1:21" ht="14.4" customHeight="1" x14ac:dyDescent="0.3">
      <c r="A816" s="566">
        <v>4</v>
      </c>
      <c r="B816" s="567" t="s">
        <v>539</v>
      </c>
      <c r="C816" s="567">
        <v>89301042</v>
      </c>
      <c r="D816" s="629" t="s">
        <v>4252</v>
      </c>
      <c r="E816" s="630" t="s">
        <v>2309</v>
      </c>
      <c r="F816" s="567" t="s">
        <v>2282</v>
      </c>
      <c r="G816" s="567" t="s">
        <v>2457</v>
      </c>
      <c r="H816" s="567" t="s">
        <v>538</v>
      </c>
      <c r="I816" s="567" t="s">
        <v>3459</v>
      </c>
      <c r="J816" s="567" t="s">
        <v>3460</v>
      </c>
      <c r="K816" s="567" t="s">
        <v>3461</v>
      </c>
      <c r="L816" s="568">
        <v>537.87</v>
      </c>
      <c r="M816" s="568">
        <v>1075.74</v>
      </c>
      <c r="N816" s="567">
        <v>2</v>
      </c>
      <c r="O816" s="631">
        <v>1</v>
      </c>
      <c r="P816" s="568"/>
      <c r="Q816" s="583">
        <v>0</v>
      </c>
      <c r="R816" s="567"/>
      <c r="S816" s="583">
        <v>0</v>
      </c>
      <c r="T816" s="631"/>
      <c r="U816" s="613">
        <v>0</v>
      </c>
    </row>
    <row r="817" spans="1:21" ht="14.4" customHeight="1" x14ac:dyDescent="0.3">
      <c r="A817" s="566">
        <v>4</v>
      </c>
      <c r="B817" s="567" t="s">
        <v>539</v>
      </c>
      <c r="C817" s="567">
        <v>89301042</v>
      </c>
      <c r="D817" s="629" t="s">
        <v>4252</v>
      </c>
      <c r="E817" s="630" t="s">
        <v>2311</v>
      </c>
      <c r="F817" s="567" t="s">
        <v>2280</v>
      </c>
      <c r="G817" s="567" t="s">
        <v>3462</v>
      </c>
      <c r="H817" s="567" t="s">
        <v>905</v>
      </c>
      <c r="I817" s="567" t="s">
        <v>1996</v>
      </c>
      <c r="J817" s="567" t="s">
        <v>981</v>
      </c>
      <c r="K817" s="567" t="s">
        <v>982</v>
      </c>
      <c r="L817" s="568">
        <v>89.6</v>
      </c>
      <c r="M817" s="568">
        <v>179.2</v>
      </c>
      <c r="N817" s="567">
        <v>2</v>
      </c>
      <c r="O817" s="631">
        <v>1</v>
      </c>
      <c r="P817" s="568">
        <v>89.6</v>
      </c>
      <c r="Q817" s="583">
        <v>0.5</v>
      </c>
      <c r="R817" s="567">
        <v>1</v>
      </c>
      <c r="S817" s="583">
        <v>0.5</v>
      </c>
      <c r="T817" s="631">
        <v>0.5</v>
      </c>
      <c r="U817" s="613">
        <v>0.5</v>
      </c>
    </row>
    <row r="818" spans="1:21" ht="14.4" customHeight="1" x14ac:dyDescent="0.3">
      <c r="A818" s="566">
        <v>4</v>
      </c>
      <c r="B818" s="567" t="s">
        <v>539</v>
      </c>
      <c r="C818" s="567">
        <v>89301042</v>
      </c>
      <c r="D818" s="629" t="s">
        <v>4252</v>
      </c>
      <c r="E818" s="630" t="s">
        <v>2311</v>
      </c>
      <c r="F818" s="567" t="s">
        <v>2280</v>
      </c>
      <c r="G818" s="567" t="s">
        <v>2603</v>
      </c>
      <c r="H818" s="567" t="s">
        <v>905</v>
      </c>
      <c r="I818" s="567" t="s">
        <v>2604</v>
      </c>
      <c r="J818" s="567" t="s">
        <v>2605</v>
      </c>
      <c r="K818" s="567" t="s">
        <v>2606</v>
      </c>
      <c r="L818" s="568">
        <v>270.69</v>
      </c>
      <c r="M818" s="568">
        <v>270.69</v>
      </c>
      <c r="N818" s="567">
        <v>1</v>
      </c>
      <c r="O818" s="631">
        <v>1</v>
      </c>
      <c r="P818" s="568"/>
      <c r="Q818" s="583">
        <v>0</v>
      </c>
      <c r="R818" s="567"/>
      <c r="S818" s="583">
        <v>0</v>
      </c>
      <c r="T818" s="631"/>
      <c r="U818" s="613">
        <v>0</v>
      </c>
    </row>
    <row r="819" spans="1:21" ht="14.4" customHeight="1" x14ac:dyDescent="0.3">
      <c r="A819" s="566">
        <v>4</v>
      </c>
      <c r="B819" s="567" t="s">
        <v>539</v>
      </c>
      <c r="C819" s="567">
        <v>89301042</v>
      </c>
      <c r="D819" s="629" t="s">
        <v>4252</v>
      </c>
      <c r="E819" s="630" t="s">
        <v>2311</v>
      </c>
      <c r="F819" s="567" t="s">
        <v>2280</v>
      </c>
      <c r="G819" s="567" t="s">
        <v>2337</v>
      </c>
      <c r="H819" s="567" t="s">
        <v>905</v>
      </c>
      <c r="I819" s="567" t="s">
        <v>1943</v>
      </c>
      <c r="J819" s="567" t="s">
        <v>1944</v>
      </c>
      <c r="K819" s="567" t="s">
        <v>1945</v>
      </c>
      <c r="L819" s="568">
        <v>333.31</v>
      </c>
      <c r="M819" s="568">
        <v>666.62</v>
      </c>
      <c r="N819" s="567">
        <v>2</v>
      </c>
      <c r="O819" s="631">
        <v>0.5</v>
      </c>
      <c r="P819" s="568"/>
      <c r="Q819" s="583">
        <v>0</v>
      </c>
      <c r="R819" s="567"/>
      <c r="S819" s="583">
        <v>0</v>
      </c>
      <c r="T819" s="631"/>
      <c r="U819" s="613">
        <v>0</v>
      </c>
    </row>
    <row r="820" spans="1:21" ht="14.4" customHeight="1" x14ac:dyDescent="0.3">
      <c r="A820" s="566">
        <v>4</v>
      </c>
      <c r="B820" s="567" t="s">
        <v>539</v>
      </c>
      <c r="C820" s="567">
        <v>89301042</v>
      </c>
      <c r="D820" s="629" t="s">
        <v>4252</v>
      </c>
      <c r="E820" s="630" t="s">
        <v>2311</v>
      </c>
      <c r="F820" s="567" t="s">
        <v>2280</v>
      </c>
      <c r="G820" s="567" t="s">
        <v>3463</v>
      </c>
      <c r="H820" s="567" t="s">
        <v>538</v>
      </c>
      <c r="I820" s="567" t="s">
        <v>2192</v>
      </c>
      <c r="J820" s="567" t="s">
        <v>2193</v>
      </c>
      <c r="K820" s="567" t="s">
        <v>686</v>
      </c>
      <c r="L820" s="568">
        <v>44.89</v>
      </c>
      <c r="M820" s="568">
        <v>179.56</v>
      </c>
      <c r="N820" s="567">
        <v>4</v>
      </c>
      <c r="O820" s="631">
        <v>2</v>
      </c>
      <c r="P820" s="568">
        <v>179.56</v>
      </c>
      <c r="Q820" s="583">
        <v>1</v>
      </c>
      <c r="R820" s="567">
        <v>4</v>
      </c>
      <c r="S820" s="583">
        <v>1</v>
      </c>
      <c r="T820" s="631">
        <v>2</v>
      </c>
      <c r="U820" s="613">
        <v>1</v>
      </c>
    </row>
    <row r="821" spans="1:21" ht="14.4" customHeight="1" x14ac:dyDescent="0.3">
      <c r="A821" s="566">
        <v>4</v>
      </c>
      <c r="B821" s="567" t="s">
        <v>539</v>
      </c>
      <c r="C821" s="567">
        <v>89301042</v>
      </c>
      <c r="D821" s="629" t="s">
        <v>4252</v>
      </c>
      <c r="E821" s="630" t="s">
        <v>2311</v>
      </c>
      <c r="F821" s="567" t="s">
        <v>2280</v>
      </c>
      <c r="G821" s="567" t="s">
        <v>2397</v>
      </c>
      <c r="H821" s="567" t="s">
        <v>905</v>
      </c>
      <c r="I821" s="567" t="s">
        <v>2035</v>
      </c>
      <c r="J821" s="567" t="s">
        <v>957</v>
      </c>
      <c r="K821" s="567" t="s">
        <v>944</v>
      </c>
      <c r="L821" s="568">
        <v>137.74</v>
      </c>
      <c r="M821" s="568">
        <v>137.74</v>
      </c>
      <c r="N821" s="567">
        <v>1</v>
      </c>
      <c r="O821" s="631">
        <v>1</v>
      </c>
      <c r="P821" s="568">
        <v>137.74</v>
      </c>
      <c r="Q821" s="583">
        <v>1</v>
      </c>
      <c r="R821" s="567">
        <v>1</v>
      </c>
      <c r="S821" s="583">
        <v>1</v>
      </c>
      <c r="T821" s="631">
        <v>1</v>
      </c>
      <c r="U821" s="613">
        <v>1</v>
      </c>
    </row>
    <row r="822" spans="1:21" ht="14.4" customHeight="1" x14ac:dyDescent="0.3">
      <c r="A822" s="566">
        <v>4</v>
      </c>
      <c r="B822" s="567" t="s">
        <v>539</v>
      </c>
      <c r="C822" s="567">
        <v>89301042</v>
      </c>
      <c r="D822" s="629" t="s">
        <v>4252</v>
      </c>
      <c r="E822" s="630" t="s">
        <v>2311</v>
      </c>
      <c r="F822" s="567" t="s">
        <v>2280</v>
      </c>
      <c r="G822" s="567" t="s">
        <v>3464</v>
      </c>
      <c r="H822" s="567" t="s">
        <v>538</v>
      </c>
      <c r="I822" s="567" t="s">
        <v>3465</v>
      </c>
      <c r="J822" s="567" t="s">
        <v>1563</v>
      </c>
      <c r="K822" s="567" t="s">
        <v>3466</v>
      </c>
      <c r="L822" s="568">
        <v>0</v>
      </c>
      <c r="M822" s="568">
        <v>0</v>
      </c>
      <c r="N822" s="567">
        <v>2</v>
      </c>
      <c r="O822" s="631">
        <v>0.5</v>
      </c>
      <c r="P822" s="568">
        <v>0</v>
      </c>
      <c r="Q822" s="583"/>
      <c r="R822" s="567">
        <v>2</v>
      </c>
      <c r="S822" s="583">
        <v>1</v>
      </c>
      <c r="T822" s="631">
        <v>0.5</v>
      </c>
      <c r="U822" s="613">
        <v>1</v>
      </c>
    </row>
    <row r="823" spans="1:21" ht="14.4" customHeight="1" x14ac:dyDescent="0.3">
      <c r="A823" s="566">
        <v>4</v>
      </c>
      <c r="B823" s="567" t="s">
        <v>539</v>
      </c>
      <c r="C823" s="567">
        <v>89301042</v>
      </c>
      <c r="D823" s="629" t="s">
        <v>4252</v>
      </c>
      <c r="E823" s="630" t="s">
        <v>2311</v>
      </c>
      <c r="F823" s="567" t="s">
        <v>2280</v>
      </c>
      <c r="G823" s="567" t="s">
        <v>3467</v>
      </c>
      <c r="H823" s="567" t="s">
        <v>905</v>
      </c>
      <c r="I823" s="567" t="s">
        <v>3468</v>
      </c>
      <c r="J823" s="567" t="s">
        <v>3469</v>
      </c>
      <c r="K823" s="567" t="s">
        <v>1341</v>
      </c>
      <c r="L823" s="568">
        <v>80.77</v>
      </c>
      <c r="M823" s="568">
        <v>161.54</v>
      </c>
      <c r="N823" s="567">
        <v>2</v>
      </c>
      <c r="O823" s="631">
        <v>1</v>
      </c>
      <c r="P823" s="568"/>
      <c r="Q823" s="583">
        <v>0</v>
      </c>
      <c r="R823" s="567"/>
      <c r="S823" s="583">
        <v>0</v>
      </c>
      <c r="T823" s="631"/>
      <c r="U823" s="613">
        <v>0</v>
      </c>
    </row>
    <row r="824" spans="1:21" ht="14.4" customHeight="1" x14ac:dyDescent="0.3">
      <c r="A824" s="566">
        <v>4</v>
      </c>
      <c r="B824" s="567" t="s">
        <v>539</v>
      </c>
      <c r="C824" s="567">
        <v>89301042</v>
      </c>
      <c r="D824" s="629" t="s">
        <v>4252</v>
      </c>
      <c r="E824" s="630" t="s">
        <v>2311</v>
      </c>
      <c r="F824" s="567" t="s">
        <v>2280</v>
      </c>
      <c r="G824" s="567" t="s">
        <v>3470</v>
      </c>
      <c r="H824" s="567" t="s">
        <v>538</v>
      </c>
      <c r="I824" s="567" t="s">
        <v>3471</v>
      </c>
      <c r="J824" s="567" t="s">
        <v>3472</v>
      </c>
      <c r="K824" s="567" t="s">
        <v>3473</v>
      </c>
      <c r="L824" s="568">
        <v>39.39</v>
      </c>
      <c r="M824" s="568">
        <v>39.39</v>
      </c>
      <c r="N824" s="567">
        <v>1</v>
      </c>
      <c r="O824" s="631">
        <v>1</v>
      </c>
      <c r="P824" s="568">
        <v>39.39</v>
      </c>
      <c r="Q824" s="583">
        <v>1</v>
      </c>
      <c r="R824" s="567">
        <v>1</v>
      </c>
      <c r="S824" s="583">
        <v>1</v>
      </c>
      <c r="T824" s="631">
        <v>1</v>
      </c>
      <c r="U824" s="613">
        <v>1</v>
      </c>
    </row>
    <row r="825" spans="1:21" ht="14.4" customHeight="1" x14ac:dyDescent="0.3">
      <c r="A825" s="566">
        <v>4</v>
      </c>
      <c r="B825" s="567" t="s">
        <v>539</v>
      </c>
      <c r="C825" s="567">
        <v>89301042</v>
      </c>
      <c r="D825" s="629" t="s">
        <v>4252</v>
      </c>
      <c r="E825" s="630" t="s">
        <v>2311</v>
      </c>
      <c r="F825" s="567" t="s">
        <v>2280</v>
      </c>
      <c r="G825" s="567" t="s">
        <v>3474</v>
      </c>
      <c r="H825" s="567" t="s">
        <v>538</v>
      </c>
      <c r="I825" s="567" t="s">
        <v>3475</v>
      </c>
      <c r="J825" s="567" t="s">
        <v>3476</v>
      </c>
      <c r="K825" s="567" t="s">
        <v>2677</v>
      </c>
      <c r="L825" s="568">
        <v>0</v>
      </c>
      <c r="M825" s="568">
        <v>0</v>
      </c>
      <c r="N825" s="567">
        <v>1</v>
      </c>
      <c r="O825" s="631">
        <v>1</v>
      </c>
      <c r="P825" s="568">
        <v>0</v>
      </c>
      <c r="Q825" s="583"/>
      <c r="R825" s="567">
        <v>1</v>
      </c>
      <c r="S825" s="583">
        <v>1</v>
      </c>
      <c r="T825" s="631">
        <v>1</v>
      </c>
      <c r="U825" s="613">
        <v>1</v>
      </c>
    </row>
    <row r="826" spans="1:21" ht="14.4" customHeight="1" x14ac:dyDescent="0.3">
      <c r="A826" s="566">
        <v>4</v>
      </c>
      <c r="B826" s="567" t="s">
        <v>539</v>
      </c>
      <c r="C826" s="567">
        <v>89301042</v>
      </c>
      <c r="D826" s="629" t="s">
        <v>4252</v>
      </c>
      <c r="E826" s="630" t="s">
        <v>2311</v>
      </c>
      <c r="F826" s="567" t="s">
        <v>2280</v>
      </c>
      <c r="G826" s="567" t="s">
        <v>3477</v>
      </c>
      <c r="H826" s="567" t="s">
        <v>538</v>
      </c>
      <c r="I826" s="567" t="s">
        <v>3478</v>
      </c>
      <c r="J826" s="567" t="s">
        <v>3479</v>
      </c>
      <c r="K826" s="567" t="s">
        <v>3480</v>
      </c>
      <c r="L826" s="568">
        <v>110.57</v>
      </c>
      <c r="M826" s="568">
        <v>221.14</v>
      </c>
      <c r="N826" s="567">
        <v>2</v>
      </c>
      <c r="O826" s="631">
        <v>0.5</v>
      </c>
      <c r="P826" s="568"/>
      <c r="Q826" s="583">
        <v>0</v>
      </c>
      <c r="R826" s="567"/>
      <c r="S826" s="583">
        <v>0</v>
      </c>
      <c r="T826" s="631"/>
      <c r="U826" s="613">
        <v>0</v>
      </c>
    </row>
    <row r="827" spans="1:21" ht="14.4" customHeight="1" x14ac:dyDescent="0.3">
      <c r="A827" s="566">
        <v>4</v>
      </c>
      <c r="B827" s="567" t="s">
        <v>539</v>
      </c>
      <c r="C827" s="567">
        <v>89301042</v>
      </c>
      <c r="D827" s="629" t="s">
        <v>4252</v>
      </c>
      <c r="E827" s="630" t="s">
        <v>2311</v>
      </c>
      <c r="F827" s="567" t="s">
        <v>2280</v>
      </c>
      <c r="G827" s="567" t="s">
        <v>3477</v>
      </c>
      <c r="H827" s="567" t="s">
        <v>538</v>
      </c>
      <c r="I827" s="567" t="s">
        <v>3481</v>
      </c>
      <c r="J827" s="567" t="s">
        <v>3482</v>
      </c>
      <c r="K827" s="567" t="s">
        <v>3483</v>
      </c>
      <c r="L827" s="568">
        <v>73.709999999999994</v>
      </c>
      <c r="M827" s="568">
        <v>147.41999999999999</v>
      </c>
      <c r="N827" s="567">
        <v>2</v>
      </c>
      <c r="O827" s="631">
        <v>0.5</v>
      </c>
      <c r="P827" s="568"/>
      <c r="Q827" s="583">
        <v>0</v>
      </c>
      <c r="R827" s="567"/>
      <c r="S827" s="583">
        <v>0</v>
      </c>
      <c r="T827" s="631"/>
      <c r="U827" s="613">
        <v>0</v>
      </c>
    </row>
    <row r="828" spans="1:21" ht="14.4" customHeight="1" x14ac:dyDescent="0.3">
      <c r="A828" s="566">
        <v>4</v>
      </c>
      <c r="B828" s="567" t="s">
        <v>539</v>
      </c>
      <c r="C828" s="567">
        <v>89301042</v>
      </c>
      <c r="D828" s="629" t="s">
        <v>4252</v>
      </c>
      <c r="E828" s="630" t="s">
        <v>2311</v>
      </c>
      <c r="F828" s="567" t="s">
        <v>2280</v>
      </c>
      <c r="G828" s="567" t="s">
        <v>2528</v>
      </c>
      <c r="H828" s="567" t="s">
        <v>538</v>
      </c>
      <c r="I828" s="567" t="s">
        <v>2529</v>
      </c>
      <c r="J828" s="567" t="s">
        <v>2530</v>
      </c>
      <c r="K828" s="567" t="s">
        <v>2531</v>
      </c>
      <c r="L828" s="568">
        <v>19.059999999999999</v>
      </c>
      <c r="M828" s="568">
        <v>57.179999999999993</v>
      </c>
      <c r="N828" s="567">
        <v>3</v>
      </c>
      <c r="O828" s="631">
        <v>0.5</v>
      </c>
      <c r="P828" s="568"/>
      <c r="Q828" s="583">
        <v>0</v>
      </c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4</v>
      </c>
      <c r="B829" s="567" t="s">
        <v>539</v>
      </c>
      <c r="C829" s="567">
        <v>89301042</v>
      </c>
      <c r="D829" s="629" t="s">
        <v>4252</v>
      </c>
      <c r="E829" s="630" t="s">
        <v>2311</v>
      </c>
      <c r="F829" s="567" t="s">
        <v>2280</v>
      </c>
      <c r="G829" s="567" t="s">
        <v>2528</v>
      </c>
      <c r="H829" s="567" t="s">
        <v>538</v>
      </c>
      <c r="I829" s="567" t="s">
        <v>2529</v>
      </c>
      <c r="J829" s="567" t="s">
        <v>2530</v>
      </c>
      <c r="K829" s="567" t="s">
        <v>2531</v>
      </c>
      <c r="L829" s="568">
        <v>22.96</v>
      </c>
      <c r="M829" s="568">
        <v>68.88</v>
      </c>
      <c r="N829" s="567">
        <v>3</v>
      </c>
      <c r="O829" s="631">
        <v>0.5</v>
      </c>
      <c r="P829" s="568"/>
      <c r="Q829" s="583">
        <v>0</v>
      </c>
      <c r="R829" s="567"/>
      <c r="S829" s="583">
        <v>0</v>
      </c>
      <c r="T829" s="631"/>
      <c r="U829" s="613">
        <v>0</v>
      </c>
    </row>
    <row r="830" spans="1:21" ht="14.4" customHeight="1" x14ac:dyDescent="0.3">
      <c r="A830" s="566">
        <v>4</v>
      </c>
      <c r="B830" s="567" t="s">
        <v>539</v>
      </c>
      <c r="C830" s="567">
        <v>89301042</v>
      </c>
      <c r="D830" s="629" t="s">
        <v>4252</v>
      </c>
      <c r="E830" s="630" t="s">
        <v>2311</v>
      </c>
      <c r="F830" s="567" t="s">
        <v>2280</v>
      </c>
      <c r="G830" s="567" t="s">
        <v>3484</v>
      </c>
      <c r="H830" s="567" t="s">
        <v>538</v>
      </c>
      <c r="I830" s="567" t="s">
        <v>3485</v>
      </c>
      <c r="J830" s="567" t="s">
        <v>3486</v>
      </c>
      <c r="K830" s="567" t="s">
        <v>3487</v>
      </c>
      <c r="L830" s="568">
        <v>1710.02</v>
      </c>
      <c r="M830" s="568">
        <v>1710.02</v>
      </c>
      <c r="N830" s="567">
        <v>1</v>
      </c>
      <c r="O830" s="631">
        <v>1</v>
      </c>
      <c r="P830" s="568"/>
      <c r="Q830" s="583">
        <v>0</v>
      </c>
      <c r="R830" s="567"/>
      <c r="S830" s="583">
        <v>0</v>
      </c>
      <c r="T830" s="631"/>
      <c r="U830" s="613">
        <v>0</v>
      </c>
    </row>
    <row r="831" spans="1:21" ht="14.4" customHeight="1" x14ac:dyDescent="0.3">
      <c r="A831" s="566">
        <v>4</v>
      </c>
      <c r="B831" s="567" t="s">
        <v>539</v>
      </c>
      <c r="C831" s="567">
        <v>89301042</v>
      </c>
      <c r="D831" s="629" t="s">
        <v>4252</v>
      </c>
      <c r="E831" s="630" t="s">
        <v>2311</v>
      </c>
      <c r="F831" s="567" t="s">
        <v>2280</v>
      </c>
      <c r="G831" s="567" t="s">
        <v>3488</v>
      </c>
      <c r="H831" s="567" t="s">
        <v>538</v>
      </c>
      <c r="I831" s="567" t="s">
        <v>3489</v>
      </c>
      <c r="J831" s="567" t="s">
        <v>1616</v>
      </c>
      <c r="K831" s="567" t="s">
        <v>3490</v>
      </c>
      <c r="L831" s="568">
        <v>26.17</v>
      </c>
      <c r="M831" s="568">
        <v>26.17</v>
      </c>
      <c r="N831" s="567">
        <v>1</v>
      </c>
      <c r="O831" s="631">
        <v>0.5</v>
      </c>
      <c r="P831" s="568">
        <v>26.17</v>
      </c>
      <c r="Q831" s="583">
        <v>1</v>
      </c>
      <c r="R831" s="567">
        <v>1</v>
      </c>
      <c r="S831" s="583">
        <v>1</v>
      </c>
      <c r="T831" s="631">
        <v>0.5</v>
      </c>
      <c r="U831" s="613">
        <v>1</v>
      </c>
    </row>
    <row r="832" spans="1:21" ht="14.4" customHeight="1" x14ac:dyDescent="0.3">
      <c r="A832" s="566">
        <v>4</v>
      </c>
      <c r="B832" s="567" t="s">
        <v>539</v>
      </c>
      <c r="C832" s="567">
        <v>89301042</v>
      </c>
      <c r="D832" s="629" t="s">
        <v>4252</v>
      </c>
      <c r="E832" s="630" t="s">
        <v>2311</v>
      </c>
      <c r="F832" s="567" t="s">
        <v>2280</v>
      </c>
      <c r="G832" s="567" t="s">
        <v>2662</v>
      </c>
      <c r="H832" s="567" t="s">
        <v>538</v>
      </c>
      <c r="I832" s="567" t="s">
        <v>3491</v>
      </c>
      <c r="J832" s="567" t="s">
        <v>745</v>
      </c>
      <c r="K832" s="567" t="s">
        <v>3492</v>
      </c>
      <c r="L832" s="568">
        <v>0</v>
      </c>
      <c r="M832" s="568">
        <v>0</v>
      </c>
      <c r="N832" s="567">
        <v>1</v>
      </c>
      <c r="O832" s="631">
        <v>1</v>
      </c>
      <c r="P832" s="568">
        <v>0</v>
      </c>
      <c r="Q832" s="583"/>
      <c r="R832" s="567">
        <v>1</v>
      </c>
      <c r="S832" s="583">
        <v>1</v>
      </c>
      <c r="T832" s="631">
        <v>1</v>
      </c>
      <c r="U832" s="613">
        <v>1</v>
      </c>
    </row>
    <row r="833" spans="1:21" ht="14.4" customHeight="1" x14ac:dyDescent="0.3">
      <c r="A833" s="566">
        <v>4</v>
      </c>
      <c r="B833" s="567" t="s">
        <v>539</v>
      </c>
      <c r="C833" s="567">
        <v>89301042</v>
      </c>
      <c r="D833" s="629" t="s">
        <v>4252</v>
      </c>
      <c r="E833" s="630" t="s">
        <v>2311</v>
      </c>
      <c r="F833" s="567" t="s">
        <v>2280</v>
      </c>
      <c r="G833" s="567" t="s">
        <v>2338</v>
      </c>
      <c r="H833" s="567" t="s">
        <v>905</v>
      </c>
      <c r="I833" s="567" t="s">
        <v>1977</v>
      </c>
      <c r="J833" s="567" t="s">
        <v>1049</v>
      </c>
      <c r="K833" s="567" t="s">
        <v>1978</v>
      </c>
      <c r="L833" s="568">
        <v>399.92</v>
      </c>
      <c r="M833" s="568">
        <v>1199.76</v>
      </c>
      <c r="N833" s="567">
        <v>3</v>
      </c>
      <c r="O833" s="631">
        <v>1</v>
      </c>
      <c r="P833" s="568"/>
      <c r="Q833" s="583">
        <v>0</v>
      </c>
      <c r="R833" s="567"/>
      <c r="S833" s="583">
        <v>0</v>
      </c>
      <c r="T833" s="631"/>
      <c r="U833" s="613">
        <v>0</v>
      </c>
    </row>
    <row r="834" spans="1:21" ht="14.4" customHeight="1" x14ac:dyDescent="0.3">
      <c r="A834" s="566">
        <v>4</v>
      </c>
      <c r="B834" s="567" t="s">
        <v>539</v>
      </c>
      <c r="C834" s="567">
        <v>89301042</v>
      </c>
      <c r="D834" s="629" t="s">
        <v>4252</v>
      </c>
      <c r="E834" s="630" t="s">
        <v>2311</v>
      </c>
      <c r="F834" s="567" t="s">
        <v>2280</v>
      </c>
      <c r="G834" s="567" t="s">
        <v>2577</v>
      </c>
      <c r="H834" s="567" t="s">
        <v>905</v>
      </c>
      <c r="I834" s="567" t="s">
        <v>2136</v>
      </c>
      <c r="J834" s="567" t="s">
        <v>1388</v>
      </c>
      <c r="K834" s="567" t="s">
        <v>1389</v>
      </c>
      <c r="L834" s="568">
        <v>154.01</v>
      </c>
      <c r="M834" s="568">
        <v>154.01</v>
      </c>
      <c r="N834" s="567">
        <v>1</v>
      </c>
      <c r="O834" s="631">
        <v>1</v>
      </c>
      <c r="P834" s="568">
        <v>154.01</v>
      </c>
      <c r="Q834" s="583">
        <v>1</v>
      </c>
      <c r="R834" s="567">
        <v>1</v>
      </c>
      <c r="S834" s="583">
        <v>1</v>
      </c>
      <c r="T834" s="631">
        <v>1</v>
      </c>
      <c r="U834" s="613">
        <v>1</v>
      </c>
    </row>
    <row r="835" spans="1:21" ht="14.4" customHeight="1" x14ac:dyDescent="0.3">
      <c r="A835" s="566">
        <v>4</v>
      </c>
      <c r="B835" s="567" t="s">
        <v>539</v>
      </c>
      <c r="C835" s="567">
        <v>89301042</v>
      </c>
      <c r="D835" s="629" t="s">
        <v>4252</v>
      </c>
      <c r="E835" s="630" t="s">
        <v>2311</v>
      </c>
      <c r="F835" s="567" t="s">
        <v>2280</v>
      </c>
      <c r="G835" s="567" t="s">
        <v>3493</v>
      </c>
      <c r="H835" s="567" t="s">
        <v>538</v>
      </c>
      <c r="I835" s="567" t="s">
        <v>3494</v>
      </c>
      <c r="J835" s="567" t="s">
        <v>3495</v>
      </c>
      <c r="K835" s="567" t="s">
        <v>3496</v>
      </c>
      <c r="L835" s="568">
        <v>57.71</v>
      </c>
      <c r="M835" s="568">
        <v>288.55</v>
      </c>
      <c r="N835" s="567">
        <v>5</v>
      </c>
      <c r="O835" s="631">
        <v>1</v>
      </c>
      <c r="P835" s="568">
        <v>115.42</v>
      </c>
      <c r="Q835" s="583">
        <v>0.39999999999999997</v>
      </c>
      <c r="R835" s="567">
        <v>2</v>
      </c>
      <c r="S835" s="583">
        <v>0.4</v>
      </c>
      <c r="T835" s="631">
        <v>0.5</v>
      </c>
      <c r="U835" s="613">
        <v>0.5</v>
      </c>
    </row>
    <row r="836" spans="1:21" ht="14.4" customHeight="1" x14ac:dyDescent="0.3">
      <c r="A836" s="566">
        <v>4</v>
      </c>
      <c r="B836" s="567" t="s">
        <v>539</v>
      </c>
      <c r="C836" s="567">
        <v>89301042</v>
      </c>
      <c r="D836" s="629" t="s">
        <v>4252</v>
      </c>
      <c r="E836" s="630" t="s">
        <v>2311</v>
      </c>
      <c r="F836" s="567" t="s">
        <v>2280</v>
      </c>
      <c r="G836" s="567" t="s">
        <v>3497</v>
      </c>
      <c r="H836" s="567" t="s">
        <v>538</v>
      </c>
      <c r="I836" s="567" t="s">
        <v>3498</v>
      </c>
      <c r="J836" s="567" t="s">
        <v>3499</v>
      </c>
      <c r="K836" s="567" t="s">
        <v>3500</v>
      </c>
      <c r="L836" s="568">
        <v>157.47999999999999</v>
      </c>
      <c r="M836" s="568">
        <v>944.87999999999988</v>
      </c>
      <c r="N836" s="567">
        <v>6</v>
      </c>
      <c r="O836" s="631">
        <v>1</v>
      </c>
      <c r="P836" s="568">
        <v>944.87999999999988</v>
      </c>
      <c r="Q836" s="583">
        <v>1</v>
      </c>
      <c r="R836" s="567">
        <v>6</v>
      </c>
      <c r="S836" s="583">
        <v>1</v>
      </c>
      <c r="T836" s="631">
        <v>1</v>
      </c>
      <c r="U836" s="613">
        <v>1</v>
      </c>
    </row>
    <row r="837" spans="1:21" ht="14.4" customHeight="1" x14ac:dyDescent="0.3">
      <c r="A837" s="566">
        <v>4</v>
      </c>
      <c r="B837" s="567" t="s">
        <v>539</v>
      </c>
      <c r="C837" s="567">
        <v>89301042</v>
      </c>
      <c r="D837" s="629" t="s">
        <v>4252</v>
      </c>
      <c r="E837" s="630" t="s">
        <v>2311</v>
      </c>
      <c r="F837" s="567" t="s">
        <v>2280</v>
      </c>
      <c r="G837" s="567" t="s">
        <v>2363</v>
      </c>
      <c r="H837" s="567" t="s">
        <v>538</v>
      </c>
      <c r="I837" s="567" t="s">
        <v>2826</v>
      </c>
      <c r="J837" s="567" t="s">
        <v>2365</v>
      </c>
      <c r="K837" s="567" t="s">
        <v>3501</v>
      </c>
      <c r="L837" s="568">
        <v>36.78</v>
      </c>
      <c r="M837" s="568">
        <v>147.12</v>
      </c>
      <c r="N837" s="567">
        <v>4</v>
      </c>
      <c r="O837" s="631">
        <v>1</v>
      </c>
      <c r="P837" s="568"/>
      <c r="Q837" s="583">
        <v>0</v>
      </c>
      <c r="R837" s="567"/>
      <c r="S837" s="583">
        <v>0</v>
      </c>
      <c r="T837" s="631"/>
      <c r="U837" s="613">
        <v>0</v>
      </c>
    </row>
    <row r="838" spans="1:21" ht="14.4" customHeight="1" x14ac:dyDescent="0.3">
      <c r="A838" s="566">
        <v>4</v>
      </c>
      <c r="B838" s="567" t="s">
        <v>539</v>
      </c>
      <c r="C838" s="567">
        <v>89301042</v>
      </c>
      <c r="D838" s="629" t="s">
        <v>4252</v>
      </c>
      <c r="E838" s="630" t="s">
        <v>2311</v>
      </c>
      <c r="F838" s="567" t="s">
        <v>2280</v>
      </c>
      <c r="G838" s="567" t="s">
        <v>2486</v>
      </c>
      <c r="H838" s="567" t="s">
        <v>538</v>
      </c>
      <c r="I838" s="567" t="s">
        <v>3502</v>
      </c>
      <c r="J838" s="567" t="s">
        <v>3503</v>
      </c>
      <c r="K838" s="567" t="s">
        <v>2488</v>
      </c>
      <c r="L838" s="568">
        <v>709.97</v>
      </c>
      <c r="M838" s="568">
        <v>2129.91</v>
      </c>
      <c r="N838" s="567">
        <v>3</v>
      </c>
      <c r="O838" s="631">
        <v>1</v>
      </c>
      <c r="P838" s="568"/>
      <c r="Q838" s="583">
        <v>0</v>
      </c>
      <c r="R838" s="567"/>
      <c r="S838" s="583">
        <v>0</v>
      </c>
      <c r="T838" s="631"/>
      <c r="U838" s="613">
        <v>0</v>
      </c>
    </row>
    <row r="839" spans="1:21" ht="14.4" customHeight="1" x14ac:dyDescent="0.3">
      <c r="A839" s="566">
        <v>4</v>
      </c>
      <c r="B839" s="567" t="s">
        <v>539</v>
      </c>
      <c r="C839" s="567">
        <v>89301042</v>
      </c>
      <c r="D839" s="629" t="s">
        <v>4252</v>
      </c>
      <c r="E839" s="630" t="s">
        <v>2311</v>
      </c>
      <c r="F839" s="567" t="s">
        <v>2280</v>
      </c>
      <c r="G839" s="567" t="s">
        <v>2343</v>
      </c>
      <c r="H839" s="567" t="s">
        <v>905</v>
      </c>
      <c r="I839" s="567" t="s">
        <v>1852</v>
      </c>
      <c r="J839" s="567" t="s">
        <v>937</v>
      </c>
      <c r="K839" s="567" t="s">
        <v>938</v>
      </c>
      <c r="L839" s="568">
        <v>0</v>
      </c>
      <c r="M839" s="568">
        <v>0</v>
      </c>
      <c r="N839" s="567">
        <v>1</v>
      </c>
      <c r="O839" s="631">
        <v>1</v>
      </c>
      <c r="P839" s="568"/>
      <c r="Q839" s="583"/>
      <c r="R839" s="567"/>
      <c r="S839" s="583">
        <v>0</v>
      </c>
      <c r="T839" s="631"/>
      <c r="U839" s="613">
        <v>0</v>
      </c>
    </row>
    <row r="840" spans="1:21" ht="14.4" customHeight="1" x14ac:dyDescent="0.3">
      <c r="A840" s="566">
        <v>4</v>
      </c>
      <c r="B840" s="567" t="s">
        <v>539</v>
      </c>
      <c r="C840" s="567">
        <v>89301042</v>
      </c>
      <c r="D840" s="629" t="s">
        <v>4252</v>
      </c>
      <c r="E840" s="630" t="s">
        <v>2311</v>
      </c>
      <c r="F840" s="567" t="s">
        <v>2280</v>
      </c>
      <c r="G840" s="567" t="s">
        <v>2343</v>
      </c>
      <c r="H840" s="567" t="s">
        <v>905</v>
      </c>
      <c r="I840" s="567" t="s">
        <v>1853</v>
      </c>
      <c r="J840" s="567" t="s">
        <v>937</v>
      </c>
      <c r="K840" s="567" t="s">
        <v>939</v>
      </c>
      <c r="L840" s="568">
        <v>0</v>
      </c>
      <c r="M840" s="568">
        <v>0</v>
      </c>
      <c r="N840" s="567">
        <v>2</v>
      </c>
      <c r="O840" s="631">
        <v>1.5</v>
      </c>
      <c r="P840" s="568">
        <v>0</v>
      </c>
      <c r="Q840" s="583"/>
      <c r="R840" s="567">
        <v>1</v>
      </c>
      <c r="S840" s="583">
        <v>0.5</v>
      </c>
      <c r="T840" s="631">
        <v>0.5</v>
      </c>
      <c r="U840" s="613">
        <v>0.33333333333333331</v>
      </c>
    </row>
    <row r="841" spans="1:21" ht="14.4" customHeight="1" x14ac:dyDescent="0.3">
      <c r="A841" s="566">
        <v>4</v>
      </c>
      <c r="B841" s="567" t="s">
        <v>539</v>
      </c>
      <c r="C841" s="567">
        <v>89301042</v>
      </c>
      <c r="D841" s="629" t="s">
        <v>4252</v>
      </c>
      <c r="E841" s="630" t="s">
        <v>2311</v>
      </c>
      <c r="F841" s="567" t="s">
        <v>2280</v>
      </c>
      <c r="G841" s="567" t="s">
        <v>2830</v>
      </c>
      <c r="H841" s="567" t="s">
        <v>538</v>
      </c>
      <c r="I841" s="567" t="s">
        <v>1932</v>
      </c>
      <c r="J841" s="567" t="s">
        <v>1933</v>
      </c>
      <c r="K841" s="567" t="s">
        <v>1934</v>
      </c>
      <c r="L841" s="568">
        <v>108.46</v>
      </c>
      <c r="M841" s="568">
        <v>108.46</v>
      </c>
      <c r="N841" s="567">
        <v>1</v>
      </c>
      <c r="O841" s="631">
        <v>1</v>
      </c>
      <c r="P841" s="568">
        <v>108.46</v>
      </c>
      <c r="Q841" s="583">
        <v>1</v>
      </c>
      <c r="R841" s="567">
        <v>1</v>
      </c>
      <c r="S841" s="583">
        <v>1</v>
      </c>
      <c r="T841" s="631">
        <v>1</v>
      </c>
      <c r="U841" s="613">
        <v>1</v>
      </c>
    </row>
    <row r="842" spans="1:21" ht="14.4" customHeight="1" x14ac:dyDescent="0.3">
      <c r="A842" s="566">
        <v>4</v>
      </c>
      <c r="B842" s="567" t="s">
        <v>539</v>
      </c>
      <c r="C842" s="567">
        <v>89301042</v>
      </c>
      <c r="D842" s="629" t="s">
        <v>4252</v>
      </c>
      <c r="E842" s="630" t="s">
        <v>2311</v>
      </c>
      <c r="F842" s="567" t="s">
        <v>2280</v>
      </c>
      <c r="G842" s="567" t="s">
        <v>2830</v>
      </c>
      <c r="H842" s="567" t="s">
        <v>538</v>
      </c>
      <c r="I842" s="567" t="s">
        <v>3504</v>
      </c>
      <c r="J842" s="567" t="s">
        <v>3505</v>
      </c>
      <c r="K842" s="567" t="s">
        <v>2123</v>
      </c>
      <c r="L842" s="568">
        <v>130.15</v>
      </c>
      <c r="M842" s="568">
        <v>260.3</v>
      </c>
      <c r="N842" s="567">
        <v>2</v>
      </c>
      <c r="O842" s="631">
        <v>1.5</v>
      </c>
      <c r="P842" s="568">
        <v>260.3</v>
      </c>
      <c r="Q842" s="583">
        <v>1</v>
      </c>
      <c r="R842" s="567">
        <v>2</v>
      </c>
      <c r="S842" s="583">
        <v>1</v>
      </c>
      <c r="T842" s="631">
        <v>1.5</v>
      </c>
      <c r="U842" s="613">
        <v>1</v>
      </c>
    </row>
    <row r="843" spans="1:21" ht="14.4" customHeight="1" x14ac:dyDescent="0.3">
      <c r="A843" s="566">
        <v>4</v>
      </c>
      <c r="B843" s="567" t="s">
        <v>539</v>
      </c>
      <c r="C843" s="567">
        <v>89301042</v>
      </c>
      <c r="D843" s="629" t="s">
        <v>4252</v>
      </c>
      <c r="E843" s="630" t="s">
        <v>2311</v>
      </c>
      <c r="F843" s="567" t="s">
        <v>2280</v>
      </c>
      <c r="G843" s="567" t="s">
        <v>2344</v>
      </c>
      <c r="H843" s="567" t="s">
        <v>538</v>
      </c>
      <c r="I843" s="567" t="s">
        <v>2345</v>
      </c>
      <c r="J843" s="567" t="s">
        <v>739</v>
      </c>
      <c r="K843" s="567" t="s">
        <v>2665</v>
      </c>
      <c r="L843" s="568">
        <v>242.93</v>
      </c>
      <c r="M843" s="568">
        <v>485.86</v>
      </c>
      <c r="N843" s="567">
        <v>2</v>
      </c>
      <c r="O843" s="631">
        <v>2</v>
      </c>
      <c r="P843" s="568">
        <v>242.93</v>
      </c>
      <c r="Q843" s="583">
        <v>0.5</v>
      </c>
      <c r="R843" s="567">
        <v>1</v>
      </c>
      <c r="S843" s="583">
        <v>0.5</v>
      </c>
      <c r="T843" s="631">
        <v>1</v>
      </c>
      <c r="U843" s="613">
        <v>0.5</v>
      </c>
    </row>
    <row r="844" spans="1:21" ht="14.4" customHeight="1" x14ac:dyDescent="0.3">
      <c r="A844" s="566">
        <v>4</v>
      </c>
      <c r="B844" s="567" t="s">
        <v>539</v>
      </c>
      <c r="C844" s="567">
        <v>89301042</v>
      </c>
      <c r="D844" s="629" t="s">
        <v>4252</v>
      </c>
      <c r="E844" s="630" t="s">
        <v>2311</v>
      </c>
      <c r="F844" s="567" t="s">
        <v>2280</v>
      </c>
      <c r="G844" s="567" t="s">
        <v>2344</v>
      </c>
      <c r="H844" s="567" t="s">
        <v>538</v>
      </c>
      <c r="I844" s="567" t="s">
        <v>2345</v>
      </c>
      <c r="J844" s="567" t="s">
        <v>739</v>
      </c>
      <c r="K844" s="567" t="s">
        <v>2346</v>
      </c>
      <c r="L844" s="568">
        <v>242.93</v>
      </c>
      <c r="M844" s="568">
        <v>2915.1600000000003</v>
      </c>
      <c r="N844" s="567">
        <v>12</v>
      </c>
      <c r="O844" s="631">
        <v>12</v>
      </c>
      <c r="P844" s="568">
        <v>1214.6500000000001</v>
      </c>
      <c r="Q844" s="583">
        <v>0.41666666666666663</v>
      </c>
      <c r="R844" s="567">
        <v>5</v>
      </c>
      <c r="S844" s="583">
        <v>0.41666666666666669</v>
      </c>
      <c r="T844" s="631">
        <v>5</v>
      </c>
      <c r="U844" s="613">
        <v>0.41666666666666669</v>
      </c>
    </row>
    <row r="845" spans="1:21" ht="14.4" customHeight="1" x14ac:dyDescent="0.3">
      <c r="A845" s="566">
        <v>4</v>
      </c>
      <c r="B845" s="567" t="s">
        <v>539</v>
      </c>
      <c r="C845" s="567">
        <v>89301042</v>
      </c>
      <c r="D845" s="629" t="s">
        <v>4252</v>
      </c>
      <c r="E845" s="630" t="s">
        <v>2311</v>
      </c>
      <c r="F845" s="567" t="s">
        <v>2280</v>
      </c>
      <c r="G845" s="567" t="s">
        <v>2511</v>
      </c>
      <c r="H845" s="567" t="s">
        <v>538</v>
      </c>
      <c r="I845" s="567" t="s">
        <v>3506</v>
      </c>
      <c r="J845" s="567" t="s">
        <v>3507</v>
      </c>
      <c r="K845" s="567" t="s">
        <v>3508</v>
      </c>
      <c r="L845" s="568">
        <v>546.42999999999995</v>
      </c>
      <c r="M845" s="568">
        <v>1092.8599999999999</v>
      </c>
      <c r="N845" s="567">
        <v>2</v>
      </c>
      <c r="O845" s="631">
        <v>1.5</v>
      </c>
      <c r="P845" s="568">
        <v>546.42999999999995</v>
      </c>
      <c r="Q845" s="583">
        <v>0.5</v>
      </c>
      <c r="R845" s="567">
        <v>1</v>
      </c>
      <c r="S845" s="583">
        <v>0.5</v>
      </c>
      <c r="T845" s="631">
        <v>1</v>
      </c>
      <c r="U845" s="613">
        <v>0.66666666666666663</v>
      </c>
    </row>
    <row r="846" spans="1:21" ht="14.4" customHeight="1" x14ac:dyDescent="0.3">
      <c r="A846" s="566">
        <v>4</v>
      </c>
      <c r="B846" s="567" t="s">
        <v>539</v>
      </c>
      <c r="C846" s="567">
        <v>89301042</v>
      </c>
      <c r="D846" s="629" t="s">
        <v>4252</v>
      </c>
      <c r="E846" s="630" t="s">
        <v>2311</v>
      </c>
      <c r="F846" s="567" t="s">
        <v>2280</v>
      </c>
      <c r="G846" s="567" t="s">
        <v>2511</v>
      </c>
      <c r="H846" s="567" t="s">
        <v>538</v>
      </c>
      <c r="I846" s="567" t="s">
        <v>3509</v>
      </c>
      <c r="J846" s="567" t="s">
        <v>3510</v>
      </c>
      <c r="K846" s="567" t="s">
        <v>3511</v>
      </c>
      <c r="L846" s="568">
        <v>573.74</v>
      </c>
      <c r="M846" s="568">
        <v>573.74</v>
      </c>
      <c r="N846" s="567">
        <v>1</v>
      </c>
      <c r="O846" s="631">
        <v>1</v>
      </c>
      <c r="P846" s="568"/>
      <c r="Q846" s="583">
        <v>0</v>
      </c>
      <c r="R846" s="567"/>
      <c r="S846" s="583">
        <v>0</v>
      </c>
      <c r="T846" s="631"/>
      <c r="U846" s="613">
        <v>0</v>
      </c>
    </row>
    <row r="847" spans="1:21" ht="14.4" customHeight="1" x14ac:dyDescent="0.3">
      <c r="A847" s="566">
        <v>4</v>
      </c>
      <c r="B847" s="567" t="s">
        <v>539</v>
      </c>
      <c r="C847" s="567">
        <v>89301042</v>
      </c>
      <c r="D847" s="629" t="s">
        <v>4252</v>
      </c>
      <c r="E847" s="630" t="s">
        <v>2311</v>
      </c>
      <c r="F847" s="567" t="s">
        <v>2280</v>
      </c>
      <c r="G847" s="567" t="s">
        <v>3512</v>
      </c>
      <c r="H847" s="567" t="s">
        <v>905</v>
      </c>
      <c r="I847" s="567" t="s">
        <v>3513</v>
      </c>
      <c r="J847" s="567" t="s">
        <v>3514</v>
      </c>
      <c r="K847" s="567" t="s">
        <v>3515</v>
      </c>
      <c r="L847" s="568">
        <v>115.18</v>
      </c>
      <c r="M847" s="568">
        <v>691.08</v>
      </c>
      <c r="N847" s="567">
        <v>6</v>
      </c>
      <c r="O847" s="631">
        <v>1</v>
      </c>
      <c r="P847" s="568"/>
      <c r="Q847" s="583">
        <v>0</v>
      </c>
      <c r="R847" s="567"/>
      <c r="S847" s="583">
        <v>0</v>
      </c>
      <c r="T847" s="631"/>
      <c r="U847" s="613">
        <v>0</v>
      </c>
    </row>
    <row r="848" spans="1:21" ht="14.4" customHeight="1" x14ac:dyDescent="0.3">
      <c r="A848" s="566">
        <v>4</v>
      </c>
      <c r="B848" s="567" t="s">
        <v>539</v>
      </c>
      <c r="C848" s="567">
        <v>89301042</v>
      </c>
      <c r="D848" s="629" t="s">
        <v>4252</v>
      </c>
      <c r="E848" s="630" t="s">
        <v>2311</v>
      </c>
      <c r="F848" s="567" t="s">
        <v>2280</v>
      </c>
      <c r="G848" s="567" t="s">
        <v>2461</v>
      </c>
      <c r="H848" s="567" t="s">
        <v>905</v>
      </c>
      <c r="I848" s="567" t="s">
        <v>3516</v>
      </c>
      <c r="J848" s="567" t="s">
        <v>3517</v>
      </c>
      <c r="K848" s="567" t="s">
        <v>982</v>
      </c>
      <c r="L848" s="568">
        <v>133.07</v>
      </c>
      <c r="M848" s="568">
        <v>266.14</v>
      </c>
      <c r="N848" s="567">
        <v>2</v>
      </c>
      <c r="O848" s="631">
        <v>1</v>
      </c>
      <c r="P848" s="568"/>
      <c r="Q848" s="583">
        <v>0</v>
      </c>
      <c r="R848" s="567"/>
      <c r="S848" s="583">
        <v>0</v>
      </c>
      <c r="T848" s="631"/>
      <c r="U848" s="613">
        <v>0</v>
      </c>
    </row>
    <row r="849" spans="1:21" ht="14.4" customHeight="1" x14ac:dyDescent="0.3">
      <c r="A849" s="566">
        <v>4</v>
      </c>
      <c r="B849" s="567" t="s">
        <v>539</v>
      </c>
      <c r="C849" s="567">
        <v>89301042</v>
      </c>
      <c r="D849" s="629" t="s">
        <v>4252</v>
      </c>
      <c r="E849" s="630" t="s">
        <v>2311</v>
      </c>
      <c r="F849" s="567" t="s">
        <v>2280</v>
      </c>
      <c r="G849" s="567" t="s">
        <v>2366</v>
      </c>
      <c r="H849" s="567" t="s">
        <v>538</v>
      </c>
      <c r="I849" s="567" t="s">
        <v>2367</v>
      </c>
      <c r="J849" s="567" t="s">
        <v>1018</v>
      </c>
      <c r="K849" s="567" t="s">
        <v>2368</v>
      </c>
      <c r="L849" s="568">
        <v>31.54</v>
      </c>
      <c r="M849" s="568">
        <v>63.08</v>
      </c>
      <c r="N849" s="567">
        <v>2</v>
      </c>
      <c r="O849" s="631">
        <v>0.5</v>
      </c>
      <c r="P849" s="568"/>
      <c r="Q849" s="583">
        <v>0</v>
      </c>
      <c r="R849" s="567"/>
      <c r="S849" s="583">
        <v>0</v>
      </c>
      <c r="T849" s="631"/>
      <c r="U849" s="613">
        <v>0</v>
      </c>
    </row>
    <row r="850" spans="1:21" ht="14.4" customHeight="1" x14ac:dyDescent="0.3">
      <c r="A850" s="566">
        <v>4</v>
      </c>
      <c r="B850" s="567" t="s">
        <v>539</v>
      </c>
      <c r="C850" s="567">
        <v>89301042</v>
      </c>
      <c r="D850" s="629" t="s">
        <v>4252</v>
      </c>
      <c r="E850" s="630" t="s">
        <v>2311</v>
      </c>
      <c r="F850" s="567" t="s">
        <v>2280</v>
      </c>
      <c r="G850" s="567" t="s">
        <v>3518</v>
      </c>
      <c r="H850" s="567" t="s">
        <v>538</v>
      </c>
      <c r="I850" s="567" t="s">
        <v>3519</v>
      </c>
      <c r="J850" s="567" t="s">
        <v>3520</v>
      </c>
      <c r="K850" s="567" t="s">
        <v>1877</v>
      </c>
      <c r="L850" s="568">
        <v>130.44</v>
      </c>
      <c r="M850" s="568">
        <v>391.32</v>
      </c>
      <c r="N850" s="567">
        <v>3</v>
      </c>
      <c r="O850" s="631">
        <v>0.5</v>
      </c>
      <c r="P850" s="568">
        <v>391.32</v>
      </c>
      <c r="Q850" s="583">
        <v>1</v>
      </c>
      <c r="R850" s="567">
        <v>3</v>
      </c>
      <c r="S850" s="583">
        <v>1</v>
      </c>
      <c r="T850" s="631">
        <v>0.5</v>
      </c>
      <c r="U850" s="613">
        <v>1</v>
      </c>
    </row>
    <row r="851" spans="1:21" ht="14.4" customHeight="1" x14ac:dyDescent="0.3">
      <c r="A851" s="566">
        <v>4</v>
      </c>
      <c r="B851" s="567" t="s">
        <v>539</v>
      </c>
      <c r="C851" s="567">
        <v>89301042</v>
      </c>
      <c r="D851" s="629" t="s">
        <v>4252</v>
      </c>
      <c r="E851" s="630" t="s">
        <v>2311</v>
      </c>
      <c r="F851" s="567" t="s">
        <v>2280</v>
      </c>
      <c r="G851" s="567" t="s">
        <v>2391</v>
      </c>
      <c r="H851" s="567" t="s">
        <v>538</v>
      </c>
      <c r="I851" s="567" t="s">
        <v>2392</v>
      </c>
      <c r="J851" s="567" t="s">
        <v>1140</v>
      </c>
      <c r="K851" s="567" t="s">
        <v>2393</v>
      </c>
      <c r="L851" s="568">
        <v>400.53</v>
      </c>
      <c r="M851" s="568">
        <v>4005.2999999999997</v>
      </c>
      <c r="N851" s="567">
        <v>10</v>
      </c>
      <c r="O851" s="631">
        <v>1</v>
      </c>
      <c r="P851" s="568">
        <v>4005.2999999999997</v>
      </c>
      <c r="Q851" s="583">
        <v>1</v>
      </c>
      <c r="R851" s="567">
        <v>10</v>
      </c>
      <c r="S851" s="583">
        <v>1</v>
      </c>
      <c r="T851" s="631">
        <v>1</v>
      </c>
      <c r="U851" s="613">
        <v>1</v>
      </c>
    </row>
    <row r="852" spans="1:21" ht="14.4" customHeight="1" x14ac:dyDescent="0.3">
      <c r="A852" s="566">
        <v>4</v>
      </c>
      <c r="B852" s="567" t="s">
        <v>539</v>
      </c>
      <c r="C852" s="567">
        <v>89301042</v>
      </c>
      <c r="D852" s="629" t="s">
        <v>4252</v>
      </c>
      <c r="E852" s="630" t="s">
        <v>2311</v>
      </c>
      <c r="F852" s="567" t="s">
        <v>2280</v>
      </c>
      <c r="G852" s="567" t="s">
        <v>2347</v>
      </c>
      <c r="H852" s="567" t="s">
        <v>538</v>
      </c>
      <c r="I852" s="567" t="s">
        <v>1837</v>
      </c>
      <c r="J852" s="567" t="s">
        <v>681</v>
      </c>
      <c r="K852" s="567" t="s">
        <v>684</v>
      </c>
      <c r="L852" s="568">
        <v>612.26</v>
      </c>
      <c r="M852" s="568">
        <v>1224.52</v>
      </c>
      <c r="N852" s="567">
        <v>2</v>
      </c>
      <c r="O852" s="631">
        <v>0.5</v>
      </c>
      <c r="P852" s="568">
        <v>1224.52</v>
      </c>
      <c r="Q852" s="583">
        <v>1</v>
      </c>
      <c r="R852" s="567">
        <v>2</v>
      </c>
      <c r="S852" s="583">
        <v>1</v>
      </c>
      <c r="T852" s="631">
        <v>0.5</v>
      </c>
      <c r="U852" s="613">
        <v>1</v>
      </c>
    </row>
    <row r="853" spans="1:21" ht="14.4" customHeight="1" x14ac:dyDescent="0.3">
      <c r="A853" s="566">
        <v>4</v>
      </c>
      <c r="B853" s="567" t="s">
        <v>539</v>
      </c>
      <c r="C853" s="567">
        <v>89301042</v>
      </c>
      <c r="D853" s="629" t="s">
        <v>4252</v>
      </c>
      <c r="E853" s="630" t="s">
        <v>2311</v>
      </c>
      <c r="F853" s="567" t="s">
        <v>2280</v>
      </c>
      <c r="G853" s="567" t="s">
        <v>3521</v>
      </c>
      <c r="H853" s="567" t="s">
        <v>538</v>
      </c>
      <c r="I853" s="567" t="s">
        <v>3522</v>
      </c>
      <c r="J853" s="567" t="s">
        <v>3523</v>
      </c>
      <c r="K853" s="567" t="s">
        <v>3524</v>
      </c>
      <c r="L853" s="568">
        <v>169</v>
      </c>
      <c r="M853" s="568">
        <v>1014</v>
      </c>
      <c r="N853" s="567">
        <v>6</v>
      </c>
      <c r="O853" s="631">
        <v>1</v>
      </c>
      <c r="P853" s="568"/>
      <c r="Q853" s="583">
        <v>0</v>
      </c>
      <c r="R853" s="567"/>
      <c r="S853" s="583">
        <v>0</v>
      </c>
      <c r="T853" s="631"/>
      <c r="U853" s="613">
        <v>0</v>
      </c>
    </row>
    <row r="854" spans="1:21" ht="14.4" customHeight="1" x14ac:dyDescent="0.3">
      <c r="A854" s="566">
        <v>4</v>
      </c>
      <c r="B854" s="567" t="s">
        <v>539</v>
      </c>
      <c r="C854" s="567">
        <v>89301042</v>
      </c>
      <c r="D854" s="629" t="s">
        <v>4252</v>
      </c>
      <c r="E854" s="630" t="s">
        <v>2311</v>
      </c>
      <c r="F854" s="567" t="s">
        <v>2280</v>
      </c>
      <c r="G854" s="567" t="s">
        <v>2438</v>
      </c>
      <c r="H854" s="567" t="s">
        <v>905</v>
      </c>
      <c r="I854" s="567" t="s">
        <v>1848</v>
      </c>
      <c r="J854" s="567" t="s">
        <v>959</v>
      </c>
      <c r="K854" s="567" t="s">
        <v>960</v>
      </c>
      <c r="L854" s="568">
        <v>140.03</v>
      </c>
      <c r="M854" s="568">
        <v>420.09000000000003</v>
      </c>
      <c r="N854" s="567">
        <v>3</v>
      </c>
      <c r="O854" s="631">
        <v>0.5</v>
      </c>
      <c r="P854" s="568">
        <v>420.09000000000003</v>
      </c>
      <c r="Q854" s="583">
        <v>1</v>
      </c>
      <c r="R854" s="567">
        <v>3</v>
      </c>
      <c r="S854" s="583">
        <v>1</v>
      </c>
      <c r="T854" s="631">
        <v>0.5</v>
      </c>
      <c r="U854" s="613">
        <v>1</v>
      </c>
    </row>
    <row r="855" spans="1:21" ht="14.4" customHeight="1" x14ac:dyDescent="0.3">
      <c r="A855" s="566">
        <v>4</v>
      </c>
      <c r="B855" s="567" t="s">
        <v>539</v>
      </c>
      <c r="C855" s="567">
        <v>89301042</v>
      </c>
      <c r="D855" s="629" t="s">
        <v>4252</v>
      </c>
      <c r="E855" s="630" t="s">
        <v>2311</v>
      </c>
      <c r="F855" s="567" t="s">
        <v>2280</v>
      </c>
      <c r="G855" s="567" t="s">
        <v>3263</v>
      </c>
      <c r="H855" s="567" t="s">
        <v>905</v>
      </c>
      <c r="I855" s="567" t="s">
        <v>2110</v>
      </c>
      <c r="J855" s="567" t="s">
        <v>2111</v>
      </c>
      <c r="K855" s="567" t="s">
        <v>1295</v>
      </c>
      <c r="L855" s="568">
        <v>134.84</v>
      </c>
      <c r="M855" s="568">
        <v>269.68</v>
      </c>
      <c r="N855" s="567">
        <v>2</v>
      </c>
      <c r="O855" s="631">
        <v>0.5</v>
      </c>
      <c r="P855" s="568">
        <v>269.68</v>
      </c>
      <c r="Q855" s="583">
        <v>1</v>
      </c>
      <c r="R855" s="567">
        <v>2</v>
      </c>
      <c r="S855" s="583">
        <v>1</v>
      </c>
      <c r="T855" s="631">
        <v>0.5</v>
      </c>
      <c r="U855" s="613">
        <v>1</v>
      </c>
    </row>
    <row r="856" spans="1:21" ht="14.4" customHeight="1" x14ac:dyDescent="0.3">
      <c r="A856" s="566">
        <v>4</v>
      </c>
      <c r="B856" s="567" t="s">
        <v>539</v>
      </c>
      <c r="C856" s="567">
        <v>89301042</v>
      </c>
      <c r="D856" s="629" t="s">
        <v>4252</v>
      </c>
      <c r="E856" s="630" t="s">
        <v>2311</v>
      </c>
      <c r="F856" s="567" t="s">
        <v>2280</v>
      </c>
      <c r="G856" s="567" t="s">
        <v>3263</v>
      </c>
      <c r="H856" s="567" t="s">
        <v>905</v>
      </c>
      <c r="I856" s="567" t="s">
        <v>3525</v>
      </c>
      <c r="J856" s="567" t="s">
        <v>2198</v>
      </c>
      <c r="K856" s="567" t="s">
        <v>2031</v>
      </c>
      <c r="L856" s="568">
        <v>168.59</v>
      </c>
      <c r="M856" s="568">
        <v>337.18</v>
      </c>
      <c r="N856" s="567">
        <v>2</v>
      </c>
      <c r="O856" s="631">
        <v>1</v>
      </c>
      <c r="P856" s="568">
        <v>337.18</v>
      </c>
      <c r="Q856" s="583">
        <v>1</v>
      </c>
      <c r="R856" s="567">
        <v>2</v>
      </c>
      <c r="S856" s="583">
        <v>1</v>
      </c>
      <c r="T856" s="631">
        <v>1</v>
      </c>
      <c r="U856" s="613">
        <v>1</v>
      </c>
    </row>
    <row r="857" spans="1:21" ht="14.4" customHeight="1" x14ac:dyDescent="0.3">
      <c r="A857" s="566">
        <v>4</v>
      </c>
      <c r="B857" s="567" t="s">
        <v>539</v>
      </c>
      <c r="C857" s="567">
        <v>89301042</v>
      </c>
      <c r="D857" s="629" t="s">
        <v>4252</v>
      </c>
      <c r="E857" s="630" t="s">
        <v>2311</v>
      </c>
      <c r="F857" s="567" t="s">
        <v>2280</v>
      </c>
      <c r="G857" s="567" t="s">
        <v>3526</v>
      </c>
      <c r="H857" s="567" t="s">
        <v>905</v>
      </c>
      <c r="I857" s="567" t="s">
        <v>3527</v>
      </c>
      <c r="J857" s="567" t="s">
        <v>991</v>
      </c>
      <c r="K857" s="567" t="s">
        <v>988</v>
      </c>
      <c r="L857" s="568">
        <v>398.02</v>
      </c>
      <c r="M857" s="568">
        <v>398.02</v>
      </c>
      <c r="N857" s="567">
        <v>1</v>
      </c>
      <c r="O857" s="631">
        <v>0.5</v>
      </c>
      <c r="P857" s="568"/>
      <c r="Q857" s="583">
        <v>0</v>
      </c>
      <c r="R857" s="567"/>
      <c r="S857" s="583">
        <v>0</v>
      </c>
      <c r="T857" s="631"/>
      <c r="U857" s="613">
        <v>0</v>
      </c>
    </row>
    <row r="858" spans="1:21" ht="14.4" customHeight="1" x14ac:dyDescent="0.3">
      <c r="A858" s="566">
        <v>4</v>
      </c>
      <c r="B858" s="567" t="s">
        <v>539</v>
      </c>
      <c r="C858" s="567">
        <v>89301042</v>
      </c>
      <c r="D858" s="629" t="s">
        <v>4252</v>
      </c>
      <c r="E858" s="630" t="s">
        <v>2311</v>
      </c>
      <c r="F858" s="567" t="s">
        <v>2280</v>
      </c>
      <c r="G858" s="567" t="s">
        <v>3526</v>
      </c>
      <c r="H858" s="567" t="s">
        <v>905</v>
      </c>
      <c r="I858" s="567" t="s">
        <v>3527</v>
      </c>
      <c r="J858" s="567" t="s">
        <v>991</v>
      </c>
      <c r="K858" s="567" t="s">
        <v>988</v>
      </c>
      <c r="L858" s="568">
        <v>596.23</v>
      </c>
      <c r="M858" s="568">
        <v>596.23</v>
      </c>
      <c r="N858" s="567">
        <v>1</v>
      </c>
      <c r="O858" s="631">
        <v>1</v>
      </c>
      <c r="P858" s="568"/>
      <c r="Q858" s="583">
        <v>0</v>
      </c>
      <c r="R858" s="567"/>
      <c r="S858" s="583">
        <v>0</v>
      </c>
      <c r="T858" s="631"/>
      <c r="U858" s="613">
        <v>0</v>
      </c>
    </row>
    <row r="859" spans="1:21" ht="14.4" customHeight="1" x14ac:dyDescent="0.3">
      <c r="A859" s="566">
        <v>4</v>
      </c>
      <c r="B859" s="567" t="s">
        <v>539</v>
      </c>
      <c r="C859" s="567">
        <v>89301042</v>
      </c>
      <c r="D859" s="629" t="s">
        <v>4252</v>
      </c>
      <c r="E859" s="630" t="s">
        <v>2311</v>
      </c>
      <c r="F859" s="567" t="s">
        <v>2280</v>
      </c>
      <c r="G859" s="567" t="s">
        <v>2351</v>
      </c>
      <c r="H859" s="567" t="s">
        <v>538</v>
      </c>
      <c r="I859" s="567" t="s">
        <v>2395</v>
      </c>
      <c r="J859" s="567" t="s">
        <v>790</v>
      </c>
      <c r="K859" s="567" t="s">
        <v>2396</v>
      </c>
      <c r="L859" s="568">
        <v>127.5</v>
      </c>
      <c r="M859" s="568">
        <v>382.5</v>
      </c>
      <c r="N859" s="567">
        <v>3</v>
      </c>
      <c r="O859" s="631">
        <v>2</v>
      </c>
      <c r="P859" s="568">
        <v>382.5</v>
      </c>
      <c r="Q859" s="583">
        <v>1</v>
      </c>
      <c r="R859" s="567">
        <v>3</v>
      </c>
      <c r="S859" s="583">
        <v>1</v>
      </c>
      <c r="T859" s="631">
        <v>2</v>
      </c>
      <c r="U859" s="613">
        <v>1</v>
      </c>
    </row>
    <row r="860" spans="1:21" ht="14.4" customHeight="1" x14ac:dyDescent="0.3">
      <c r="A860" s="566">
        <v>4</v>
      </c>
      <c r="B860" s="567" t="s">
        <v>539</v>
      </c>
      <c r="C860" s="567">
        <v>89301042</v>
      </c>
      <c r="D860" s="629" t="s">
        <v>4252</v>
      </c>
      <c r="E860" s="630" t="s">
        <v>2311</v>
      </c>
      <c r="F860" s="567" t="s">
        <v>2280</v>
      </c>
      <c r="G860" s="567" t="s">
        <v>2379</v>
      </c>
      <c r="H860" s="567" t="s">
        <v>538</v>
      </c>
      <c r="I860" s="567" t="s">
        <v>2376</v>
      </c>
      <c r="J860" s="567" t="s">
        <v>2377</v>
      </c>
      <c r="K860" s="567" t="s">
        <v>2378</v>
      </c>
      <c r="L860" s="568">
        <v>0</v>
      </c>
      <c r="M860" s="568">
        <v>0</v>
      </c>
      <c r="N860" s="567">
        <v>2</v>
      </c>
      <c r="O860" s="631">
        <v>1</v>
      </c>
      <c r="P860" s="568">
        <v>0</v>
      </c>
      <c r="Q860" s="583"/>
      <c r="R860" s="567">
        <v>2</v>
      </c>
      <c r="S860" s="583">
        <v>1</v>
      </c>
      <c r="T860" s="631">
        <v>1</v>
      </c>
      <c r="U860" s="613">
        <v>1</v>
      </c>
    </row>
    <row r="861" spans="1:21" ht="14.4" customHeight="1" x14ac:dyDescent="0.3">
      <c r="A861" s="566">
        <v>4</v>
      </c>
      <c r="B861" s="567" t="s">
        <v>539</v>
      </c>
      <c r="C861" s="567">
        <v>89301042</v>
      </c>
      <c r="D861" s="629" t="s">
        <v>4252</v>
      </c>
      <c r="E861" s="630" t="s">
        <v>2311</v>
      </c>
      <c r="F861" s="567" t="s">
        <v>2280</v>
      </c>
      <c r="G861" s="567" t="s">
        <v>3528</v>
      </c>
      <c r="H861" s="567" t="s">
        <v>538</v>
      </c>
      <c r="I861" s="567" t="s">
        <v>3529</v>
      </c>
      <c r="J861" s="567" t="s">
        <v>3530</v>
      </c>
      <c r="K861" s="567" t="s">
        <v>3531</v>
      </c>
      <c r="L861" s="568">
        <v>0</v>
      </c>
      <c r="M861" s="568">
        <v>0</v>
      </c>
      <c r="N861" s="567">
        <v>1</v>
      </c>
      <c r="O861" s="631">
        <v>1</v>
      </c>
      <c r="P861" s="568">
        <v>0</v>
      </c>
      <c r="Q861" s="583"/>
      <c r="R861" s="567">
        <v>1</v>
      </c>
      <c r="S861" s="583">
        <v>1</v>
      </c>
      <c r="T861" s="631">
        <v>1</v>
      </c>
      <c r="U861" s="613">
        <v>1</v>
      </c>
    </row>
    <row r="862" spans="1:21" ht="14.4" customHeight="1" x14ac:dyDescent="0.3">
      <c r="A862" s="566">
        <v>4</v>
      </c>
      <c r="B862" s="567" t="s">
        <v>539</v>
      </c>
      <c r="C862" s="567">
        <v>89301042</v>
      </c>
      <c r="D862" s="629" t="s">
        <v>4252</v>
      </c>
      <c r="E862" s="630" t="s">
        <v>2311</v>
      </c>
      <c r="F862" s="567" t="s">
        <v>2280</v>
      </c>
      <c r="G862" s="567" t="s">
        <v>2453</v>
      </c>
      <c r="H862" s="567" t="s">
        <v>538</v>
      </c>
      <c r="I862" s="567" t="s">
        <v>3532</v>
      </c>
      <c r="J862" s="567" t="s">
        <v>3533</v>
      </c>
      <c r="K862" s="567" t="s">
        <v>676</v>
      </c>
      <c r="L862" s="568">
        <v>0</v>
      </c>
      <c r="M862" s="568">
        <v>0</v>
      </c>
      <c r="N862" s="567">
        <v>2</v>
      </c>
      <c r="O862" s="631">
        <v>1.5</v>
      </c>
      <c r="P862" s="568"/>
      <c r="Q862" s="583"/>
      <c r="R862" s="567"/>
      <c r="S862" s="583">
        <v>0</v>
      </c>
      <c r="T862" s="631"/>
      <c r="U862" s="613">
        <v>0</v>
      </c>
    </row>
    <row r="863" spans="1:21" ht="14.4" customHeight="1" x14ac:dyDescent="0.3">
      <c r="A863" s="566">
        <v>4</v>
      </c>
      <c r="B863" s="567" t="s">
        <v>539</v>
      </c>
      <c r="C863" s="567">
        <v>89301042</v>
      </c>
      <c r="D863" s="629" t="s">
        <v>4252</v>
      </c>
      <c r="E863" s="630" t="s">
        <v>2311</v>
      </c>
      <c r="F863" s="567" t="s">
        <v>2281</v>
      </c>
      <c r="G863" s="567" t="s">
        <v>2414</v>
      </c>
      <c r="H863" s="567" t="s">
        <v>538</v>
      </c>
      <c r="I863" s="567" t="s">
        <v>2520</v>
      </c>
      <c r="J863" s="567" t="s">
        <v>2308</v>
      </c>
      <c r="K863" s="567"/>
      <c r="L863" s="568">
        <v>0</v>
      </c>
      <c r="M863" s="568">
        <v>0</v>
      </c>
      <c r="N863" s="567">
        <v>2</v>
      </c>
      <c r="O863" s="631">
        <v>1.5</v>
      </c>
      <c r="P863" s="568"/>
      <c r="Q863" s="583"/>
      <c r="R863" s="567"/>
      <c r="S863" s="583">
        <v>0</v>
      </c>
      <c r="T863" s="631"/>
      <c r="U863" s="613">
        <v>0</v>
      </c>
    </row>
    <row r="864" spans="1:21" ht="14.4" customHeight="1" x14ac:dyDescent="0.3">
      <c r="A864" s="566">
        <v>4</v>
      </c>
      <c r="B864" s="567" t="s">
        <v>539</v>
      </c>
      <c r="C864" s="567">
        <v>89301042</v>
      </c>
      <c r="D864" s="629" t="s">
        <v>4252</v>
      </c>
      <c r="E864" s="630" t="s">
        <v>2311</v>
      </c>
      <c r="F864" s="567" t="s">
        <v>2282</v>
      </c>
      <c r="G864" s="567" t="s">
        <v>2622</v>
      </c>
      <c r="H864" s="567" t="s">
        <v>538</v>
      </c>
      <c r="I864" s="567" t="s">
        <v>2623</v>
      </c>
      <c r="J864" s="567" t="s">
        <v>2624</v>
      </c>
      <c r="K864" s="567" t="s">
        <v>2625</v>
      </c>
      <c r="L864" s="568">
        <v>410</v>
      </c>
      <c r="M864" s="568">
        <v>2870</v>
      </c>
      <c r="N864" s="567">
        <v>7</v>
      </c>
      <c r="O864" s="631">
        <v>7</v>
      </c>
      <c r="P864" s="568">
        <v>2870</v>
      </c>
      <c r="Q864" s="583">
        <v>1</v>
      </c>
      <c r="R864" s="567">
        <v>7</v>
      </c>
      <c r="S864" s="583">
        <v>1</v>
      </c>
      <c r="T864" s="631">
        <v>7</v>
      </c>
      <c r="U864" s="613">
        <v>1</v>
      </c>
    </row>
    <row r="865" spans="1:21" ht="14.4" customHeight="1" x14ac:dyDescent="0.3">
      <c r="A865" s="566">
        <v>4</v>
      </c>
      <c r="B865" s="567" t="s">
        <v>539</v>
      </c>
      <c r="C865" s="567">
        <v>89301042</v>
      </c>
      <c r="D865" s="629" t="s">
        <v>4252</v>
      </c>
      <c r="E865" s="630" t="s">
        <v>2311</v>
      </c>
      <c r="F865" s="567" t="s">
        <v>2282</v>
      </c>
      <c r="G865" s="567" t="s">
        <v>2622</v>
      </c>
      <c r="H865" s="567" t="s">
        <v>538</v>
      </c>
      <c r="I865" s="567" t="s">
        <v>2695</v>
      </c>
      <c r="J865" s="567" t="s">
        <v>2696</v>
      </c>
      <c r="K865" s="567" t="s">
        <v>2697</v>
      </c>
      <c r="L865" s="568">
        <v>566</v>
      </c>
      <c r="M865" s="568">
        <v>566</v>
      </c>
      <c r="N865" s="567">
        <v>1</v>
      </c>
      <c r="O865" s="631">
        <v>1</v>
      </c>
      <c r="P865" s="568">
        <v>566</v>
      </c>
      <c r="Q865" s="583">
        <v>1</v>
      </c>
      <c r="R865" s="567">
        <v>1</v>
      </c>
      <c r="S865" s="583">
        <v>1</v>
      </c>
      <c r="T865" s="631">
        <v>1</v>
      </c>
      <c r="U865" s="613">
        <v>1</v>
      </c>
    </row>
    <row r="866" spans="1:21" ht="14.4" customHeight="1" x14ac:dyDescent="0.3">
      <c r="A866" s="566">
        <v>4</v>
      </c>
      <c r="B866" s="567" t="s">
        <v>539</v>
      </c>
      <c r="C866" s="567">
        <v>89301042</v>
      </c>
      <c r="D866" s="629" t="s">
        <v>4252</v>
      </c>
      <c r="E866" s="630" t="s">
        <v>2311</v>
      </c>
      <c r="F866" s="567" t="s">
        <v>2282</v>
      </c>
      <c r="G866" s="567" t="s">
        <v>2698</v>
      </c>
      <c r="H866" s="567" t="s">
        <v>538</v>
      </c>
      <c r="I866" s="567" t="s">
        <v>3534</v>
      </c>
      <c r="J866" s="567" t="s">
        <v>3535</v>
      </c>
      <c r="K866" s="567" t="s">
        <v>3536</v>
      </c>
      <c r="L866" s="568">
        <v>144.05000000000001</v>
      </c>
      <c r="M866" s="568">
        <v>432.15000000000003</v>
      </c>
      <c r="N866" s="567">
        <v>3</v>
      </c>
      <c r="O866" s="631">
        <v>1</v>
      </c>
      <c r="P866" s="568"/>
      <c r="Q866" s="583">
        <v>0</v>
      </c>
      <c r="R866" s="567"/>
      <c r="S866" s="583">
        <v>0</v>
      </c>
      <c r="T866" s="631"/>
      <c r="U866" s="613">
        <v>0</v>
      </c>
    </row>
    <row r="867" spans="1:21" ht="14.4" customHeight="1" x14ac:dyDescent="0.3">
      <c r="A867" s="566">
        <v>4</v>
      </c>
      <c r="B867" s="567" t="s">
        <v>539</v>
      </c>
      <c r="C867" s="567">
        <v>89301042</v>
      </c>
      <c r="D867" s="629" t="s">
        <v>4252</v>
      </c>
      <c r="E867" s="630" t="s">
        <v>2311</v>
      </c>
      <c r="F867" s="567" t="s">
        <v>2282</v>
      </c>
      <c r="G867" s="567" t="s">
        <v>2698</v>
      </c>
      <c r="H867" s="567" t="s">
        <v>538</v>
      </c>
      <c r="I867" s="567" t="s">
        <v>2708</v>
      </c>
      <c r="J867" s="567" t="s">
        <v>2709</v>
      </c>
      <c r="K867" s="567" t="s">
        <v>2710</v>
      </c>
      <c r="L867" s="568">
        <v>50</v>
      </c>
      <c r="M867" s="568">
        <v>300</v>
      </c>
      <c r="N867" s="567">
        <v>6</v>
      </c>
      <c r="O867" s="631">
        <v>2</v>
      </c>
      <c r="P867" s="568">
        <v>300</v>
      </c>
      <c r="Q867" s="583">
        <v>1</v>
      </c>
      <c r="R867" s="567">
        <v>6</v>
      </c>
      <c r="S867" s="583">
        <v>1</v>
      </c>
      <c r="T867" s="631">
        <v>2</v>
      </c>
      <c r="U867" s="613">
        <v>1</v>
      </c>
    </row>
    <row r="868" spans="1:21" ht="14.4" customHeight="1" x14ac:dyDescent="0.3">
      <c r="A868" s="566">
        <v>4</v>
      </c>
      <c r="B868" s="567" t="s">
        <v>539</v>
      </c>
      <c r="C868" s="567">
        <v>89301042</v>
      </c>
      <c r="D868" s="629" t="s">
        <v>4252</v>
      </c>
      <c r="E868" s="630" t="s">
        <v>2311</v>
      </c>
      <c r="F868" s="567" t="s">
        <v>2282</v>
      </c>
      <c r="G868" s="567" t="s">
        <v>2698</v>
      </c>
      <c r="H868" s="567" t="s">
        <v>538</v>
      </c>
      <c r="I868" s="567" t="s">
        <v>3537</v>
      </c>
      <c r="J868" s="567" t="s">
        <v>3538</v>
      </c>
      <c r="K868" s="567" t="s">
        <v>3539</v>
      </c>
      <c r="L868" s="568">
        <v>50</v>
      </c>
      <c r="M868" s="568">
        <v>150</v>
      </c>
      <c r="N868" s="567">
        <v>3</v>
      </c>
      <c r="O868" s="631">
        <v>1</v>
      </c>
      <c r="P868" s="568"/>
      <c r="Q868" s="583">
        <v>0</v>
      </c>
      <c r="R868" s="567"/>
      <c r="S868" s="583">
        <v>0</v>
      </c>
      <c r="T868" s="631"/>
      <c r="U868" s="613">
        <v>0</v>
      </c>
    </row>
    <row r="869" spans="1:21" ht="14.4" customHeight="1" x14ac:dyDescent="0.3">
      <c r="A869" s="566">
        <v>4</v>
      </c>
      <c r="B869" s="567" t="s">
        <v>539</v>
      </c>
      <c r="C869" s="567">
        <v>89301042</v>
      </c>
      <c r="D869" s="629" t="s">
        <v>4252</v>
      </c>
      <c r="E869" s="630" t="s">
        <v>2311</v>
      </c>
      <c r="F869" s="567" t="s">
        <v>2282</v>
      </c>
      <c r="G869" s="567" t="s">
        <v>2698</v>
      </c>
      <c r="H869" s="567" t="s">
        <v>538</v>
      </c>
      <c r="I869" s="567" t="s">
        <v>2731</v>
      </c>
      <c r="J869" s="567" t="s">
        <v>2732</v>
      </c>
      <c r="K869" s="567" t="s">
        <v>2733</v>
      </c>
      <c r="L869" s="568">
        <v>173.96</v>
      </c>
      <c r="M869" s="568">
        <v>347.92</v>
      </c>
      <c r="N869" s="567">
        <v>2</v>
      </c>
      <c r="O869" s="631">
        <v>1</v>
      </c>
      <c r="P869" s="568"/>
      <c r="Q869" s="583">
        <v>0</v>
      </c>
      <c r="R869" s="567"/>
      <c r="S869" s="583">
        <v>0</v>
      </c>
      <c r="T869" s="631"/>
      <c r="U869" s="613">
        <v>0</v>
      </c>
    </row>
    <row r="870" spans="1:21" ht="14.4" customHeight="1" x14ac:dyDescent="0.3">
      <c r="A870" s="566">
        <v>4</v>
      </c>
      <c r="B870" s="567" t="s">
        <v>539</v>
      </c>
      <c r="C870" s="567">
        <v>89301042</v>
      </c>
      <c r="D870" s="629" t="s">
        <v>4252</v>
      </c>
      <c r="E870" s="630" t="s">
        <v>2311</v>
      </c>
      <c r="F870" s="567" t="s">
        <v>2282</v>
      </c>
      <c r="G870" s="567" t="s">
        <v>2521</v>
      </c>
      <c r="H870" s="567" t="s">
        <v>538</v>
      </c>
      <c r="I870" s="567" t="s">
        <v>2522</v>
      </c>
      <c r="J870" s="567" t="s">
        <v>2523</v>
      </c>
      <c r="K870" s="567" t="s">
        <v>2524</v>
      </c>
      <c r="L870" s="568">
        <v>900</v>
      </c>
      <c r="M870" s="568">
        <v>900</v>
      </c>
      <c r="N870" s="567">
        <v>1</v>
      </c>
      <c r="O870" s="631">
        <v>1</v>
      </c>
      <c r="P870" s="568"/>
      <c r="Q870" s="583">
        <v>0</v>
      </c>
      <c r="R870" s="567"/>
      <c r="S870" s="583">
        <v>0</v>
      </c>
      <c r="T870" s="631"/>
      <c r="U870" s="613">
        <v>0</v>
      </c>
    </row>
    <row r="871" spans="1:21" ht="14.4" customHeight="1" x14ac:dyDescent="0.3">
      <c r="A871" s="566">
        <v>4</v>
      </c>
      <c r="B871" s="567" t="s">
        <v>539</v>
      </c>
      <c r="C871" s="567">
        <v>89301042</v>
      </c>
      <c r="D871" s="629" t="s">
        <v>4252</v>
      </c>
      <c r="E871" s="630" t="s">
        <v>2311</v>
      </c>
      <c r="F871" s="567" t="s">
        <v>2282</v>
      </c>
      <c r="G871" s="567" t="s">
        <v>2457</v>
      </c>
      <c r="H871" s="567" t="s">
        <v>538</v>
      </c>
      <c r="I871" s="567" t="s">
        <v>2764</v>
      </c>
      <c r="J871" s="567" t="s">
        <v>2765</v>
      </c>
      <c r="K871" s="567" t="s">
        <v>2766</v>
      </c>
      <c r="L871" s="568">
        <v>287</v>
      </c>
      <c r="M871" s="568">
        <v>287</v>
      </c>
      <c r="N871" s="567">
        <v>1</v>
      </c>
      <c r="O871" s="631">
        <v>1</v>
      </c>
      <c r="P871" s="568">
        <v>287</v>
      </c>
      <c r="Q871" s="583">
        <v>1</v>
      </c>
      <c r="R871" s="567">
        <v>1</v>
      </c>
      <c r="S871" s="583">
        <v>1</v>
      </c>
      <c r="T871" s="631">
        <v>1</v>
      </c>
      <c r="U871" s="613">
        <v>1</v>
      </c>
    </row>
    <row r="872" spans="1:21" ht="14.4" customHeight="1" x14ac:dyDescent="0.3">
      <c r="A872" s="566">
        <v>4</v>
      </c>
      <c r="B872" s="567" t="s">
        <v>539</v>
      </c>
      <c r="C872" s="567">
        <v>89301042</v>
      </c>
      <c r="D872" s="629" t="s">
        <v>4252</v>
      </c>
      <c r="E872" s="630" t="s">
        <v>2311</v>
      </c>
      <c r="F872" s="567" t="s">
        <v>2282</v>
      </c>
      <c r="G872" s="567" t="s">
        <v>2457</v>
      </c>
      <c r="H872" s="567" t="s">
        <v>538</v>
      </c>
      <c r="I872" s="567" t="s">
        <v>3540</v>
      </c>
      <c r="J872" s="567" t="s">
        <v>3541</v>
      </c>
      <c r="K872" s="567" t="s">
        <v>3542</v>
      </c>
      <c r="L872" s="568">
        <v>2412.9</v>
      </c>
      <c r="M872" s="568">
        <v>14477.400000000001</v>
      </c>
      <c r="N872" s="567">
        <v>6</v>
      </c>
      <c r="O872" s="631">
        <v>1</v>
      </c>
      <c r="P872" s="568">
        <v>14477.400000000001</v>
      </c>
      <c r="Q872" s="583">
        <v>1</v>
      </c>
      <c r="R872" s="567">
        <v>6</v>
      </c>
      <c r="S872" s="583">
        <v>1</v>
      </c>
      <c r="T872" s="631">
        <v>1</v>
      </c>
      <c r="U872" s="613">
        <v>1</v>
      </c>
    </row>
    <row r="873" spans="1:21" ht="14.4" customHeight="1" x14ac:dyDescent="0.3">
      <c r="A873" s="566">
        <v>4</v>
      </c>
      <c r="B873" s="567" t="s">
        <v>539</v>
      </c>
      <c r="C873" s="567">
        <v>89301042</v>
      </c>
      <c r="D873" s="629" t="s">
        <v>4252</v>
      </c>
      <c r="E873" s="630" t="s">
        <v>2311</v>
      </c>
      <c r="F873" s="567" t="s">
        <v>2282</v>
      </c>
      <c r="G873" s="567" t="s">
        <v>2457</v>
      </c>
      <c r="H873" s="567" t="s">
        <v>538</v>
      </c>
      <c r="I873" s="567" t="s">
        <v>3314</v>
      </c>
      <c r="J873" s="567" t="s">
        <v>3315</v>
      </c>
      <c r="K873" s="567" t="s">
        <v>3068</v>
      </c>
      <c r="L873" s="568">
        <v>161</v>
      </c>
      <c r="M873" s="568">
        <v>161</v>
      </c>
      <c r="N873" s="567">
        <v>1</v>
      </c>
      <c r="O873" s="631">
        <v>1</v>
      </c>
      <c r="P873" s="568"/>
      <c r="Q873" s="583">
        <v>0</v>
      </c>
      <c r="R873" s="567"/>
      <c r="S873" s="583">
        <v>0</v>
      </c>
      <c r="T873" s="631"/>
      <c r="U873" s="613">
        <v>0</v>
      </c>
    </row>
    <row r="874" spans="1:21" ht="14.4" customHeight="1" x14ac:dyDescent="0.3">
      <c r="A874" s="566">
        <v>4</v>
      </c>
      <c r="B874" s="567" t="s">
        <v>539</v>
      </c>
      <c r="C874" s="567">
        <v>89301042</v>
      </c>
      <c r="D874" s="629" t="s">
        <v>4252</v>
      </c>
      <c r="E874" s="630" t="s">
        <v>2311</v>
      </c>
      <c r="F874" s="567" t="s">
        <v>2282</v>
      </c>
      <c r="G874" s="567" t="s">
        <v>2457</v>
      </c>
      <c r="H874" s="567" t="s">
        <v>538</v>
      </c>
      <c r="I874" s="567" t="s">
        <v>2922</v>
      </c>
      <c r="J874" s="567" t="s">
        <v>2923</v>
      </c>
      <c r="K874" s="567" t="s">
        <v>2924</v>
      </c>
      <c r="L874" s="568">
        <v>600</v>
      </c>
      <c r="M874" s="568">
        <v>600</v>
      </c>
      <c r="N874" s="567">
        <v>1</v>
      </c>
      <c r="O874" s="631">
        <v>1</v>
      </c>
      <c r="P874" s="568"/>
      <c r="Q874" s="583">
        <v>0</v>
      </c>
      <c r="R874" s="567"/>
      <c r="S874" s="583">
        <v>0</v>
      </c>
      <c r="T874" s="631"/>
      <c r="U874" s="613">
        <v>0</v>
      </c>
    </row>
    <row r="875" spans="1:21" ht="14.4" customHeight="1" x14ac:dyDescent="0.3">
      <c r="A875" s="566">
        <v>4</v>
      </c>
      <c r="B875" s="567" t="s">
        <v>539</v>
      </c>
      <c r="C875" s="567">
        <v>89301042</v>
      </c>
      <c r="D875" s="629" t="s">
        <v>4252</v>
      </c>
      <c r="E875" s="630" t="s">
        <v>2311</v>
      </c>
      <c r="F875" s="567" t="s">
        <v>2282</v>
      </c>
      <c r="G875" s="567" t="s">
        <v>2457</v>
      </c>
      <c r="H875" s="567" t="s">
        <v>538</v>
      </c>
      <c r="I875" s="567" t="s">
        <v>3014</v>
      </c>
      <c r="J875" s="567" t="s">
        <v>3015</v>
      </c>
      <c r="K875" s="567" t="s">
        <v>2913</v>
      </c>
      <c r="L875" s="568">
        <v>500</v>
      </c>
      <c r="M875" s="568">
        <v>1000</v>
      </c>
      <c r="N875" s="567">
        <v>2</v>
      </c>
      <c r="O875" s="631">
        <v>1</v>
      </c>
      <c r="P875" s="568">
        <v>1000</v>
      </c>
      <c r="Q875" s="583">
        <v>1</v>
      </c>
      <c r="R875" s="567">
        <v>2</v>
      </c>
      <c r="S875" s="583">
        <v>1</v>
      </c>
      <c r="T875" s="631">
        <v>1</v>
      </c>
      <c r="U875" s="613">
        <v>1</v>
      </c>
    </row>
    <row r="876" spans="1:21" ht="14.4" customHeight="1" x14ac:dyDescent="0.3">
      <c r="A876" s="566">
        <v>4</v>
      </c>
      <c r="B876" s="567" t="s">
        <v>539</v>
      </c>
      <c r="C876" s="567">
        <v>89301042</v>
      </c>
      <c r="D876" s="629" t="s">
        <v>4252</v>
      </c>
      <c r="E876" s="630" t="s">
        <v>2311</v>
      </c>
      <c r="F876" s="567" t="s">
        <v>2282</v>
      </c>
      <c r="G876" s="567" t="s">
        <v>2457</v>
      </c>
      <c r="H876" s="567" t="s">
        <v>538</v>
      </c>
      <c r="I876" s="567" t="s">
        <v>3034</v>
      </c>
      <c r="J876" s="567" t="s">
        <v>3400</v>
      </c>
      <c r="K876" s="567" t="s">
        <v>3036</v>
      </c>
      <c r="L876" s="568">
        <v>600</v>
      </c>
      <c r="M876" s="568">
        <v>1200</v>
      </c>
      <c r="N876" s="567">
        <v>2</v>
      </c>
      <c r="O876" s="631">
        <v>2</v>
      </c>
      <c r="P876" s="568">
        <v>1200</v>
      </c>
      <c r="Q876" s="583">
        <v>1</v>
      </c>
      <c r="R876" s="567">
        <v>2</v>
      </c>
      <c r="S876" s="583">
        <v>1</v>
      </c>
      <c r="T876" s="631">
        <v>2</v>
      </c>
      <c r="U876" s="613">
        <v>1</v>
      </c>
    </row>
    <row r="877" spans="1:21" ht="14.4" customHeight="1" x14ac:dyDescent="0.3">
      <c r="A877" s="566">
        <v>4</v>
      </c>
      <c r="B877" s="567" t="s">
        <v>539</v>
      </c>
      <c r="C877" s="567">
        <v>89301042</v>
      </c>
      <c r="D877" s="629" t="s">
        <v>4252</v>
      </c>
      <c r="E877" s="630" t="s">
        <v>2311</v>
      </c>
      <c r="F877" s="567" t="s">
        <v>2282</v>
      </c>
      <c r="G877" s="567" t="s">
        <v>2457</v>
      </c>
      <c r="H877" s="567" t="s">
        <v>538</v>
      </c>
      <c r="I877" s="567" t="s">
        <v>3040</v>
      </c>
      <c r="J877" s="567" t="s">
        <v>3402</v>
      </c>
      <c r="K877" s="567" t="s">
        <v>3036</v>
      </c>
      <c r="L877" s="568">
        <v>1000</v>
      </c>
      <c r="M877" s="568">
        <v>1000</v>
      </c>
      <c r="N877" s="567">
        <v>1</v>
      </c>
      <c r="O877" s="631">
        <v>1</v>
      </c>
      <c r="P877" s="568">
        <v>1000</v>
      </c>
      <c r="Q877" s="583">
        <v>1</v>
      </c>
      <c r="R877" s="567">
        <v>1</v>
      </c>
      <c r="S877" s="583">
        <v>1</v>
      </c>
      <c r="T877" s="631">
        <v>1</v>
      </c>
      <c r="U877" s="613">
        <v>1</v>
      </c>
    </row>
    <row r="878" spans="1:21" ht="14.4" customHeight="1" x14ac:dyDescent="0.3">
      <c r="A878" s="566">
        <v>4</v>
      </c>
      <c r="B878" s="567" t="s">
        <v>539</v>
      </c>
      <c r="C878" s="567">
        <v>89301042</v>
      </c>
      <c r="D878" s="629" t="s">
        <v>4252</v>
      </c>
      <c r="E878" s="630" t="s">
        <v>2311</v>
      </c>
      <c r="F878" s="567" t="s">
        <v>2282</v>
      </c>
      <c r="G878" s="567" t="s">
        <v>2457</v>
      </c>
      <c r="H878" s="567" t="s">
        <v>538</v>
      </c>
      <c r="I878" s="567" t="s">
        <v>3053</v>
      </c>
      <c r="J878" s="567" t="s">
        <v>3407</v>
      </c>
      <c r="K878" s="567" t="s">
        <v>3039</v>
      </c>
      <c r="L878" s="568">
        <v>300</v>
      </c>
      <c r="M878" s="568">
        <v>300</v>
      </c>
      <c r="N878" s="567">
        <v>1</v>
      </c>
      <c r="O878" s="631">
        <v>1</v>
      </c>
      <c r="P878" s="568">
        <v>300</v>
      </c>
      <c r="Q878" s="583">
        <v>1</v>
      </c>
      <c r="R878" s="567">
        <v>1</v>
      </c>
      <c r="S878" s="583">
        <v>1</v>
      </c>
      <c r="T878" s="631">
        <v>1</v>
      </c>
      <c r="U878" s="613">
        <v>1</v>
      </c>
    </row>
    <row r="879" spans="1:21" ht="14.4" customHeight="1" x14ac:dyDescent="0.3">
      <c r="A879" s="566">
        <v>4</v>
      </c>
      <c r="B879" s="567" t="s">
        <v>539</v>
      </c>
      <c r="C879" s="567">
        <v>89301042</v>
      </c>
      <c r="D879" s="629" t="s">
        <v>4252</v>
      </c>
      <c r="E879" s="630" t="s">
        <v>2311</v>
      </c>
      <c r="F879" s="567" t="s">
        <v>2282</v>
      </c>
      <c r="G879" s="567" t="s">
        <v>2457</v>
      </c>
      <c r="H879" s="567" t="s">
        <v>538</v>
      </c>
      <c r="I879" s="567" t="s">
        <v>3075</v>
      </c>
      <c r="J879" s="567" t="s">
        <v>3076</v>
      </c>
      <c r="K879" s="567" t="s">
        <v>3077</v>
      </c>
      <c r="L879" s="568">
        <v>370.4</v>
      </c>
      <c r="M879" s="568">
        <v>370.4</v>
      </c>
      <c r="N879" s="567">
        <v>1</v>
      </c>
      <c r="O879" s="631">
        <v>1</v>
      </c>
      <c r="P879" s="568">
        <v>370.4</v>
      </c>
      <c r="Q879" s="583">
        <v>1</v>
      </c>
      <c r="R879" s="567">
        <v>1</v>
      </c>
      <c r="S879" s="583">
        <v>1</v>
      </c>
      <c r="T879" s="631">
        <v>1</v>
      </c>
      <c r="U879" s="613">
        <v>1</v>
      </c>
    </row>
    <row r="880" spans="1:21" ht="14.4" customHeight="1" x14ac:dyDescent="0.3">
      <c r="A880" s="566">
        <v>4</v>
      </c>
      <c r="B880" s="567" t="s">
        <v>539</v>
      </c>
      <c r="C880" s="567">
        <v>89301042</v>
      </c>
      <c r="D880" s="629" t="s">
        <v>4252</v>
      </c>
      <c r="E880" s="630" t="s">
        <v>2311</v>
      </c>
      <c r="F880" s="567" t="s">
        <v>2282</v>
      </c>
      <c r="G880" s="567" t="s">
        <v>2457</v>
      </c>
      <c r="H880" s="567" t="s">
        <v>538</v>
      </c>
      <c r="I880" s="567" t="s">
        <v>3416</v>
      </c>
      <c r="J880" s="567" t="s">
        <v>3417</v>
      </c>
      <c r="K880" s="567" t="s">
        <v>3418</v>
      </c>
      <c r="L880" s="568">
        <v>295.88</v>
      </c>
      <c r="M880" s="568">
        <v>295.88</v>
      </c>
      <c r="N880" s="567">
        <v>1</v>
      </c>
      <c r="O880" s="631">
        <v>1</v>
      </c>
      <c r="P880" s="568">
        <v>295.88</v>
      </c>
      <c r="Q880" s="583">
        <v>1</v>
      </c>
      <c r="R880" s="567">
        <v>1</v>
      </c>
      <c r="S880" s="583">
        <v>1</v>
      </c>
      <c r="T880" s="631">
        <v>1</v>
      </c>
      <c r="U880" s="613">
        <v>1</v>
      </c>
    </row>
    <row r="881" spans="1:21" ht="14.4" customHeight="1" x14ac:dyDescent="0.3">
      <c r="A881" s="566">
        <v>4</v>
      </c>
      <c r="B881" s="567" t="s">
        <v>539</v>
      </c>
      <c r="C881" s="567">
        <v>89301042</v>
      </c>
      <c r="D881" s="629" t="s">
        <v>4252</v>
      </c>
      <c r="E881" s="630" t="s">
        <v>2311</v>
      </c>
      <c r="F881" s="567" t="s">
        <v>2282</v>
      </c>
      <c r="G881" s="567" t="s">
        <v>2457</v>
      </c>
      <c r="H881" s="567" t="s">
        <v>538</v>
      </c>
      <c r="I881" s="567" t="s">
        <v>3078</v>
      </c>
      <c r="J881" s="567" t="s">
        <v>3079</v>
      </c>
      <c r="K881" s="567" t="s">
        <v>3080</v>
      </c>
      <c r="L881" s="568">
        <v>453.2</v>
      </c>
      <c r="M881" s="568">
        <v>453.2</v>
      </c>
      <c r="N881" s="567">
        <v>1</v>
      </c>
      <c r="O881" s="631">
        <v>1</v>
      </c>
      <c r="P881" s="568">
        <v>453.2</v>
      </c>
      <c r="Q881" s="583">
        <v>1</v>
      </c>
      <c r="R881" s="567">
        <v>1</v>
      </c>
      <c r="S881" s="583">
        <v>1</v>
      </c>
      <c r="T881" s="631">
        <v>1</v>
      </c>
      <c r="U881" s="613">
        <v>1</v>
      </c>
    </row>
    <row r="882" spans="1:21" ht="14.4" customHeight="1" x14ac:dyDescent="0.3">
      <c r="A882" s="566">
        <v>4</v>
      </c>
      <c r="B882" s="567" t="s">
        <v>539</v>
      </c>
      <c r="C882" s="567">
        <v>89301042</v>
      </c>
      <c r="D882" s="629" t="s">
        <v>4252</v>
      </c>
      <c r="E882" s="630" t="s">
        <v>2311</v>
      </c>
      <c r="F882" s="567" t="s">
        <v>2282</v>
      </c>
      <c r="G882" s="567" t="s">
        <v>2457</v>
      </c>
      <c r="H882" s="567" t="s">
        <v>538</v>
      </c>
      <c r="I882" s="567" t="s">
        <v>3102</v>
      </c>
      <c r="J882" s="567" t="s">
        <v>3427</v>
      </c>
      <c r="K882" s="567" t="s">
        <v>3104</v>
      </c>
      <c r="L882" s="568">
        <v>761.3</v>
      </c>
      <c r="M882" s="568">
        <v>4567.7999999999993</v>
      </c>
      <c r="N882" s="567">
        <v>6</v>
      </c>
      <c r="O882" s="631">
        <v>1</v>
      </c>
      <c r="P882" s="568">
        <v>4567.7999999999993</v>
      </c>
      <c r="Q882" s="583">
        <v>1</v>
      </c>
      <c r="R882" s="567">
        <v>6</v>
      </c>
      <c r="S882" s="583">
        <v>1</v>
      </c>
      <c r="T882" s="631">
        <v>1</v>
      </c>
      <c r="U882" s="613">
        <v>1</v>
      </c>
    </row>
    <row r="883" spans="1:21" ht="14.4" customHeight="1" x14ac:dyDescent="0.3">
      <c r="A883" s="566">
        <v>4</v>
      </c>
      <c r="B883" s="567" t="s">
        <v>539</v>
      </c>
      <c r="C883" s="567">
        <v>89301042</v>
      </c>
      <c r="D883" s="629" t="s">
        <v>4252</v>
      </c>
      <c r="E883" s="630" t="s">
        <v>2311</v>
      </c>
      <c r="F883" s="567" t="s">
        <v>2282</v>
      </c>
      <c r="G883" s="567" t="s">
        <v>2457</v>
      </c>
      <c r="H883" s="567" t="s">
        <v>538</v>
      </c>
      <c r="I883" s="567" t="s">
        <v>3108</v>
      </c>
      <c r="J883" s="567" t="s">
        <v>3109</v>
      </c>
      <c r="K883" s="567" t="s">
        <v>3110</v>
      </c>
      <c r="L883" s="568">
        <v>835.78</v>
      </c>
      <c r="M883" s="568">
        <v>5014.68</v>
      </c>
      <c r="N883" s="567">
        <v>6</v>
      </c>
      <c r="O883" s="631">
        <v>1</v>
      </c>
      <c r="P883" s="568">
        <v>5014.68</v>
      </c>
      <c r="Q883" s="583">
        <v>1</v>
      </c>
      <c r="R883" s="567">
        <v>6</v>
      </c>
      <c r="S883" s="583">
        <v>1</v>
      </c>
      <c r="T883" s="631">
        <v>1</v>
      </c>
      <c r="U883" s="613">
        <v>1</v>
      </c>
    </row>
    <row r="884" spans="1:21" ht="14.4" customHeight="1" x14ac:dyDescent="0.3">
      <c r="A884" s="566">
        <v>4</v>
      </c>
      <c r="B884" s="567" t="s">
        <v>539</v>
      </c>
      <c r="C884" s="567">
        <v>89301042</v>
      </c>
      <c r="D884" s="629" t="s">
        <v>4252</v>
      </c>
      <c r="E884" s="630" t="s">
        <v>2311</v>
      </c>
      <c r="F884" s="567" t="s">
        <v>2282</v>
      </c>
      <c r="G884" s="567" t="s">
        <v>2457</v>
      </c>
      <c r="H884" s="567" t="s">
        <v>538</v>
      </c>
      <c r="I884" s="567" t="s">
        <v>3543</v>
      </c>
      <c r="J884" s="567" t="s">
        <v>3544</v>
      </c>
      <c r="K884" s="567" t="s">
        <v>3545</v>
      </c>
      <c r="L884" s="568">
        <v>957</v>
      </c>
      <c r="M884" s="568">
        <v>3828</v>
      </c>
      <c r="N884" s="567">
        <v>4</v>
      </c>
      <c r="O884" s="631">
        <v>1</v>
      </c>
      <c r="P884" s="568"/>
      <c r="Q884" s="583">
        <v>0</v>
      </c>
      <c r="R884" s="567"/>
      <c r="S884" s="583">
        <v>0</v>
      </c>
      <c r="T884" s="631"/>
      <c r="U884" s="613">
        <v>0</v>
      </c>
    </row>
    <row r="885" spans="1:21" ht="14.4" customHeight="1" x14ac:dyDescent="0.3">
      <c r="A885" s="566">
        <v>4</v>
      </c>
      <c r="B885" s="567" t="s">
        <v>539</v>
      </c>
      <c r="C885" s="567">
        <v>89301042</v>
      </c>
      <c r="D885" s="629" t="s">
        <v>4252</v>
      </c>
      <c r="E885" s="630" t="s">
        <v>2311</v>
      </c>
      <c r="F885" s="567" t="s">
        <v>2282</v>
      </c>
      <c r="G885" s="567" t="s">
        <v>2457</v>
      </c>
      <c r="H885" s="567" t="s">
        <v>538</v>
      </c>
      <c r="I885" s="567" t="s">
        <v>3122</v>
      </c>
      <c r="J885" s="567" t="s">
        <v>3120</v>
      </c>
      <c r="K885" s="567" t="s">
        <v>3123</v>
      </c>
      <c r="L885" s="568">
        <v>1454</v>
      </c>
      <c r="M885" s="568">
        <v>5816</v>
      </c>
      <c r="N885" s="567">
        <v>4</v>
      </c>
      <c r="O885" s="631">
        <v>1</v>
      </c>
      <c r="P885" s="568"/>
      <c r="Q885" s="583">
        <v>0</v>
      </c>
      <c r="R885" s="567"/>
      <c r="S885" s="583">
        <v>0</v>
      </c>
      <c r="T885" s="631"/>
      <c r="U885" s="613">
        <v>0</v>
      </c>
    </row>
    <row r="886" spans="1:21" ht="14.4" customHeight="1" x14ac:dyDescent="0.3">
      <c r="A886" s="566">
        <v>4</v>
      </c>
      <c r="B886" s="567" t="s">
        <v>539</v>
      </c>
      <c r="C886" s="567">
        <v>89301042</v>
      </c>
      <c r="D886" s="629" t="s">
        <v>4252</v>
      </c>
      <c r="E886" s="630" t="s">
        <v>2311</v>
      </c>
      <c r="F886" s="567" t="s">
        <v>2282</v>
      </c>
      <c r="G886" s="567" t="s">
        <v>2457</v>
      </c>
      <c r="H886" s="567" t="s">
        <v>538</v>
      </c>
      <c r="I886" s="567" t="s">
        <v>3127</v>
      </c>
      <c r="J886" s="567" t="s">
        <v>3125</v>
      </c>
      <c r="K886" s="567" t="s">
        <v>3128</v>
      </c>
      <c r="L886" s="568">
        <v>1500</v>
      </c>
      <c r="M886" s="568">
        <v>9000</v>
      </c>
      <c r="N886" s="567">
        <v>6</v>
      </c>
      <c r="O886" s="631">
        <v>1</v>
      </c>
      <c r="P886" s="568">
        <v>9000</v>
      </c>
      <c r="Q886" s="583">
        <v>1</v>
      </c>
      <c r="R886" s="567">
        <v>6</v>
      </c>
      <c r="S886" s="583">
        <v>1</v>
      </c>
      <c r="T886" s="631">
        <v>1</v>
      </c>
      <c r="U886" s="613">
        <v>1</v>
      </c>
    </row>
    <row r="887" spans="1:21" ht="14.4" customHeight="1" x14ac:dyDescent="0.3">
      <c r="A887" s="566">
        <v>4</v>
      </c>
      <c r="B887" s="567" t="s">
        <v>539</v>
      </c>
      <c r="C887" s="567">
        <v>89301042</v>
      </c>
      <c r="D887" s="629" t="s">
        <v>4252</v>
      </c>
      <c r="E887" s="630" t="s">
        <v>2311</v>
      </c>
      <c r="F887" s="567" t="s">
        <v>2282</v>
      </c>
      <c r="G887" s="567" t="s">
        <v>2457</v>
      </c>
      <c r="H887" s="567" t="s">
        <v>538</v>
      </c>
      <c r="I887" s="567" t="s">
        <v>3546</v>
      </c>
      <c r="J887" s="567" t="s">
        <v>3547</v>
      </c>
      <c r="K887" s="567" t="s">
        <v>3548</v>
      </c>
      <c r="L887" s="568">
        <v>1422</v>
      </c>
      <c r="M887" s="568">
        <v>4266</v>
      </c>
      <c r="N887" s="567">
        <v>3</v>
      </c>
      <c r="O887" s="631">
        <v>1</v>
      </c>
      <c r="P887" s="568"/>
      <c r="Q887" s="583">
        <v>0</v>
      </c>
      <c r="R887" s="567"/>
      <c r="S887" s="583">
        <v>0</v>
      </c>
      <c r="T887" s="631"/>
      <c r="U887" s="613">
        <v>0</v>
      </c>
    </row>
    <row r="888" spans="1:21" ht="14.4" customHeight="1" x14ac:dyDescent="0.3">
      <c r="A888" s="566">
        <v>4</v>
      </c>
      <c r="B888" s="567" t="s">
        <v>539</v>
      </c>
      <c r="C888" s="567">
        <v>89301042</v>
      </c>
      <c r="D888" s="629" t="s">
        <v>4252</v>
      </c>
      <c r="E888" s="630" t="s">
        <v>2314</v>
      </c>
      <c r="F888" s="567" t="s">
        <v>2280</v>
      </c>
      <c r="G888" s="567" t="s">
        <v>2593</v>
      </c>
      <c r="H888" s="567" t="s">
        <v>538</v>
      </c>
      <c r="I888" s="567" t="s">
        <v>2594</v>
      </c>
      <c r="J888" s="567" t="s">
        <v>2595</v>
      </c>
      <c r="K888" s="567" t="s">
        <v>2596</v>
      </c>
      <c r="L888" s="568">
        <v>64.23</v>
      </c>
      <c r="M888" s="568">
        <v>64.23</v>
      </c>
      <c r="N888" s="567">
        <v>1</v>
      </c>
      <c r="O888" s="631">
        <v>0.5</v>
      </c>
      <c r="P888" s="568"/>
      <c r="Q888" s="583">
        <v>0</v>
      </c>
      <c r="R888" s="567"/>
      <c r="S888" s="583">
        <v>0</v>
      </c>
      <c r="T888" s="631"/>
      <c r="U888" s="613">
        <v>0</v>
      </c>
    </row>
    <row r="889" spans="1:21" ht="14.4" customHeight="1" x14ac:dyDescent="0.3">
      <c r="A889" s="566">
        <v>4</v>
      </c>
      <c r="B889" s="567" t="s">
        <v>539</v>
      </c>
      <c r="C889" s="567">
        <v>89301042</v>
      </c>
      <c r="D889" s="629" t="s">
        <v>4252</v>
      </c>
      <c r="E889" s="630" t="s">
        <v>2314</v>
      </c>
      <c r="F889" s="567" t="s">
        <v>2280</v>
      </c>
      <c r="G889" s="567" t="s">
        <v>2337</v>
      </c>
      <c r="H889" s="567" t="s">
        <v>905</v>
      </c>
      <c r="I889" s="567" t="s">
        <v>1943</v>
      </c>
      <c r="J889" s="567" t="s">
        <v>1944</v>
      </c>
      <c r="K889" s="567" t="s">
        <v>1945</v>
      </c>
      <c r="L889" s="568">
        <v>333.31</v>
      </c>
      <c r="M889" s="568">
        <v>666.62</v>
      </c>
      <c r="N889" s="567">
        <v>2</v>
      </c>
      <c r="O889" s="631">
        <v>1</v>
      </c>
      <c r="P889" s="568">
        <v>666.62</v>
      </c>
      <c r="Q889" s="583">
        <v>1</v>
      </c>
      <c r="R889" s="567">
        <v>2</v>
      </c>
      <c r="S889" s="583">
        <v>1</v>
      </c>
      <c r="T889" s="631">
        <v>1</v>
      </c>
      <c r="U889" s="613">
        <v>1</v>
      </c>
    </row>
    <row r="890" spans="1:21" ht="14.4" customHeight="1" x14ac:dyDescent="0.3">
      <c r="A890" s="566">
        <v>4</v>
      </c>
      <c r="B890" s="567" t="s">
        <v>539</v>
      </c>
      <c r="C890" s="567">
        <v>89301042</v>
      </c>
      <c r="D890" s="629" t="s">
        <v>4252</v>
      </c>
      <c r="E890" s="630" t="s">
        <v>2314</v>
      </c>
      <c r="F890" s="567" t="s">
        <v>2280</v>
      </c>
      <c r="G890" s="567" t="s">
        <v>2410</v>
      </c>
      <c r="H890" s="567" t="s">
        <v>538</v>
      </c>
      <c r="I890" s="567" t="s">
        <v>2411</v>
      </c>
      <c r="J890" s="567" t="s">
        <v>2412</v>
      </c>
      <c r="K890" s="567" t="s">
        <v>2413</v>
      </c>
      <c r="L890" s="568">
        <v>0</v>
      </c>
      <c r="M890" s="568">
        <v>0</v>
      </c>
      <c r="N890" s="567">
        <v>2</v>
      </c>
      <c r="O890" s="631">
        <v>1.5</v>
      </c>
      <c r="P890" s="568">
        <v>0</v>
      </c>
      <c r="Q890" s="583"/>
      <c r="R890" s="567">
        <v>1</v>
      </c>
      <c r="S890" s="583">
        <v>0.5</v>
      </c>
      <c r="T890" s="631">
        <v>1</v>
      </c>
      <c r="U890" s="613">
        <v>0.66666666666666663</v>
      </c>
    </row>
    <row r="891" spans="1:21" ht="14.4" customHeight="1" x14ac:dyDescent="0.3">
      <c r="A891" s="566">
        <v>4</v>
      </c>
      <c r="B891" s="567" t="s">
        <v>539</v>
      </c>
      <c r="C891" s="567">
        <v>89301042</v>
      </c>
      <c r="D891" s="629" t="s">
        <v>4252</v>
      </c>
      <c r="E891" s="630" t="s">
        <v>2314</v>
      </c>
      <c r="F891" s="567" t="s">
        <v>2280</v>
      </c>
      <c r="G891" s="567" t="s">
        <v>2338</v>
      </c>
      <c r="H891" s="567" t="s">
        <v>905</v>
      </c>
      <c r="I891" s="567" t="s">
        <v>1977</v>
      </c>
      <c r="J891" s="567" t="s">
        <v>1049</v>
      </c>
      <c r="K891" s="567" t="s">
        <v>1978</v>
      </c>
      <c r="L891" s="568">
        <v>399.92</v>
      </c>
      <c r="M891" s="568">
        <v>399.92</v>
      </c>
      <c r="N891" s="567">
        <v>1</v>
      </c>
      <c r="O891" s="631">
        <v>0.5</v>
      </c>
      <c r="P891" s="568"/>
      <c r="Q891" s="583">
        <v>0</v>
      </c>
      <c r="R891" s="567"/>
      <c r="S891" s="583">
        <v>0</v>
      </c>
      <c r="T891" s="631"/>
      <c r="U891" s="613">
        <v>0</v>
      </c>
    </row>
    <row r="892" spans="1:21" ht="14.4" customHeight="1" x14ac:dyDescent="0.3">
      <c r="A892" s="566">
        <v>4</v>
      </c>
      <c r="B892" s="567" t="s">
        <v>539</v>
      </c>
      <c r="C892" s="567">
        <v>89301042</v>
      </c>
      <c r="D892" s="629" t="s">
        <v>4252</v>
      </c>
      <c r="E892" s="630" t="s">
        <v>2314</v>
      </c>
      <c r="F892" s="567" t="s">
        <v>2280</v>
      </c>
      <c r="G892" s="567" t="s">
        <v>2418</v>
      </c>
      <c r="H892" s="567" t="s">
        <v>538</v>
      </c>
      <c r="I892" s="567" t="s">
        <v>2419</v>
      </c>
      <c r="J892" s="567" t="s">
        <v>2420</v>
      </c>
      <c r="K892" s="567" t="s">
        <v>2421</v>
      </c>
      <c r="L892" s="568">
        <v>56.01</v>
      </c>
      <c r="M892" s="568">
        <v>224.04</v>
      </c>
      <c r="N892" s="567">
        <v>4</v>
      </c>
      <c r="O892" s="631">
        <v>1</v>
      </c>
      <c r="P892" s="568"/>
      <c r="Q892" s="583">
        <v>0</v>
      </c>
      <c r="R892" s="567"/>
      <c r="S892" s="583">
        <v>0</v>
      </c>
      <c r="T892" s="631"/>
      <c r="U892" s="613">
        <v>0</v>
      </c>
    </row>
    <row r="893" spans="1:21" ht="14.4" customHeight="1" x14ac:dyDescent="0.3">
      <c r="A893" s="566">
        <v>4</v>
      </c>
      <c r="B893" s="567" t="s">
        <v>539</v>
      </c>
      <c r="C893" s="567">
        <v>89301042</v>
      </c>
      <c r="D893" s="629" t="s">
        <v>4252</v>
      </c>
      <c r="E893" s="630" t="s">
        <v>2314</v>
      </c>
      <c r="F893" s="567" t="s">
        <v>2280</v>
      </c>
      <c r="G893" s="567" t="s">
        <v>2670</v>
      </c>
      <c r="H893" s="567" t="s">
        <v>905</v>
      </c>
      <c r="I893" s="567" t="s">
        <v>2671</v>
      </c>
      <c r="J893" s="567" t="s">
        <v>2672</v>
      </c>
      <c r="K893" s="567" t="s">
        <v>2673</v>
      </c>
      <c r="L893" s="568">
        <v>69.86</v>
      </c>
      <c r="M893" s="568">
        <v>69.86</v>
      </c>
      <c r="N893" s="567">
        <v>1</v>
      </c>
      <c r="O893" s="631">
        <v>1</v>
      </c>
      <c r="P893" s="568"/>
      <c r="Q893" s="583">
        <v>0</v>
      </c>
      <c r="R893" s="567"/>
      <c r="S893" s="583">
        <v>0</v>
      </c>
      <c r="T893" s="631"/>
      <c r="U893" s="613">
        <v>0</v>
      </c>
    </row>
    <row r="894" spans="1:21" ht="14.4" customHeight="1" x14ac:dyDescent="0.3">
      <c r="A894" s="566">
        <v>4</v>
      </c>
      <c r="B894" s="567" t="s">
        <v>539</v>
      </c>
      <c r="C894" s="567">
        <v>89301042</v>
      </c>
      <c r="D894" s="629" t="s">
        <v>4252</v>
      </c>
      <c r="E894" s="630" t="s">
        <v>2314</v>
      </c>
      <c r="F894" s="567" t="s">
        <v>2280</v>
      </c>
      <c r="G894" s="567" t="s">
        <v>2347</v>
      </c>
      <c r="H894" s="567" t="s">
        <v>538</v>
      </c>
      <c r="I894" s="567" t="s">
        <v>1837</v>
      </c>
      <c r="J894" s="567" t="s">
        <v>681</v>
      </c>
      <c r="K894" s="567" t="s">
        <v>684</v>
      </c>
      <c r="L894" s="568">
        <v>612.26</v>
      </c>
      <c r="M894" s="568">
        <v>1224.52</v>
      </c>
      <c r="N894" s="567">
        <v>2</v>
      </c>
      <c r="O894" s="631">
        <v>1</v>
      </c>
      <c r="P894" s="568"/>
      <c r="Q894" s="583">
        <v>0</v>
      </c>
      <c r="R894" s="567"/>
      <c r="S894" s="583">
        <v>0</v>
      </c>
      <c r="T894" s="631"/>
      <c r="U894" s="613">
        <v>0</v>
      </c>
    </row>
    <row r="895" spans="1:21" ht="14.4" customHeight="1" x14ac:dyDescent="0.3">
      <c r="A895" s="566">
        <v>4</v>
      </c>
      <c r="B895" s="567" t="s">
        <v>539</v>
      </c>
      <c r="C895" s="567">
        <v>89301042</v>
      </c>
      <c r="D895" s="629" t="s">
        <v>4252</v>
      </c>
      <c r="E895" s="630" t="s">
        <v>2314</v>
      </c>
      <c r="F895" s="567" t="s">
        <v>2280</v>
      </c>
      <c r="G895" s="567" t="s">
        <v>2351</v>
      </c>
      <c r="H895" s="567" t="s">
        <v>538</v>
      </c>
      <c r="I895" s="567" t="s">
        <v>2395</v>
      </c>
      <c r="J895" s="567" t="s">
        <v>790</v>
      </c>
      <c r="K895" s="567" t="s">
        <v>2396</v>
      </c>
      <c r="L895" s="568">
        <v>127.5</v>
      </c>
      <c r="M895" s="568">
        <v>255</v>
      </c>
      <c r="N895" s="567">
        <v>2</v>
      </c>
      <c r="O895" s="631">
        <v>1.5</v>
      </c>
      <c r="P895" s="568">
        <v>127.5</v>
      </c>
      <c r="Q895" s="583">
        <v>0.5</v>
      </c>
      <c r="R895" s="567">
        <v>1</v>
      </c>
      <c r="S895" s="583">
        <v>0.5</v>
      </c>
      <c r="T895" s="631">
        <v>1</v>
      </c>
      <c r="U895" s="613">
        <v>0.66666666666666663</v>
      </c>
    </row>
    <row r="896" spans="1:21" ht="14.4" customHeight="1" x14ac:dyDescent="0.3">
      <c r="A896" s="566">
        <v>4</v>
      </c>
      <c r="B896" s="567" t="s">
        <v>539</v>
      </c>
      <c r="C896" s="567">
        <v>89301042</v>
      </c>
      <c r="D896" s="629" t="s">
        <v>4252</v>
      </c>
      <c r="E896" s="630" t="s">
        <v>2314</v>
      </c>
      <c r="F896" s="567" t="s">
        <v>2280</v>
      </c>
      <c r="G896" s="567" t="s">
        <v>3549</v>
      </c>
      <c r="H896" s="567" t="s">
        <v>538</v>
      </c>
      <c r="I896" s="567" t="s">
        <v>3550</v>
      </c>
      <c r="J896" s="567" t="s">
        <v>3551</v>
      </c>
      <c r="K896" s="567" t="s">
        <v>2659</v>
      </c>
      <c r="L896" s="568">
        <v>26.26</v>
      </c>
      <c r="M896" s="568">
        <v>26.26</v>
      </c>
      <c r="N896" s="567">
        <v>1</v>
      </c>
      <c r="O896" s="631">
        <v>1</v>
      </c>
      <c r="P896" s="568">
        <v>26.26</v>
      </c>
      <c r="Q896" s="583">
        <v>1</v>
      </c>
      <c r="R896" s="567">
        <v>1</v>
      </c>
      <c r="S896" s="583">
        <v>1</v>
      </c>
      <c r="T896" s="631">
        <v>1</v>
      </c>
      <c r="U896" s="613">
        <v>1</v>
      </c>
    </row>
    <row r="897" spans="1:21" ht="14.4" customHeight="1" x14ac:dyDescent="0.3">
      <c r="A897" s="566">
        <v>4</v>
      </c>
      <c r="B897" s="567" t="s">
        <v>539</v>
      </c>
      <c r="C897" s="567">
        <v>89301042</v>
      </c>
      <c r="D897" s="629" t="s">
        <v>4252</v>
      </c>
      <c r="E897" s="630" t="s">
        <v>2314</v>
      </c>
      <c r="F897" s="567" t="s">
        <v>2281</v>
      </c>
      <c r="G897" s="567" t="s">
        <v>2414</v>
      </c>
      <c r="H897" s="567" t="s">
        <v>538</v>
      </c>
      <c r="I897" s="567" t="s">
        <v>2520</v>
      </c>
      <c r="J897" s="567" t="s">
        <v>2308</v>
      </c>
      <c r="K897" s="567"/>
      <c r="L897" s="568">
        <v>0</v>
      </c>
      <c r="M897" s="568">
        <v>0</v>
      </c>
      <c r="N897" s="567">
        <v>2</v>
      </c>
      <c r="O897" s="631">
        <v>2</v>
      </c>
      <c r="P897" s="568">
        <v>0</v>
      </c>
      <c r="Q897" s="583"/>
      <c r="R897" s="567">
        <v>2</v>
      </c>
      <c r="S897" s="583">
        <v>1</v>
      </c>
      <c r="T897" s="631">
        <v>2</v>
      </c>
      <c r="U897" s="613">
        <v>1</v>
      </c>
    </row>
    <row r="898" spans="1:21" ht="14.4" customHeight="1" x14ac:dyDescent="0.3">
      <c r="A898" s="566">
        <v>4</v>
      </c>
      <c r="B898" s="567" t="s">
        <v>539</v>
      </c>
      <c r="C898" s="567">
        <v>89301042</v>
      </c>
      <c r="D898" s="629" t="s">
        <v>4252</v>
      </c>
      <c r="E898" s="630" t="s">
        <v>2314</v>
      </c>
      <c r="F898" s="567" t="s">
        <v>2282</v>
      </c>
      <c r="G898" s="567" t="s">
        <v>2622</v>
      </c>
      <c r="H898" s="567" t="s">
        <v>538</v>
      </c>
      <c r="I898" s="567" t="s">
        <v>2623</v>
      </c>
      <c r="J898" s="567" t="s">
        <v>2624</v>
      </c>
      <c r="K898" s="567" t="s">
        <v>2625</v>
      </c>
      <c r="L898" s="568">
        <v>410</v>
      </c>
      <c r="M898" s="568">
        <v>3280</v>
      </c>
      <c r="N898" s="567">
        <v>8</v>
      </c>
      <c r="O898" s="631">
        <v>8</v>
      </c>
      <c r="P898" s="568">
        <v>3280</v>
      </c>
      <c r="Q898" s="583">
        <v>1</v>
      </c>
      <c r="R898" s="567">
        <v>8</v>
      </c>
      <c r="S898" s="583">
        <v>1</v>
      </c>
      <c r="T898" s="631">
        <v>8</v>
      </c>
      <c r="U898" s="613">
        <v>1</v>
      </c>
    </row>
    <row r="899" spans="1:21" ht="14.4" customHeight="1" x14ac:dyDescent="0.3">
      <c r="A899" s="566">
        <v>4</v>
      </c>
      <c r="B899" s="567" t="s">
        <v>539</v>
      </c>
      <c r="C899" s="567">
        <v>89301042</v>
      </c>
      <c r="D899" s="629" t="s">
        <v>4252</v>
      </c>
      <c r="E899" s="630" t="s">
        <v>2314</v>
      </c>
      <c r="F899" s="567" t="s">
        <v>2282</v>
      </c>
      <c r="G899" s="567" t="s">
        <v>2622</v>
      </c>
      <c r="H899" s="567" t="s">
        <v>538</v>
      </c>
      <c r="I899" s="567" t="s">
        <v>2695</v>
      </c>
      <c r="J899" s="567" t="s">
        <v>2696</v>
      </c>
      <c r="K899" s="567" t="s">
        <v>2697</v>
      </c>
      <c r="L899" s="568">
        <v>566</v>
      </c>
      <c r="M899" s="568">
        <v>1132</v>
      </c>
      <c r="N899" s="567">
        <v>2</v>
      </c>
      <c r="O899" s="631">
        <v>2</v>
      </c>
      <c r="P899" s="568">
        <v>566</v>
      </c>
      <c r="Q899" s="583">
        <v>0.5</v>
      </c>
      <c r="R899" s="567">
        <v>1</v>
      </c>
      <c r="S899" s="583">
        <v>0.5</v>
      </c>
      <c r="T899" s="631">
        <v>1</v>
      </c>
      <c r="U899" s="613">
        <v>0.5</v>
      </c>
    </row>
    <row r="900" spans="1:21" ht="14.4" customHeight="1" x14ac:dyDescent="0.3">
      <c r="A900" s="566">
        <v>4</v>
      </c>
      <c r="B900" s="567" t="s">
        <v>539</v>
      </c>
      <c r="C900" s="567">
        <v>89301042</v>
      </c>
      <c r="D900" s="629" t="s">
        <v>4252</v>
      </c>
      <c r="E900" s="630" t="s">
        <v>2314</v>
      </c>
      <c r="F900" s="567" t="s">
        <v>2282</v>
      </c>
      <c r="G900" s="567" t="s">
        <v>2698</v>
      </c>
      <c r="H900" s="567" t="s">
        <v>538</v>
      </c>
      <c r="I900" s="567" t="s">
        <v>2705</v>
      </c>
      <c r="J900" s="567" t="s">
        <v>2706</v>
      </c>
      <c r="K900" s="567" t="s">
        <v>2707</v>
      </c>
      <c r="L900" s="568">
        <v>200</v>
      </c>
      <c r="M900" s="568">
        <v>1000</v>
      </c>
      <c r="N900" s="567">
        <v>5</v>
      </c>
      <c r="O900" s="631">
        <v>3</v>
      </c>
      <c r="P900" s="568">
        <v>1000</v>
      </c>
      <c r="Q900" s="583">
        <v>1</v>
      </c>
      <c r="R900" s="567">
        <v>5</v>
      </c>
      <c r="S900" s="583">
        <v>1</v>
      </c>
      <c r="T900" s="631">
        <v>3</v>
      </c>
      <c r="U900" s="613">
        <v>1</v>
      </c>
    </row>
    <row r="901" spans="1:21" ht="14.4" customHeight="1" x14ac:dyDescent="0.3">
      <c r="A901" s="566">
        <v>4</v>
      </c>
      <c r="B901" s="567" t="s">
        <v>539</v>
      </c>
      <c r="C901" s="567">
        <v>89301042</v>
      </c>
      <c r="D901" s="629" t="s">
        <v>4252</v>
      </c>
      <c r="E901" s="630" t="s">
        <v>2314</v>
      </c>
      <c r="F901" s="567" t="s">
        <v>2282</v>
      </c>
      <c r="G901" s="567" t="s">
        <v>2521</v>
      </c>
      <c r="H901" s="567" t="s">
        <v>538</v>
      </c>
      <c r="I901" s="567" t="s">
        <v>2761</v>
      </c>
      <c r="J901" s="567" t="s">
        <v>2762</v>
      </c>
      <c r="K901" s="567" t="s">
        <v>2763</v>
      </c>
      <c r="L901" s="568">
        <v>1097.25</v>
      </c>
      <c r="M901" s="568">
        <v>1097.25</v>
      </c>
      <c r="N901" s="567">
        <v>1</v>
      </c>
      <c r="O901" s="631">
        <v>1</v>
      </c>
      <c r="P901" s="568">
        <v>1097.25</v>
      </c>
      <c r="Q901" s="583">
        <v>1</v>
      </c>
      <c r="R901" s="567">
        <v>1</v>
      </c>
      <c r="S901" s="583">
        <v>1</v>
      </c>
      <c r="T901" s="631">
        <v>1</v>
      </c>
      <c r="U901" s="613">
        <v>1</v>
      </c>
    </row>
    <row r="902" spans="1:21" ht="14.4" customHeight="1" x14ac:dyDescent="0.3">
      <c r="A902" s="566">
        <v>4</v>
      </c>
      <c r="B902" s="567" t="s">
        <v>539</v>
      </c>
      <c r="C902" s="567">
        <v>89301042</v>
      </c>
      <c r="D902" s="629" t="s">
        <v>4252</v>
      </c>
      <c r="E902" s="630" t="s">
        <v>2315</v>
      </c>
      <c r="F902" s="567" t="s">
        <v>2280</v>
      </c>
      <c r="G902" s="567" t="s">
        <v>3552</v>
      </c>
      <c r="H902" s="567" t="s">
        <v>538</v>
      </c>
      <c r="I902" s="567" t="s">
        <v>3553</v>
      </c>
      <c r="J902" s="567" t="s">
        <v>3554</v>
      </c>
      <c r="K902" s="567" t="s">
        <v>3555</v>
      </c>
      <c r="L902" s="568">
        <v>1354.54</v>
      </c>
      <c r="M902" s="568">
        <v>1354.54</v>
      </c>
      <c r="N902" s="567">
        <v>1</v>
      </c>
      <c r="O902" s="631">
        <v>1</v>
      </c>
      <c r="P902" s="568">
        <v>1354.54</v>
      </c>
      <c r="Q902" s="583">
        <v>1</v>
      </c>
      <c r="R902" s="567">
        <v>1</v>
      </c>
      <c r="S902" s="583">
        <v>1</v>
      </c>
      <c r="T902" s="631">
        <v>1</v>
      </c>
      <c r="U902" s="613">
        <v>1</v>
      </c>
    </row>
    <row r="903" spans="1:21" ht="14.4" customHeight="1" x14ac:dyDescent="0.3">
      <c r="A903" s="566">
        <v>4</v>
      </c>
      <c r="B903" s="567" t="s">
        <v>539</v>
      </c>
      <c r="C903" s="567">
        <v>89301042</v>
      </c>
      <c r="D903" s="629" t="s">
        <v>4252</v>
      </c>
      <c r="E903" s="630" t="s">
        <v>2315</v>
      </c>
      <c r="F903" s="567" t="s">
        <v>2280</v>
      </c>
      <c r="G903" s="567" t="s">
        <v>2354</v>
      </c>
      <c r="H903" s="567" t="s">
        <v>905</v>
      </c>
      <c r="I903" s="567" t="s">
        <v>2074</v>
      </c>
      <c r="J903" s="567" t="s">
        <v>2075</v>
      </c>
      <c r="K903" s="567" t="s">
        <v>2076</v>
      </c>
      <c r="L903" s="568">
        <v>416.46</v>
      </c>
      <c r="M903" s="568">
        <v>1249.3799999999999</v>
      </c>
      <c r="N903" s="567">
        <v>3</v>
      </c>
      <c r="O903" s="631">
        <v>0.5</v>
      </c>
      <c r="P903" s="568"/>
      <c r="Q903" s="583">
        <v>0</v>
      </c>
      <c r="R903" s="567"/>
      <c r="S903" s="583">
        <v>0</v>
      </c>
      <c r="T903" s="631"/>
      <c r="U903" s="613">
        <v>0</v>
      </c>
    </row>
    <row r="904" spans="1:21" ht="14.4" customHeight="1" x14ac:dyDescent="0.3">
      <c r="A904" s="566">
        <v>4</v>
      </c>
      <c r="B904" s="567" t="s">
        <v>539</v>
      </c>
      <c r="C904" s="567">
        <v>89301042</v>
      </c>
      <c r="D904" s="629" t="s">
        <v>4252</v>
      </c>
      <c r="E904" s="630" t="s">
        <v>2315</v>
      </c>
      <c r="F904" s="567" t="s">
        <v>2280</v>
      </c>
      <c r="G904" s="567" t="s">
        <v>2354</v>
      </c>
      <c r="H904" s="567" t="s">
        <v>538</v>
      </c>
      <c r="I904" s="567" t="s">
        <v>2355</v>
      </c>
      <c r="J904" s="567" t="s">
        <v>2075</v>
      </c>
      <c r="K904" s="567" t="s">
        <v>2356</v>
      </c>
      <c r="L904" s="568">
        <v>0</v>
      </c>
      <c r="M904" s="568">
        <v>0</v>
      </c>
      <c r="N904" s="567">
        <v>3</v>
      </c>
      <c r="O904" s="631">
        <v>0.5</v>
      </c>
      <c r="P904" s="568"/>
      <c r="Q904" s="583"/>
      <c r="R904" s="567"/>
      <c r="S904" s="583">
        <v>0</v>
      </c>
      <c r="T904" s="631"/>
      <c r="U904" s="613">
        <v>0</v>
      </c>
    </row>
    <row r="905" spans="1:21" ht="14.4" customHeight="1" x14ac:dyDescent="0.3">
      <c r="A905" s="566">
        <v>4</v>
      </c>
      <c r="B905" s="567" t="s">
        <v>539</v>
      </c>
      <c r="C905" s="567">
        <v>89301042</v>
      </c>
      <c r="D905" s="629" t="s">
        <v>4252</v>
      </c>
      <c r="E905" s="630" t="s">
        <v>2315</v>
      </c>
      <c r="F905" s="567" t="s">
        <v>2280</v>
      </c>
      <c r="G905" s="567" t="s">
        <v>2337</v>
      </c>
      <c r="H905" s="567" t="s">
        <v>905</v>
      </c>
      <c r="I905" s="567" t="s">
        <v>1943</v>
      </c>
      <c r="J905" s="567" t="s">
        <v>1944</v>
      </c>
      <c r="K905" s="567" t="s">
        <v>1945</v>
      </c>
      <c r="L905" s="568">
        <v>333.31</v>
      </c>
      <c r="M905" s="568">
        <v>666.62</v>
      </c>
      <c r="N905" s="567">
        <v>2</v>
      </c>
      <c r="O905" s="631">
        <v>1.5</v>
      </c>
      <c r="P905" s="568">
        <v>333.31</v>
      </c>
      <c r="Q905" s="583">
        <v>0.5</v>
      </c>
      <c r="R905" s="567">
        <v>1</v>
      </c>
      <c r="S905" s="583">
        <v>0.5</v>
      </c>
      <c r="T905" s="631">
        <v>0.5</v>
      </c>
      <c r="U905" s="613">
        <v>0.33333333333333331</v>
      </c>
    </row>
    <row r="906" spans="1:21" ht="14.4" customHeight="1" x14ac:dyDescent="0.3">
      <c r="A906" s="566">
        <v>4</v>
      </c>
      <c r="B906" s="567" t="s">
        <v>539</v>
      </c>
      <c r="C906" s="567">
        <v>89301042</v>
      </c>
      <c r="D906" s="629" t="s">
        <v>4252</v>
      </c>
      <c r="E906" s="630" t="s">
        <v>2315</v>
      </c>
      <c r="F906" s="567" t="s">
        <v>2280</v>
      </c>
      <c r="G906" s="567" t="s">
        <v>3556</v>
      </c>
      <c r="H906" s="567" t="s">
        <v>538</v>
      </c>
      <c r="I906" s="567" t="s">
        <v>3557</v>
      </c>
      <c r="J906" s="567" t="s">
        <v>3558</v>
      </c>
      <c r="K906" s="567" t="s">
        <v>3559</v>
      </c>
      <c r="L906" s="568">
        <v>391.54</v>
      </c>
      <c r="M906" s="568">
        <v>3132.32</v>
      </c>
      <c r="N906" s="567">
        <v>8</v>
      </c>
      <c r="O906" s="631">
        <v>1.5</v>
      </c>
      <c r="P906" s="568"/>
      <c r="Q906" s="583">
        <v>0</v>
      </c>
      <c r="R906" s="567"/>
      <c r="S906" s="583">
        <v>0</v>
      </c>
      <c r="T906" s="631"/>
      <c r="U906" s="613">
        <v>0</v>
      </c>
    </row>
    <row r="907" spans="1:21" ht="14.4" customHeight="1" x14ac:dyDescent="0.3">
      <c r="A907" s="566">
        <v>4</v>
      </c>
      <c r="B907" s="567" t="s">
        <v>539</v>
      </c>
      <c r="C907" s="567">
        <v>89301042</v>
      </c>
      <c r="D907" s="629" t="s">
        <v>4252</v>
      </c>
      <c r="E907" s="630" t="s">
        <v>2315</v>
      </c>
      <c r="F907" s="567" t="s">
        <v>2280</v>
      </c>
      <c r="G907" s="567" t="s">
        <v>3560</v>
      </c>
      <c r="H907" s="567" t="s">
        <v>538</v>
      </c>
      <c r="I907" s="567" t="s">
        <v>3561</v>
      </c>
      <c r="J907" s="567" t="s">
        <v>3562</v>
      </c>
      <c r="K907" s="567" t="s">
        <v>3563</v>
      </c>
      <c r="L907" s="568">
        <v>0</v>
      </c>
      <c r="M907" s="568">
        <v>0</v>
      </c>
      <c r="N907" s="567">
        <v>1</v>
      </c>
      <c r="O907" s="631">
        <v>1</v>
      </c>
      <c r="P907" s="568"/>
      <c r="Q907" s="583"/>
      <c r="R907" s="567"/>
      <c r="S907" s="583">
        <v>0</v>
      </c>
      <c r="T907" s="631"/>
      <c r="U907" s="613">
        <v>0</v>
      </c>
    </row>
    <row r="908" spans="1:21" ht="14.4" customHeight="1" x14ac:dyDescent="0.3">
      <c r="A908" s="566">
        <v>4</v>
      </c>
      <c r="B908" s="567" t="s">
        <v>539</v>
      </c>
      <c r="C908" s="567">
        <v>89301042</v>
      </c>
      <c r="D908" s="629" t="s">
        <v>4252</v>
      </c>
      <c r="E908" s="630" t="s">
        <v>2315</v>
      </c>
      <c r="F908" s="567" t="s">
        <v>2280</v>
      </c>
      <c r="G908" s="567" t="s">
        <v>3564</v>
      </c>
      <c r="H908" s="567" t="s">
        <v>905</v>
      </c>
      <c r="I908" s="567" t="s">
        <v>1833</v>
      </c>
      <c r="J908" s="567" t="s">
        <v>987</v>
      </c>
      <c r="K908" s="567" t="s">
        <v>988</v>
      </c>
      <c r="L908" s="568">
        <v>175.43</v>
      </c>
      <c r="M908" s="568">
        <v>175.43</v>
      </c>
      <c r="N908" s="567">
        <v>1</v>
      </c>
      <c r="O908" s="631">
        <v>1</v>
      </c>
      <c r="P908" s="568"/>
      <c r="Q908" s="583">
        <v>0</v>
      </c>
      <c r="R908" s="567"/>
      <c r="S908" s="583">
        <v>0</v>
      </c>
      <c r="T908" s="631"/>
      <c r="U908" s="613">
        <v>0</v>
      </c>
    </row>
    <row r="909" spans="1:21" ht="14.4" customHeight="1" x14ac:dyDescent="0.3">
      <c r="A909" s="566">
        <v>4</v>
      </c>
      <c r="B909" s="567" t="s">
        <v>539</v>
      </c>
      <c r="C909" s="567">
        <v>89301042</v>
      </c>
      <c r="D909" s="629" t="s">
        <v>4252</v>
      </c>
      <c r="E909" s="630" t="s">
        <v>2315</v>
      </c>
      <c r="F909" s="567" t="s">
        <v>2280</v>
      </c>
      <c r="G909" s="567" t="s">
        <v>2571</v>
      </c>
      <c r="H909" s="567" t="s">
        <v>538</v>
      </c>
      <c r="I909" s="567" t="s">
        <v>2572</v>
      </c>
      <c r="J909" s="567" t="s">
        <v>601</v>
      </c>
      <c r="K909" s="567" t="s">
        <v>2573</v>
      </c>
      <c r="L909" s="568">
        <v>99</v>
      </c>
      <c r="M909" s="568">
        <v>99</v>
      </c>
      <c r="N909" s="567">
        <v>1</v>
      </c>
      <c r="O909" s="631">
        <v>1</v>
      </c>
      <c r="P909" s="568">
        <v>99</v>
      </c>
      <c r="Q909" s="583">
        <v>1</v>
      </c>
      <c r="R909" s="567">
        <v>1</v>
      </c>
      <c r="S909" s="583">
        <v>1</v>
      </c>
      <c r="T909" s="631">
        <v>1</v>
      </c>
      <c r="U909" s="613">
        <v>1</v>
      </c>
    </row>
    <row r="910" spans="1:21" ht="14.4" customHeight="1" x14ac:dyDescent="0.3">
      <c r="A910" s="566">
        <v>4</v>
      </c>
      <c r="B910" s="567" t="s">
        <v>539</v>
      </c>
      <c r="C910" s="567">
        <v>89301042</v>
      </c>
      <c r="D910" s="629" t="s">
        <v>4252</v>
      </c>
      <c r="E910" s="630" t="s">
        <v>2315</v>
      </c>
      <c r="F910" s="567" t="s">
        <v>2280</v>
      </c>
      <c r="G910" s="567" t="s">
        <v>2589</v>
      </c>
      <c r="H910" s="567" t="s">
        <v>538</v>
      </c>
      <c r="I910" s="567" t="s">
        <v>2590</v>
      </c>
      <c r="J910" s="567" t="s">
        <v>2591</v>
      </c>
      <c r="K910" s="567" t="s">
        <v>2592</v>
      </c>
      <c r="L910" s="568">
        <v>153.37</v>
      </c>
      <c r="M910" s="568">
        <v>306.74</v>
      </c>
      <c r="N910" s="567">
        <v>2</v>
      </c>
      <c r="O910" s="631">
        <v>1</v>
      </c>
      <c r="P910" s="568">
        <v>306.74</v>
      </c>
      <c r="Q910" s="583">
        <v>1</v>
      </c>
      <c r="R910" s="567">
        <v>2</v>
      </c>
      <c r="S910" s="583">
        <v>1</v>
      </c>
      <c r="T910" s="631">
        <v>1</v>
      </c>
      <c r="U910" s="613">
        <v>1</v>
      </c>
    </row>
    <row r="911" spans="1:21" ht="14.4" customHeight="1" x14ac:dyDescent="0.3">
      <c r="A911" s="566">
        <v>4</v>
      </c>
      <c r="B911" s="567" t="s">
        <v>539</v>
      </c>
      <c r="C911" s="567">
        <v>89301042</v>
      </c>
      <c r="D911" s="629" t="s">
        <v>4252</v>
      </c>
      <c r="E911" s="630" t="s">
        <v>2315</v>
      </c>
      <c r="F911" s="567" t="s">
        <v>2280</v>
      </c>
      <c r="G911" s="567" t="s">
        <v>2504</v>
      </c>
      <c r="H911" s="567" t="s">
        <v>538</v>
      </c>
      <c r="I911" s="567" t="s">
        <v>2482</v>
      </c>
      <c r="J911" s="567" t="s">
        <v>1252</v>
      </c>
      <c r="K911" s="567" t="s">
        <v>1253</v>
      </c>
      <c r="L911" s="568">
        <v>20.239999999999998</v>
      </c>
      <c r="M911" s="568">
        <v>20.239999999999998</v>
      </c>
      <c r="N911" s="567">
        <v>1</v>
      </c>
      <c r="O911" s="631">
        <v>1</v>
      </c>
      <c r="P911" s="568">
        <v>20.239999999999998</v>
      </c>
      <c r="Q911" s="583">
        <v>1</v>
      </c>
      <c r="R911" s="567">
        <v>1</v>
      </c>
      <c r="S911" s="583">
        <v>1</v>
      </c>
      <c r="T911" s="631">
        <v>1</v>
      </c>
      <c r="U911" s="613">
        <v>1</v>
      </c>
    </row>
    <row r="912" spans="1:21" ht="14.4" customHeight="1" x14ac:dyDescent="0.3">
      <c r="A912" s="566">
        <v>4</v>
      </c>
      <c r="B912" s="567" t="s">
        <v>539</v>
      </c>
      <c r="C912" s="567">
        <v>89301042</v>
      </c>
      <c r="D912" s="629" t="s">
        <v>4252</v>
      </c>
      <c r="E912" s="630" t="s">
        <v>2315</v>
      </c>
      <c r="F912" s="567" t="s">
        <v>2280</v>
      </c>
      <c r="G912" s="567" t="s">
        <v>2504</v>
      </c>
      <c r="H912" s="567" t="s">
        <v>538</v>
      </c>
      <c r="I912" s="567" t="s">
        <v>2507</v>
      </c>
      <c r="J912" s="567" t="s">
        <v>671</v>
      </c>
      <c r="K912" s="567" t="s">
        <v>2508</v>
      </c>
      <c r="L912" s="568">
        <v>50.6</v>
      </c>
      <c r="M912" s="568">
        <v>50.6</v>
      </c>
      <c r="N912" s="567">
        <v>1</v>
      </c>
      <c r="O912" s="631">
        <v>0.5</v>
      </c>
      <c r="P912" s="568">
        <v>50.6</v>
      </c>
      <c r="Q912" s="583">
        <v>1</v>
      </c>
      <c r="R912" s="567">
        <v>1</v>
      </c>
      <c r="S912" s="583">
        <v>1</v>
      </c>
      <c r="T912" s="631">
        <v>0.5</v>
      </c>
      <c r="U912" s="613">
        <v>1</v>
      </c>
    </row>
    <row r="913" spans="1:21" ht="14.4" customHeight="1" x14ac:dyDescent="0.3">
      <c r="A913" s="566">
        <v>4</v>
      </c>
      <c r="B913" s="567" t="s">
        <v>539</v>
      </c>
      <c r="C913" s="567">
        <v>89301042</v>
      </c>
      <c r="D913" s="629" t="s">
        <v>4252</v>
      </c>
      <c r="E913" s="630" t="s">
        <v>2315</v>
      </c>
      <c r="F913" s="567" t="s">
        <v>2280</v>
      </c>
      <c r="G913" s="567" t="s">
        <v>3565</v>
      </c>
      <c r="H913" s="567" t="s">
        <v>538</v>
      </c>
      <c r="I913" s="567" t="s">
        <v>3566</v>
      </c>
      <c r="J913" s="567" t="s">
        <v>3567</v>
      </c>
      <c r="K913" s="567" t="s">
        <v>3568</v>
      </c>
      <c r="L913" s="568">
        <v>41.83</v>
      </c>
      <c r="M913" s="568">
        <v>41.83</v>
      </c>
      <c r="N913" s="567">
        <v>1</v>
      </c>
      <c r="O913" s="631">
        <v>0.5</v>
      </c>
      <c r="P913" s="568">
        <v>41.83</v>
      </c>
      <c r="Q913" s="583">
        <v>1</v>
      </c>
      <c r="R913" s="567">
        <v>1</v>
      </c>
      <c r="S913" s="583">
        <v>1</v>
      </c>
      <c r="T913" s="631">
        <v>0.5</v>
      </c>
      <c r="U913" s="613">
        <v>1</v>
      </c>
    </row>
    <row r="914" spans="1:21" ht="14.4" customHeight="1" x14ac:dyDescent="0.3">
      <c r="A914" s="566">
        <v>4</v>
      </c>
      <c r="B914" s="567" t="s">
        <v>539</v>
      </c>
      <c r="C914" s="567">
        <v>89301042</v>
      </c>
      <c r="D914" s="629" t="s">
        <v>4252</v>
      </c>
      <c r="E914" s="630" t="s">
        <v>2315</v>
      </c>
      <c r="F914" s="567" t="s">
        <v>2280</v>
      </c>
      <c r="G914" s="567" t="s">
        <v>2578</v>
      </c>
      <c r="H914" s="567" t="s">
        <v>538</v>
      </c>
      <c r="I914" s="567" t="s">
        <v>2487</v>
      </c>
      <c r="J914" s="567" t="s">
        <v>650</v>
      </c>
      <c r="K914" s="567" t="s">
        <v>2488</v>
      </c>
      <c r="L914" s="568">
        <v>709.97</v>
      </c>
      <c r="M914" s="568">
        <v>9229.61</v>
      </c>
      <c r="N914" s="567">
        <v>13</v>
      </c>
      <c r="O914" s="631">
        <v>5.5</v>
      </c>
      <c r="P914" s="568">
        <v>4259.82</v>
      </c>
      <c r="Q914" s="583">
        <v>0.46153846153846145</v>
      </c>
      <c r="R914" s="567">
        <v>6</v>
      </c>
      <c r="S914" s="583">
        <v>0.46153846153846156</v>
      </c>
      <c r="T914" s="631">
        <v>3</v>
      </c>
      <c r="U914" s="613">
        <v>0.54545454545454541</v>
      </c>
    </row>
    <row r="915" spans="1:21" ht="14.4" customHeight="1" x14ac:dyDescent="0.3">
      <c r="A915" s="566">
        <v>4</v>
      </c>
      <c r="B915" s="567" t="s">
        <v>539</v>
      </c>
      <c r="C915" s="567">
        <v>89301042</v>
      </c>
      <c r="D915" s="629" t="s">
        <v>4252</v>
      </c>
      <c r="E915" s="630" t="s">
        <v>2315</v>
      </c>
      <c r="F915" s="567" t="s">
        <v>2280</v>
      </c>
      <c r="G915" s="567" t="s">
        <v>2486</v>
      </c>
      <c r="H915" s="567" t="s">
        <v>538</v>
      </c>
      <c r="I915" s="567" t="s">
        <v>2487</v>
      </c>
      <c r="J915" s="567" t="s">
        <v>650</v>
      </c>
      <c r="K915" s="567" t="s">
        <v>2488</v>
      </c>
      <c r="L915" s="568">
        <v>709.97</v>
      </c>
      <c r="M915" s="568">
        <v>19169.190000000002</v>
      </c>
      <c r="N915" s="567">
        <v>27</v>
      </c>
      <c r="O915" s="631">
        <v>10.5</v>
      </c>
      <c r="P915" s="568">
        <v>7099.7000000000007</v>
      </c>
      <c r="Q915" s="583">
        <v>0.37037037037037035</v>
      </c>
      <c r="R915" s="567">
        <v>10</v>
      </c>
      <c r="S915" s="583">
        <v>0.37037037037037035</v>
      </c>
      <c r="T915" s="631">
        <v>4</v>
      </c>
      <c r="U915" s="613">
        <v>0.38095238095238093</v>
      </c>
    </row>
    <row r="916" spans="1:21" ht="14.4" customHeight="1" x14ac:dyDescent="0.3">
      <c r="A916" s="566">
        <v>4</v>
      </c>
      <c r="B916" s="567" t="s">
        <v>539</v>
      </c>
      <c r="C916" s="567">
        <v>89301042</v>
      </c>
      <c r="D916" s="629" t="s">
        <v>4252</v>
      </c>
      <c r="E916" s="630" t="s">
        <v>2315</v>
      </c>
      <c r="F916" s="567" t="s">
        <v>2280</v>
      </c>
      <c r="G916" s="567" t="s">
        <v>3210</v>
      </c>
      <c r="H916" s="567" t="s">
        <v>905</v>
      </c>
      <c r="I916" s="567" t="s">
        <v>3211</v>
      </c>
      <c r="J916" s="567" t="s">
        <v>1845</v>
      </c>
      <c r="K916" s="567" t="s">
        <v>3212</v>
      </c>
      <c r="L916" s="568">
        <v>380.96</v>
      </c>
      <c r="M916" s="568">
        <v>1904.8</v>
      </c>
      <c r="N916" s="567">
        <v>5</v>
      </c>
      <c r="O916" s="631">
        <v>2</v>
      </c>
      <c r="P916" s="568"/>
      <c r="Q916" s="583">
        <v>0</v>
      </c>
      <c r="R916" s="567"/>
      <c r="S916" s="583">
        <v>0</v>
      </c>
      <c r="T916" s="631"/>
      <c r="U916" s="613">
        <v>0</v>
      </c>
    </row>
    <row r="917" spans="1:21" ht="14.4" customHeight="1" x14ac:dyDescent="0.3">
      <c r="A917" s="566">
        <v>4</v>
      </c>
      <c r="B917" s="567" t="s">
        <v>539</v>
      </c>
      <c r="C917" s="567">
        <v>89301042</v>
      </c>
      <c r="D917" s="629" t="s">
        <v>4252</v>
      </c>
      <c r="E917" s="630" t="s">
        <v>2315</v>
      </c>
      <c r="F917" s="567" t="s">
        <v>2280</v>
      </c>
      <c r="G917" s="567" t="s">
        <v>2579</v>
      </c>
      <c r="H917" s="567" t="s">
        <v>538</v>
      </c>
      <c r="I917" s="567" t="s">
        <v>2440</v>
      </c>
      <c r="J917" s="567" t="s">
        <v>1270</v>
      </c>
      <c r="K917" s="567" t="s">
        <v>2441</v>
      </c>
      <c r="L917" s="568">
        <v>0</v>
      </c>
      <c r="M917" s="568">
        <v>0</v>
      </c>
      <c r="N917" s="567">
        <v>2</v>
      </c>
      <c r="O917" s="631">
        <v>0.5</v>
      </c>
      <c r="P917" s="568"/>
      <c r="Q917" s="583"/>
      <c r="R917" s="567"/>
      <c r="S917" s="583">
        <v>0</v>
      </c>
      <c r="T917" s="631"/>
      <c r="U917" s="613">
        <v>0</v>
      </c>
    </row>
    <row r="918" spans="1:21" ht="14.4" customHeight="1" x14ac:dyDescent="0.3">
      <c r="A918" s="566">
        <v>4</v>
      </c>
      <c r="B918" s="567" t="s">
        <v>539</v>
      </c>
      <c r="C918" s="567">
        <v>89301042</v>
      </c>
      <c r="D918" s="629" t="s">
        <v>4252</v>
      </c>
      <c r="E918" s="630" t="s">
        <v>2315</v>
      </c>
      <c r="F918" s="567" t="s">
        <v>2280</v>
      </c>
      <c r="G918" s="567" t="s">
        <v>2439</v>
      </c>
      <c r="H918" s="567" t="s">
        <v>538</v>
      </c>
      <c r="I918" s="567" t="s">
        <v>2440</v>
      </c>
      <c r="J918" s="567" t="s">
        <v>1270</v>
      </c>
      <c r="K918" s="567" t="s">
        <v>2441</v>
      </c>
      <c r="L918" s="568">
        <v>0</v>
      </c>
      <c r="M918" s="568">
        <v>0</v>
      </c>
      <c r="N918" s="567">
        <v>13</v>
      </c>
      <c r="O918" s="631">
        <v>4.5</v>
      </c>
      <c r="P918" s="568">
        <v>0</v>
      </c>
      <c r="Q918" s="583"/>
      <c r="R918" s="567">
        <v>4</v>
      </c>
      <c r="S918" s="583">
        <v>0.30769230769230771</v>
      </c>
      <c r="T918" s="631">
        <v>1</v>
      </c>
      <c r="U918" s="613">
        <v>0.22222222222222221</v>
      </c>
    </row>
    <row r="919" spans="1:21" ht="14.4" customHeight="1" x14ac:dyDescent="0.3">
      <c r="A919" s="566">
        <v>4</v>
      </c>
      <c r="B919" s="567" t="s">
        <v>539</v>
      </c>
      <c r="C919" s="567">
        <v>89301042</v>
      </c>
      <c r="D919" s="629" t="s">
        <v>4252</v>
      </c>
      <c r="E919" s="630" t="s">
        <v>2315</v>
      </c>
      <c r="F919" s="567" t="s">
        <v>2280</v>
      </c>
      <c r="G919" s="567" t="s">
        <v>2344</v>
      </c>
      <c r="H919" s="567" t="s">
        <v>538</v>
      </c>
      <c r="I919" s="567" t="s">
        <v>2345</v>
      </c>
      <c r="J919" s="567" t="s">
        <v>739</v>
      </c>
      <c r="K919" s="567" t="s">
        <v>2346</v>
      </c>
      <c r="L919" s="568">
        <v>242.93</v>
      </c>
      <c r="M919" s="568">
        <v>485.86</v>
      </c>
      <c r="N919" s="567">
        <v>2</v>
      </c>
      <c r="O919" s="631">
        <v>1.5</v>
      </c>
      <c r="P919" s="568"/>
      <c r="Q919" s="583">
        <v>0</v>
      </c>
      <c r="R919" s="567"/>
      <c r="S919" s="583">
        <v>0</v>
      </c>
      <c r="T919" s="631"/>
      <c r="U919" s="613">
        <v>0</v>
      </c>
    </row>
    <row r="920" spans="1:21" ht="14.4" customHeight="1" x14ac:dyDescent="0.3">
      <c r="A920" s="566">
        <v>4</v>
      </c>
      <c r="B920" s="567" t="s">
        <v>539</v>
      </c>
      <c r="C920" s="567">
        <v>89301042</v>
      </c>
      <c r="D920" s="629" t="s">
        <v>4252</v>
      </c>
      <c r="E920" s="630" t="s">
        <v>2315</v>
      </c>
      <c r="F920" s="567" t="s">
        <v>2280</v>
      </c>
      <c r="G920" s="567" t="s">
        <v>2418</v>
      </c>
      <c r="H920" s="567" t="s">
        <v>538</v>
      </c>
      <c r="I920" s="567" t="s">
        <v>3569</v>
      </c>
      <c r="J920" s="567" t="s">
        <v>3570</v>
      </c>
      <c r="K920" s="567" t="s">
        <v>3571</v>
      </c>
      <c r="L920" s="568">
        <v>70.02</v>
      </c>
      <c r="M920" s="568">
        <v>70.02</v>
      </c>
      <c r="N920" s="567">
        <v>1</v>
      </c>
      <c r="O920" s="631">
        <v>0.5</v>
      </c>
      <c r="P920" s="568">
        <v>70.02</v>
      </c>
      <c r="Q920" s="583">
        <v>1</v>
      </c>
      <c r="R920" s="567">
        <v>1</v>
      </c>
      <c r="S920" s="583">
        <v>1</v>
      </c>
      <c r="T920" s="631">
        <v>0.5</v>
      </c>
      <c r="U920" s="613">
        <v>1</v>
      </c>
    </row>
    <row r="921" spans="1:21" ht="14.4" customHeight="1" x14ac:dyDescent="0.3">
      <c r="A921" s="566">
        <v>4</v>
      </c>
      <c r="B921" s="567" t="s">
        <v>539</v>
      </c>
      <c r="C921" s="567">
        <v>89301042</v>
      </c>
      <c r="D921" s="629" t="s">
        <v>4252</v>
      </c>
      <c r="E921" s="630" t="s">
        <v>2315</v>
      </c>
      <c r="F921" s="567" t="s">
        <v>2280</v>
      </c>
      <c r="G921" s="567" t="s">
        <v>2580</v>
      </c>
      <c r="H921" s="567" t="s">
        <v>538</v>
      </c>
      <c r="I921" s="567" t="s">
        <v>2392</v>
      </c>
      <c r="J921" s="567" t="s">
        <v>1140</v>
      </c>
      <c r="K921" s="567" t="s">
        <v>2393</v>
      </c>
      <c r="L921" s="568">
        <v>400.53</v>
      </c>
      <c r="M921" s="568">
        <v>6809.01</v>
      </c>
      <c r="N921" s="567">
        <v>17</v>
      </c>
      <c r="O921" s="631">
        <v>3</v>
      </c>
      <c r="P921" s="568">
        <v>4405.83</v>
      </c>
      <c r="Q921" s="583">
        <v>0.64705882352941169</v>
      </c>
      <c r="R921" s="567">
        <v>11</v>
      </c>
      <c r="S921" s="583">
        <v>0.6470588235294118</v>
      </c>
      <c r="T921" s="631">
        <v>1.5</v>
      </c>
      <c r="U921" s="613">
        <v>0.5</v>
      </c>
    </row>
    <row r="922" spans="1:21" ht="14.4" customHeight="1" x14ac:dyDescent="0.3">
      <c r="A922" s="566">
        <v>4</v>
      </c>
      <c r="B922" s="567" t="s">
        <v>539</v>
      </c>
      <c r="C922" s="567">
        <v>89301042</v>
      </c>
      <c r="D922" s="629" t="s">
        <v>4252</v>
      </c>
      <c r="E922" s="630" t="s">
        <v>2315</v>
      </c>
      <c r="F922" s="567" t="s">
        <v>2280</v>
      </c>
      <c r="G922" s="567" t="s">
        <v>2391</v>
      </c>
      <c r="H922" s="567" t="s">
        <v>538</v>
      </c>
      <c r="I922" s="567" t="s">
        <v>2392</v>
      </c>
      <c r="J922" s="567" t="s">
        <v>1140</v>
      </c>
      <c r="K922" s="567" t="s">
        <v>2393</v>
      </c>
      <c r="L922" s="568">
        <v>400.53</v>
      </c>
      <c r="M922" s="568">
        <v>46862.01</v>
      </c>
      <c r="N922" s="567">
        <v>117</v>
      </c>
      <c r="O922" s="631">
        <v>26</v>
      </c>
      <c r="P922" s="568">
        <v>31241.340000000004</v>
      </c>
      <c r="Q922" s="583">
        <v>0.66666666666666674</v>
      </c>
      <c r="R922" s="567">
        <v>78</v>
      </c>
      <c r="S922" s="583">
        <v>0.66666666666666663</v>
      </c>
      <c r="T922" s="631">
        <v>19.5</v>
      </c>
      <c r="U922" s="613">
        <v>0.75</v>
      </c>
    </row>
    <row r="923" spans="1:21" ht="14.4" customHeight="1" x14ac:dyDescent="0.3">
      <c r="A923" s="566">
        <v>4</v>
      </c>
      <c r="B923" s="567" t="s">
        <v>539</v>
      </c>
      <c r="C923" s="567">
        <v>89301042</v>
      </c>
      <c r="D923" s="629" t="s">
        <v>4252</v>
      </c>
      <c r="E923" s="630" t="s">
        <v>2315</v>
      </c>
      <c r="F923" s="567" t="s">
        <v>2280</v>
      </c>
      <c r="G923" s="567" t="s">
        <v>2347</v>
      </c>
      <c r="H923" s="567" t="s">
        <v>538</v>
      </c>
      <c r="I923" s="567" t="s">
        <v>2581</v>
      </c>
      <c r="J923" s="567" t="s">
        <v>2447</v>
      </c>
      <c r="K923" s="567" t="s">
        <v>684</v>
      </c>
      <c r="L923" s="568">
        <v>612.26</v>
      </c>
      <c r="M923" s="568">
        <v>2449.04</v>
      </c>
      <c r="N923" s="567">
        <v>4</v>
      </c>
      <c r="O923" s="631">
        <v>2.5</v>
      </c>
      <c r="P923" s="568">
        <v>1836.78</v>
      </c>
      <c r="Q923" s="583">
        <v>0.75</v>
      </c>
      <c r="R923" s="567">
        <v>3</v>
      </c>
      <c r="S923" s="583">
        <v>0.75</v>
      </c>
      <c r="T923" s="631">
        <v>2</v>
      </c>
      <c r="U923" s="613">
        <v>0.8</v>
      </c>
    </row>
    <row r="924" spans="1:21" ht="14.4" customHeight="1" x14ac:dyDescent="0.3">
      <c r="A924" s="566">
        <v>4</v>
      </c>
      <c r="B924" s="567" t="s">
        <v>539</v>
      </c>
      <c r="C924" s="567">
        <v>89301042</v>
      </c>
      <c r="D924" s="629" t="s">
        <v>4252</v>
      </c>
      <c r="E924" s="630" t="s">
        <v>2315</v>
      </c>
      <c r="F924" s="567" t="s">
        <v>2280</v>
      </c>
      <c r="G924" s="567" t="s">
        <v>2347</v>
      </c>
      <c r="H924" s="567" t="s">
        <v>538</v>
      </c>
      <c r="I924" s="567" t="s">
        <v>1837</v>
      </c>
      <c r="J924" s="567" t="s">
        <v>681</v>
      </c>
      <c r="K924" s="567" t="s">
        <v>684</v>
      </c>
      <c r="L924" s="568">
        <v>612.26</v>
      </c>
      <c r="M924" s="568">
        <v>9796.1600000000017</v>
      </c>
      <c r="N924" s="567">
        <v>16</v>
      </c>
      <c r="O924" s="631">
        <v>9</v>
      </c>
      <c r="P924" s="568">
        <v>4898.0800000000008</v>
      </c>
      <c r="Q924" s="583">
        <v>0.5</v>
      </c>
      <c r="R924" s="567">
        <v>8</v>
      </c>
      <c r="S924" s="583">
        <v>0.5</v>
      </c>
      <c r="T924" s="631">
        <v>5</v>
      </c>
      <c r="U924" s="613">
        <v>0.55555555555555558</v>
      </c>
    </row>
    <row r="925" spans="1:21" ht="14.4" customHeight="1" x14ac:dyDescent="0.3">
      <c r="A925" s="566">
        <v>4</v>
      </c>
      <c r="B925" s="567" t="s">
        <v>539</v>
      </c>
      <c r="C925" s="567">
        <v>89301042</v>
      </c>
      <c r="D925" s="629" t="s">
        <v>4252</v>
      </c>
      <c r="E925" s="630" t="s">
        <v>2315</v>
      </c>
      <c r="F925" s="567" t="s">
        <v>2280</v>
      </c>
      <c r="G925" s="567" t="s">
        <v>3572</v>
      </c>
      <c r="H925" s="567" t="s">
        <v>538</v>
      </c>
      <c r="I925" s="567" t="s">
        <v>3573</v>
      </c>
      <c r="J925" s="567" t="s">
        <v>3574</v>
      </c>
      <c r="K925" s="567" t="s">
        <v>3261</v>
      </c>
      <c r="L925" s="568">
        <v>0</v>
      </c>
      <c r="M925" s="568">
        <v>0</v>
      </c>
      <c r="N925" s="567">
        <v>2</v>
      </c>
      <c r="O925" s="631">
        <v>1.5</v>
      </c>
      <c r="P925" s="568">
        <v>0</v>
      </c>
      <c r="Q925" s="583"/>
      <c r="R925" s="567">
        <v>2</v>
      </c>
      <c r="S925" s="583">
        <v>1</v>
      </c>
      <c r="T925" s="631">
        <v>1.5</v>
      </c>
      <c r="U925" s="613">
        <v>1</v>
      </c>
    </row>
    <row r="926" spans="1:21" ht="14.4" customHeight="1" x14ac:dyDescent="0.3">
      <c r="A926" s="566">
        <v>4</v>
      </c>
      <c r="B926" s="567" t="s">
        <v>539</v>
      </c>
      <c r="C926" s="567">
        <v>89301042</v>
      </c>
      <c r="D926" s="629" t="s">
        <v>4252</v>
      </c>
      <c r="E926" s="630" t="s">
        <v>2315</v>
      </c>
      <c r="F926" s="567" t="s">
        <v>2280</v>
      </c>
      <c r="G926" s="567" t="s">
        <v>3575</v>
      </c>
      <c r="H926" s="567" t="s">
        <v>538</v>
      </c>
      <c r="I926" s="567" t="s">
        <v>3576</v>
      </c>
      <c r="J926" s="567" t="s">
        <v>1089</v>
      </c>
      <c r="K926" s="567" t="s">
        <v>3577</v>
      </c>
      <c r="L926" s="568">
        <v>432.98</v>
      </c>
      <c r="M926" s="568">
        <v>432.98</v>
      </c>
      <c r="N926" s="567">
        <v>1</v>
      </c>
      <c r="O926" s="631">
        <v>1</v>
      </c>
      <c r="P926" s="568">
        <v>432.98</v>
      </c>
      <c r="Q926" s="583">
        <v>1</v>
      </c>
      <c r="R926" s="567">
        <v>1</v>
      </c>
      <c r="S926" s="583">
        <v>1</v>
      </c>
      <c r="T926" s="631">
        <v>1</v>
      </c>
      <c r="U926" s="613">
        <v>1</v>
      </c>
    </row>
    <row r="927" spans="1:21" ht="14.4" customHeight="1" x14ac:dyDescent="0.3">
      <c r="A927" s="566">
        <v>4</v>
      </c>
      <c r="B927" s="567" t="s">
        <v>539</v>
      </c>
      <c r="C927" s="567">
        <v>89301042</v>
      </c>
      <c r="D927" s="629" t="s">
        <v>4252</v>
      </c>
      <c r="E927" s="630" t="s">
        <v>2315</v>
      </c>
      <c r="F927" s="567" t="s">
        <v>2280</v>
      </c>
      <c r="G927" s="567" t="s">
        <v>3575</v>
      </c>
      <c r="H927" s="567" t="s">
        <v>905</v>
      </c>
      <c r="I927" s="567" t="s">
        <v>3578</v>
      </c>
      <c r="J927" s="567" t="s">
        <v>3579</v>
      </c>
      <c r="K927" s="567" t="s">
        <v>3580</v>
      </c>
      <c r="L927" s="568">
        <v>441.82</v>
      </c>
      <c r="M927" s="568">
        <v>883.64</v>
      </c>
      <c r="N927" s="567">
        <v>2</v>
      </c>
      <c r="O927" s="631">
        <v>2</v>
      </c>
      <c r="P927" s="568">
        <v>441.82</v>
      </c>
      <c r="Q927" s="583">
        <v>0.5</v>
      </c>
      <c r="R927" s="567">
        <v>1</v>
      </c>
      <c r="S927" s="583">
        <v>0.5</v>
      </c>
      <c r="T927" s="631">
        <v>1</v>
      </c>
      <c r="U927" s="613">
        <v>0.5</v>
      </c>
    </row>
    <row r="928" spans="1:21" ht="14.4" customHeight="1" x14ac:dyDescent="0.3">
      <c r="A928" s="566">
        <v>4</v>
      </c>
      <c r="B928" s="567" t="s">
        <v>539</v>
      </c>
      <c r="C928" s="567">
        <v>89301042</v>
      </c>
      <c r="D928" s="629" t="s">
        <v>4252</v>
      </c>
      <c r="E928" s="630" t="s">
        <v>2315</v>
      </c>
      <c r="F928" s="567" t="s">
        <v>2280</v>
      </c>
      <c r="G928" s="567" t="s">
        <v>2492</v>
      </c>
      <c r="H928" s="567" t="s">
        <v>538</v>
      </c>
      <c r="I928" s="567" t="s">
        <v>2493</v>
      </c>
      <c r="J928" s="567" t="s">
        <v>2494</v>
      </c>
      <c r="K928" s="567" t="s">
        <v>2495</v>
      </c>
      <c r="L928" s="568">
        <v>69.86</v>
      </c>
      <c r="M928" s="568">
        <v>139.72</v>
      </c>
      <c r="N928" s="567">
        <v>2</v>
      </c>
      <c r="O928" s="631">
        <v>1</v>
      </c>
      <c r="P928" s="568">
        <v>69.86</v>
      </c>
      <c r="Q928" s="583">
        <v>0.5</v>
      </c>
      <c r="R928" s="567">
        <v>1</v>
      </c>
      <c r="S928" s="583">
        <v>0.5</v>
      </c>
      <c r="T928" s="631">
        <v>0.5</v>
      </c>
      <c r="U928" s="613">
        <v>0.5</v>
      </c>
    </row>
    <row r="929" spans="1:21" ht="14.4" customHeight="1" x14ac:dyDescent="0.3">
      <c r="A929" s="566">
        <v>4</v>
      </c>
      <c r="B929" s="567" t="s">
        <v>539</v>
      </c>
      <c r="C929" s="567">
        <v>89301042</v>
      </c>
      <c r="D929" s="629" t="s">
        <v>4252</v>
      </c>
      <c r="E929" s="630" t="s">
        <v>2315</v>
      </c>
      <c r="F929" s="567" t="s">
        <v>2280</v>
      </c>
      <c r="G929" s="567" t="s">
        <v>2370</v>
      </c>
      <c r="H929" s="567" t="s">
        <v>538</v>
      </c>
      <c r="I929" s="567" t="s">
        <v>2371</v>
      </c>
      <c r="J929" s="567" t="s">
        <v>723</v>
      </c>
      <c r="K929" s="567" t="s">
        <v>724</v>
      </c>
      <c r="L929" s="568">
        <v>56.69</v>
      </c>
      <c r="M929" s="568">
        <v>680.28</v>
      </c>
      <c r="N929" s="567">
        <v>12</v>
      </c>
      <c r="O929" s="631">
        <v>6.5</v>
      </c>
      <c r="P929" s="568">
        <v>283.45</v>
      </c>
      <c r="Q929" s="583">
        <v>0.41666666666666669</v>
      </c>
      <c r="R929" s="567">
        <v>5</v>
      </c>
      <c r="S929" s="583">
        <v>0.41666666666666669</v>
      </c>
      <c r="T929" s="631">
        <v>3</v>
      </c>
      <c r="U929" s="613">
        <v>0.46153846153846156</v>
      </c>
    </row>
    <row r="930" spans="1:21" ht="14.4" customHeight="1" x14ac:dyDescent="0.3">
      <c r="A930" s="566">
        <v>4</v>
      </c>
      <c r="B930" s="567" t="s">
        <v>539</v>
      </c>
      <c r="C930" s="567">
        <v>89301042</v>
      </c>
      <c r="D930" s="629" t="s">
        <v>4252</v>
      </c>
      <c r="E930" s="630" t="s">
        <v>2315</v>
      </c>
      <c r="F930" s="567" t="s">
        <v>2280</v>
      </c>
      <c r="G930" s="567" t="s">
        <v>2386</v>
      </c>
      <c r="H930" s="567" t="s">
        <v>905</v>
      </c>
      <c r="I930" s="567" t="s">
        <v>2272</v>
      </c>
      <c r="J930" s="567" t="s">
        <v>1693</v>
      </c>
      <c r="K930" s="567" t="s">
        <v>1694</v>
      </c>
      <c r="L930" s="568">
        <v>189.56</v>
      </c>
      <c r="M930" s="568">
        <v>947.8</v>
      </c>
      <c r="N930" s="567">
        <v>5</v>
      </c>
      <c r="O930" s="631">
        <v>1</v>
      </c>
      <c r="P930" s="568">
        <v>947.8</v>
      </c>
      <c r="Q930" s="583">
        <v>1</v>
      </c>
      <c r="R930" s="567">
        <v>5</v>
      </c>
      <c r="S930" s="583">
        <v>1</v>
      </c>
      <c r="T930" s="631">
        <v>1</v>
      </c>
      <c r="U930" s="613">
        <v>1</v>
      </c>
    </row>
    <row r="931" spans="1:21" ht="14.4" customHeight="1" x14ac:dyDescent="0.3">
      <c r="A931" s="566">
        <v>4</v>
      </c>
      <c r="B931" s="567" t="s">
        <v>539</v>
      </c>
      <c r="C931" s="567">
        <v>89301042</v>
      </c>
      <c r="D931" s="629" t="s">
        <v>4252</v>
      </c>
      <c r="E931" s="630" t="s">
        <v>2315</v>
      </c>
      <c r="F931" s="567" t="s">
        <v>2280</v>
      </c>
      <c r="G931" s="567" t="s">
        <v>2438</v>
      </c>
      <c r="H931" s="567" t="s">
        <v>905</v>
      </c>
      <c r="I931" s="567" t="s">
        <v>2060</v>
      </c>
      <c r="J931" s="567" t="s">
        <v>959</v>
      </c>
      <c r="K931" s="567" t="s">
        <v>1322</v>
      </c>
      <c r="L931" s="568">
        <v>56.01</v>
      </c>
      <c r="M931" s="568">
        <v>112.02</v>
      </c>
      <c r="N931" s="567">
        <v>2</v>
      </c>
      <c r="O931" s="631">
        <v>0.5</v>
      </c>
      <c r="P931" s="568"/>
      <c r="Q931" s="583">
        <v>0</v>
      </c>
      <c r="R931" s="567"/>
      <c r="S931" s="583">
        <v>0</v>
      </c>
      <c r="T931" s="631"/>
      <c r="U931" s="613">
        <v>0</v>
      </c>
    </row>
    <row r="932" spans="1:21" ht="14.4" customHeight="1" x14ac:dyDescent="0.3">
      <c r="A932" s="566">
        <v>4</v>
      </c>
      <c r="B932" s="567" t="s">
        <v>539</v>
      </c>
      <c r="C932" s="567">
        <v>89301042</v>
      </c>
      <c r="D932" s="629" t="s">
        <v>4252</v>
      </c>
      <c r="E932" s="630" t="s">
        <v>2315</v>
      </c>
      <c r="F932" s="567" t="s">
        <v>2280</v>
      </c>
      <c r="G932" s="567" t="s">
        <v>2438</v>
      </c>
      <c r="H932" s="567" t="s">
        <v>905</v>
      </c>
      <c r="I932" s="567" t="s">
        <v>1848</v>
      </c>
      <c r="J932" s="567" t="s">
        <v>959</v>
      </c>
      <c r="K932" s="567" t="s">
        <v>960</v>
      </c>
      <c r="L932" s="568">
        <v>140.03</v>
      </c>
      <c r="M932" s="568">
        <v>2380.5100000000002</v>
      </c>
      <c r="N932" s="567">
        <v>17</v>
      </c>
      <c r="O932" s="631">
        <v>6.5</v>
      </c>
      <c r="P932" s="568">
        <v>980.21</v>
      </c>
      <c r="Q932" s="583">
        <v>0.41176470588235292</v>
      </c>
      <c r="R932" s="567">
        <v>7</v>
      </c>
      <c r="S932" s="583">
        <v>0.41176470588235292</v>
      </c>
      <c r="T932" s="631">
        <v>3</v>
      </c>
      <c r="U932" s="613">
        <v>0.46153846153846156</v>
      </c>
    </row>
    <row r="933" spans="1:21" ht="14.4" customHeight="1" x14ac:dyDescent="0.3">
      <c r="A933" s="566">
        <v>4</v>
      </c>
      <c r="B933" s="567" t="s">
        <v>539</v>
      </c>
      <c r="C933" s="567">
        <v>89301042</v>
      </c>
      <c r="D933" s="629" t="s">
        <v>4252</v>
      </c>
      <c r="E933" s="630" t="s">
        <v>2315</v>
      </c>
      <c r="F933" s="567" t="s">
        <v>2280</v>
      </c>
      <c r="G933" s="567" t="s">
        <v>3581</v>
      </c>
      <c r="H933" s="567" t="s">
        <v>538</v>
      </c>
      <c r="I933" s="567" t="s">
        <v>3582</v>
      </c>
      <c r="J933" s="567" t="s">
        <v>3583</v>
      </c>
      <c r="K933" s="567" t="s">
        <v>3584</v>
      </c>
      <c r="L933" s="568">
        <v>0</v>
      </c>
      <c r="M933" s="568">
        <v>0</v>
      </c>
      <c r="N933" s="567">
        <v>2</v>
      </c>
      <c r="O933" s="631">
        <v>1</v>
      </c>
      <c r="P933" s="568">
        <v>0</v>
      </c>
      <c r="Q933" s="583"/>
      <c r="R933" s="567">
        <v>2</v>
      </c>
      <c r="S933" s="583">
        <v>1</v>
      </c>
      <c r="T933" s="631">
        <v>1</v>
      </c>
      <c r="U933" s="613">
        <v>1</v>
      </c>
    </row>
    <row r="934" spans="1:21" ht="14.4" customHeight="1" x14ac:dyDescent="0.3">
      <c r="A934" s="566">
        <v>4</v>
      </c>
      <c r="B934" s="567" t="s">
        <v>539</v>
      </c>
      <c r="C934" s="567">
        <v>89301042</v>
      </c>
      <c r="D934" s="629" t="s">
        <v>4252</v>
      </c>
      <c r="E934" s="630" t="s">
        <v>2315</v>
      </c>
      <c r="F934" s="567" t="s">
        <v>2280</v>
      </c>
      <c r="G934" s="567" t="s">
        <v>3168</v>
      </c>
      <c r="H934" s="567" t="s">
        <v>538</v>
      </c>
      <c r="I934" s="567" t="s">
        <v>3585</v>
      </c>
      <c r="J934" s="567" t="s">
        <v>870</v>
      </c>
      <c r="K934" s="567" t="s">
        <v>871</v>
      </c>
      <c r="L934" s="568">
        <v>0</v>
      </c>
      <c r="M934" s="568">
        <v>0</v>
      </c>
      <c r="N934" s="567">
        <v>3</v>
      </c>
      <c r="O934" s="631">
        <v>1.5</v>
      </c>
      <c r="P934" s="568">
        <v>0</v>
      </c>
      <c r="Q934" s="583"/>
      <c r="R934" s="567">
        <v>2</v>
      </c>
      <c r="S934" s="583">
        <v>0.66666666666666663</v>
      </c>
      <c r="T934" s="631">
        <v>1</v>
      </c>
      <c r="U934" s="613">
        <v>0.66666666666666663</v>
      </c>
    </row>
    <row r="935" spans="1:21" ht="14.4" customHeight="1" x14ac:dyDescent="0.3">
      <c r="A935" s="566">
        <v>4</v>
      </c>
      <c r="B935" s="567" t="s">
        <v>539</v>
      </c>
      <c r="C935" s="567">
        <v>89301042</v>
      </c>
      <c r="D935" s="629" t="s">
        <v>4252</v>
      </c>
      <c r="E935" s="630" t="s">
        <v>2315</v>
      </c>
      <c r="F935" s="567" t="s">
        <v>2280</v>
      </c>
      <c r="G935" s="567" t="s">
        <v>3168</v>
      </c>
      <c r="H935" s="567" t="s">
        <v>538</v>
      </c>
      <c r="I935" s="567" t="s">
        <v>3586</v>
      </c>
      <c r="J935" s="567" t="s">
        <v>1155</v>
      </c>
      <c r="K935" s="567" t="s">
        <v>3587</v>
      </c>
      <c r="L935" s="568">
        <v>116.52</v>
      </c>
      <c r="M935" s="568">
        <v>233.04</v>
      </c>
      <c r="N935" s="567">
        <v>2</v>
      </c>
      <c r="O935" s="631">
        <v>1.5</v>
      </c>
      <c r="P935" s="568"/>
      <c r="Q935" s="583">
        <v>0</v>
      </c>
      <c r="R935" s="567"/>
      <c r="S935" s="583">
        <v>0</v>
      </c>
      <c r="T935" s="631"/>
      <c r="U935" s="613">
        <v>0</v>
      </c>
    </row>
    <row r="936" spans="1:21" ht="14.4" customHeight="1" x14ac:dyDescent="0.3">
      <c r="A936" s="566">
        <v>4</v>
      </c>
      <c r="B936" s="567" t="s">
        <v>539</v>
      </c>
      <c r="C936" s="567">
        <v>89301042</v>
      </c>
      <c r="D936" s="629" t="s">
        <v>4252</v>
      </c>
      <c r="E936" s="630" t="s">
        <v>2315</v>
      </c>
      <c r="F936" s="567" t="s">
        <v>2280</v>
      </c>
      <c r="G936" s="567" t="s">
        <v>2351</v>
      </c>
      <c r="H936" s="567" t="s">
        <v>538</v>
      </c>
      <c r="I936" s="567" t="s">
        <v>2395</v>
      </c>
      <c r="J936" s="567" t="s">
        <v>790</v>
      </c>
      <c r="K936" s="567" t="s">
        <v>2396</v>
      </c>
      <c r="L936" s="568">
        <v>127.5</v>
      </c>
      <c r="M936" s="568">
        <v>127.5</v>
      </c>
      <c r="N936" s="567">
        <v>1</v>
      </c>
      <c r="O936" s="631">
        <v>1</v>
      </c>
      <c r="P936" s="568"/>
      <c r="Q936" s="583">
        <v>0</v>
      </c>
      <c r="R936" s="567"/>
      <c r="S936" s="583">
        <v>0</v>
      </c>
      <c r="T936" s="631"/>
      <c r="U936" s="613">
        <v>0</v>
      </c>
    </row>
    <row r="937" spans="1:21" ht="14.4" customHeight="1" x14ac:dyDescent="0.3">
      <c r="A937" s="566">
        <v>4</v>
      </c>
      <c r="B937" s="567" t="s">
        <v>539</v>
      </c>
      <c r="C937" s="567">
        <v>89301042</v>
      </c>
      <c r="D937" s="629" t="s">
        <v>4252</v>
      </c>
      <c r="E937" s="630" t="s">
        <v>2315</v>
      </c>
      <c r="F937" s="567" t="s">
        <v>2280</v>
      </c>
      <c r="G937" s="567" t="s">
        <v>2379</v>
      </c>
      <c r="H937" s="567" t="s">
        <v>538</v>
      </c>
      <c r="I937" s="567" t="s">
        <v>2376</v>
      </c>
      <c r="J937" s="567" t="s">
        <v>2377</v>
      </c>
      <c r="K937" s="567" t="s">
        <v>2378</v>
      </c>
      <c r="L937" s="568">
        <v>0</v>
      </c>
      <c r="M937" s="568">
        <v>0</v>
      </c>
      <c r="N937" s="567">
        <v>1</v>
      </c>
      <c r="O937" s="631">
        <v>0.5</v>
      </c>
      <c r="P937" s="568">
        <v>0</v>
      </c>
      <c r="Q937" s="583"/>
      <c r="R937" s="567">
        <v>1</v>
      </c>
      <c r="S937" s="583">
        <v>1</v>
      </c>
      <c r="T937" s="631">
        <v>0.5</v>
      </c>
      <c r="U937" s="613">
        <v>1</v>
      </c>
    </row>
    <row r="938" spans="1:21" ht="14.4" customHeight="1" x14ac:dyDescent="0.3">
      <c r="A938" s="566">
        <v>4</v>
      </c>
      <c r="B938" s="567" t="s">
        <v>539</v>
      </c>
      <c r="C938" s="567">
        <v>89301042</v>
      </c>
      <c r="D938" s="629" t="s">
        <v>4252</v>
      </c>
      <c r="E938" s="630" t="s">
        <v>2315</v>
      </c>
      <c r="F938" s="567" t="s">
        <v>2280</v>
      </c>
      <c r="G938" s="567" t="s">
        <v>2404</v>
      </c>
      <c r="H938" s="567" t="s">
        <v>905</v>
      </c>
      <c r="I938" s="567" t="s">
        <v>2544</v>
      </c>
      <c r="J938" s="567" t="s">
        <v>2545</v>
      </c>
      <c r="K938" s="567" t="s">
        <v>2546</v>
      </c>
      <c r="L938" s="568">
        <v>49.12</v>
      </c>
      <c r="M938" s="568">
        <v>49.12</v>
      </c>
      <c r="N938" s="567">
        <v>1</v>
      </c>
      <c r="O938" s="631">
        <v>0.5</v>
      </c>
      <c r="P938" s="568"/>
      <c r="Q938" s="583">
        <v>0</v>
      </c>
      <c r="R938" s="567"/>
      <c r="S938" s="583">
        <v>0</v>
      </c>
      <c r="T938" s="631"/>
      <c r="U938" s="613">
        <v>0</v>
      </c>
    </row>
    <row r="939" spans="1:21" ht="14.4" customHeight="1" x14ac:dyDescent="0.3">
      <c r="A939" s="566">
        <v>4</v>
      </c>
      <c r="B939" s="567" t="s">
        <v>539</v>
      </c>
      <c r="C939" s="567">
        <v>89301042</v>
      </c>
      <c r="D939" s="629" t="s">
        <v>4252</v>
      </c>
      <c r="E939" s="630" t="s">
        <v>2315</v>
      </c>
      <c r="F939" s="567" t="s">
        <v>2280</v>
      </c>
      <c r="G939" s="567" t="s">
        <v>2404</v>
      </c>
      <c r="H939" s="567" t="s">
        <v>905</v>
      </c>
      <c r="I939" s="567" t="s">
        <v>2005</v>
      </c>
      <c r="J939" s="567" t="s">
        <v>953</v>
      </c>
      <c r="K939" s="567" t="s">
        <v>2006</v>
      </c>
      <c r="L939" s="568">
        <v>124.51</v>
      </c>
      <c r="M939" s="568">
        <v>249.02</v>
      </c>
      <c r="N939" s="567">
        <v>2</v>
      </c>
      <c r="O939" s="631">
        <v>0.5</v>
      </c>
      <c r="P939" s="568"/>
      <c r="Q939" s="583">
        <v>0</v>
      </c>
      <c r="R939" s="567"/>
      <c r="S939" s="583">
        <v>0</v>
      </c>
      <c r="T939" s="631"/>
      <c r="U939" s="613">
        <v>0</v>
      </c>
    </row>
    <row r="940" spans="1:21" ht="14.4" customHeight="1" x14ac:dyDescent="0.3">
      <c r="A940" s="566">
        <v>4</v>
      </c>
      <c r="B940" s="567" t="s">
        <v>539</v>
      </c>
      <c r="C940" s="567">
        <v>89301042</v>
      </c>
      <c r="D940" s="629" t="s">
        <v>4252</v>
      </c>
      <c r="E940" s="630" t="s">
        <v>2315</v>
      </c>
      <c r="F940" s="567" t="s">
        <v>2280</v>
      </c>
      <c r="G940" s="567" t="s">
        <v>2404</v>
      </c>
      <c r="H940" s="567" t="s">
        <v>905</v>
      </c>
      <c r="I940" s="567" t="s">
        <v>2405</v>
      </c>
      <c r="J940" s="567" t="s">
        <v>1311</v>
      </c>
      <c r="K940" s="567" t="s">
        <v>2406</v>
      </c>
      <c r="L940" s="568">
        <v>314.35000000000002</v>
      </c>
      <c r="M940" s="568">
        <v>943.05000000000007</v>
      </c>
      <c r="N940" s="567">
        <v>3</v>
      </c>
      <c r="O940" s="631">
        <v>1.5</v>
      </c>
      <c r="P940" s="568"/>
      <c r="Q940" s="583">
        <v>0</v>
      </c>
      <c r="R940" s="567"/>
      <c r="S940" s="583">
        <v>0</v>
      </c>
      <c r="T940" s="631"/>
      <c r="U940" s="613">
        <v>0</v>
      </c>
    </row>
    <row r="941" spans="1:21" ht="14.4" customHeight="1" x14ac:dyDescent="0.3">
      <c r="A941" s="566">
        <v>4</v>
      </c>
      <c r="B941" s="567" t="s">
        <v>539</v>
      </c>
      <c r="C941" s="567">
        <v>89301042</v>
      </c>
      <c r="D941" s="629" t="s">
        <v>4252</v>
      </c>
      <c r="E941" s="630" t="s">
        <v>2315</v>
      </c>
      <c r="F941" s="567" t="s">
        <v>2280</v>
      </c>
      <c r="G941" s="567" t="s">
        <v>2453</v>
      </c>
      <c r="H941" s="567" t="s">
        <v>538</v>
      </c>
      <c r="I941" s="567" t="s">
        <v>3588</v>
      </c>
      <c r="J941" s="567" t="s">
        <v>3173</v>
      </c>
      <c r="K941" s="567" t="s">
        <v>800</v>
      </c>
      <c r="L941" s="568">
        <v>0</v>
      </c>
      <c r="M941" s="568">
        <v>0</v>
      </c>
      <c r="N941" s="567">
        <v>1</v>
      </c>
      <c r="O941" s="631">
        <v>0.5</v>
      </c>
      <c r="P941" s="568">
        <v>0</v>
      </c>
      <c r="Q941" s="583"/>
      <c r="R941" s="567">
        <v>1</v>
      </c>
      <c r="S941" s="583">
        <v>1</v>
      </c>
      <c r="T941" s="631">
        <v>0.5</v>
      </c>
      <c r="U941" s="613">
        <v>1</v>
      </c>
    </row>
    <row r="942" spans="1:21" ht="14.4" customHeight="1" x14ac:dyDescent="0.3">
      <c r="A942" s="566">
        <v>4</v>
      </c>
      <c r="B942" s="567" t="s">
        <v>539</v>
      </c>
      <c r="C942" s="567">
        <v>89301042</v>
      </c>
      <c r="D942" s="629" t="s">
        <v>4252</v>
      </c>
      <c r="E942" s="630" t="s">
        <v>2315</v>
      </c>
      <c r="F942" s="567" t="s">
        <v>2282</v>
      </c>
      <c r="G942" s="567" t="s">
        <v>2622</v>
      </c>
      <c r="H942" s="567" t="s">
        <v>538</v>
      </c>
      <c r="I942" s="567" t="s">
        <v>2623</v>
      </c>
      <c r="J942" s="567" t="s">
        <v>2624</v>
      </c>
      <c r="K942" s="567" t="s">
        <v>2625</v>
      </c>
      <c r="L942" s="568">
        <v>410</v>
      </c>
      <c r="M942" s="568">
        <v>15170</v>
      </c>
      <c r="N942" s="567">
        <v>37</v>
      </c>
      <c r="O942" s="631">
        <v>37</v>
      </c>
      <c r="P942" s="568">
        <v>15170</v>
      </c>
      <c r="Q942" s="583">
        <v>1</v>
      </c>
      <c r="R942" s="567">
        <v>37</v>
      </c>
      <c r="S942" s="583">
        <v>1</v>
      </c>
      <c r="T942" s="631">
        <v>37</v>
      </c>
      <c r="U942" s="613">
        <v>1</v>
      </c>
    </row>
    <row r="943" spans="1:21" ht="14.4" customHeight="1" x14ac:dyDescent="0.3">
      <c r="A943" s="566">
        <v>4</v>
      </c>
      <c r="B943" s="567" t="s">
        <v>539</v>
      </c>
      <c r="C943" s="567">
        <v>89301042</v>
      </c>
      <c r="D943" s="629" t="s">
        <v>4252</v>
      </c>
      <c r="E943" s="630" t="s">
        <v>2315</v>
      </c>
      <c r="F943" s="567" t="s">
        <v>2282</v>
      </c>
      <c r="G943" s="567" t="s">
        <v>2622</v>
      </c>
      <c r="H943" s="567" t="s">
        <v>538</v>
      </c>
      <c r="I943" s="567" t="s">
        <v>3187</v>
      </c>
      <c r="J943" s="567" t="s">
        <v>2624</v>
      </c>
      <c r="K943" s="567" t="s">
        <v>3188</v>
      </c>
      <c r="L943" s="568">
        <v>410</v>
      </c>
      <c r="M943" s="568">
        <v>1230</v>
      </c>
      <c r="N943" s="567">
        <v>3</v>
      </c>
      <c r="O943" s="631">
        <v>3</v>
      </c>
      <c r="P943" s="568">
        <v>1230</v>
      </c>
      <c r="Q943" s="583">
        <v>1</v>
      </c>
      <c r="R943" s="567">
        <v>3</v>
      </c>
      <c r="S943" s="583">
        <v>1</v>
      </c>
      <c r="T943" s="631">
        <v>3</v>
      </c>
      <c r="U943" s="613">
        <v>1</v>
      </c>
    </row>
    <row r="944" spans="1:21" ht="14.4" customHeight="1" x14ac:dyDescent="0.3">
      <c r="A944" s="566">
        <v>4</v>
      </c>
      <c r="B944" s="567" t="s">
        <v>539</v>
      </c>
      <c r="C944" s="567">
        <v>89301042</v>
      </c>
      <c r="D944" s="629" t="s">
        <v>4252</v>
      </c>
      <c r="E944" s="630" t="s">
        <v>2315</v>
      </c>
      <c r="F944" s="567" t="s">
        <v>2282</v>
      </c>
      <c r="G944" s="567" t="s">
        <v>2698</v>
      </c>
      <c r="H944" s="567" t="s">
        <v>538</v>
      </c>
      <c r="I944" s="567" t="s">
        <v>2705</v>
      </c>
      <c r="J944" s="567" t="s">
        <v>2706</v>
      </c>
      <c r="K944" s="567" t="s">
        <v>2707</v>
      </c>
      <c r="L944" s="568">
        <v>200</v>
      </c>
      <c r="M944" s="568">
        <v>400</v>
      </c>
      <c r="N944" s="567">
        <v>2</v>
      </c>
      <c r="O944" s="631">
        <v>1</v>
      </c>
      <c r="P944" s="568">
        <v>400</v>
      </c>
      <c r="Q944" s="583">
        <v>1</v>
      </c>
      <c r="R944" s="567">
        <v>2</v>
      </c>
      <c r="S944" s="583">
        <v>1</v>
      </c>
      <c r="T944" s="631">
        <v>1</v>
      </c>
      <c r="U944" s="613">
        <v>1</v>
      </c>
    </row>
    <row r="945" spans="1:21" ht="14.4" customHeight="1" x14ac:dyDescent="0.3">
      <c r="A945" s="566">
        <v>4</v>
      </c>
      <c r="B945" s="567" t="s">
        <v>539</v>
      </c>
      <c r="C945" s="567">
        <v>89301042</v>
      </c>
      <c r="D945" s="629" t="s">
        <v>4252</v>
      </c>
      <c r="E945" s="630" t="s">
        <v>2315</v>
      </c>
      <c r="F945" s="567" t="s">
        <v>2282</v>
      </c>
      <c r="G945" s="567" t="s">
        <v>2521</v>
      </c>
      <c r="H945" s="567" t="s">
        <v>538</v>
      </c>
      <c r="I945" s="567" t="s">
        <v>2522</v>
      </c>
      <c r="J945" s="567" t="s">
        <v>2523</v>
      </c>
      <c r="K945" s="567" t="s">
        <v>2524</v>
      </c>
      <c r="L945" s="568">
        <v>900</v>
      </c>
      <c r="M945" s="568">
        <v>2700</v>
      </c>
      <c r="N945" s="567">
        <v>3</v>
      </c>
      <c r="O945" s="631">
        <v>3</v>
      </c>
      <c r="P945" s="568">
        <v>2700</v>
      </c>
      <c r="Q945" s="583">
        <v>1</v>
      </c>
      <c r="R945" s="567">
        <v>3</v>
      </c>
      <c r="S945" s="583">
        <v>1</v>
      </c>
      <c r="T945" s="631">
        <v>3</v>
      </c>
      <c r="U945" s="613">
        <v>1</v>
      </c>
    </row>
    <row r="946" spans="1:21" ht="14.4" customHeight="1" x14ac:dyDescent="0.3">
      <c r="A946" s="566">
        <v>4</v>
      </c>
      <c r="B946" s="567" t="s">
        <v>539</v>
      </c>
      <c r="C946" s="567">
        <v>89301042</v>
      </c>
      <c r="D946" s="629" t="s">
        <v>4252</v>
      </c>
      <c r="E946" s="630" t="s">
        <v>2317</v>
      </c>
      <c r="F946" s="567" t="s">
        <v>2280</v>
      </c>
      <c r="G946" s="567" t="s">
        <v>3589</v>
      </c>
      <c r="H946" s="567" t="s">
        <v>538</v>
      </c>
      <c r="I946" s="567" t="s">
        <v>3590</v>
      </c>
      <c r="J946" s="567" t="s">
        <v>1122</v>
      </c>
      <c r="K946" s="567" t="s">
        <v>3591</v>
      </c>
      <c r="L946" s="568">
        <v>0</v>
      </c>
      <c r="M946" s="568">
        <v>0</v>
      </c>
      <c r="N946" s="567">
        <v>2</v>
      </c>
      <c r="O946" s="631">
        <v>0.5</v>
      </c>
      <c r="P946" s="568">
        <v>0</v>
      </c>
      <c r="Q946" s="583"/>
      <c r="R946" s="567">
        <v>2</v>
      </c>
      <c r="S946" s="583">
        <v>1</v>
      </c>
      <c r="T946" s="631">
        <v>0.5</v>
      </c>
      <c r="U946" s="613">
        <v>1</v>
      </c>
    </row>
    <row r="947" spans="1:21" ht="14.4" customHeight="1" x14ac:dyDescent="0.3">
      <c r="A947" s="566">
        <v>4</v>
      </c>
      <c r="B947" s="567" t="s">
        <v>539</v>
      </c>
      <c r="C947" s="567">
        <v>89301042</v>
      </c>
      <c r="D947" s="629" t="s">
        <v>4252</v>
      </c>
      <c r="E947" s="630" t="s">
        <v>2317</v>
      </c>
      <c r="F947" s="567" t="s">
        <v>2280</v>
      </c>
      <c r="G947" s="567" t="s">
        <v>2578</v>
      </c>
      <c r="H947" s="567" t="s">
        <v>538</v>
      </c>
      <c r="I947" s="567" t="s">
        <v>3502</v>
      </c>
      <c r="J947" s="567" t="s">
        <v>3503</v>
      </c>
      <c r="K947" s="567" t="s">
        <v>2488</v>
      </c>
      <c r="L947" s="568">
        <v>709.97</v>
      </c>
      <c r="M947" s="568">
        <v>709.97</v>
      </c>
      <c r="N947" s="567">
        <v>1</v>
      </c>
      <c r="O947" s="631">
        <v>1</v>
      </c>
      <c r="P947" s="568">
        <v>709.97</v>
      </c>
      <c r="Q947" s="583">
        <v>1</v>
      </c>
      <c r="R947" s="567">
        <v>1</v>
      </c>
      <c r="S947" s="583">
        <v>1</v>
      </c>
      <c r="T947" s="631">
        <v>1</v>
      </c>
      <c r="U947" s="613">
        <v>1</v>
      </c>
    </row>
    <row r="948" spans="1:21" ht="14.4" customHeight="1" x14ac:dyDescent="0.3">
      <c r="A948" s="566">
        <v>4</v>
      </c>
      <c r="B948" s="567" t="s">
        <v>539</v>
      </c>
      <c r="C948" s="567">
        <v>89301042</v>
      </c>
      <c r="D948" s="629" t="s">
        <v>4252</v>
      </c>
      <c r="E948" s="630" t="s">
        <v>2317</v>
      </c>
      <c r="F948" s="567" t="s">
        <v>2280</v>
      </c>
      <c r="G948" s="567" t="s">
        <v>2535</v>
      </c>
      <c r="H948" s="567" t="s">
        <v>538</v>
      </c>
      <c r="I948" s="567" t="s">
        <v>3592</v>
      </c>
      <c r="J948" s="567" t="s">
        <v>697</v>
      </c>
      <c r="K948" s="567" t="s">
        <v>1216</v>
      </c>
      <c r="L948" s="568">
        <v>0</v>
      </c>
      <c r="M948" s="568">
        <v>0</v>
      </c>
      <c r="N948" s="567">
        <v>2</v>
      </c>
      <c r="O948" s="631">
        <v>0.5</v>
      </c>
      <c r="P948" s="568">
        <v>0</v>
      </c>
      <c r="Q948" s="583"/>
      <c r="R948" s="567">
        <v>2</v>
      </c>
      <c r="S948" s="583">
        <v>1</v>
      </c>
      <c r="T948" s="631">
        <v>0.5</v>
      </c>
      <c r="U948" s="613">
        <v>1</v>
      </c>
    </row>
    <row r="949" spans="1:21" ht="14.4" customHeight="1" x14ac:dyDescent="0.3">
      <c r="A949" s="566">
        <v>4</v>
      </c>
      <c r="B949" s="567" t="s">
        <v>539</v>
      </c>
      <c r="C949" s="567">
        <v>89301042</v>
      </c>
      <c r="D949" s="629" t="s">
        <v>4252</v>
      </c>
      <c r="E949" s="630" t="s">
        <v>2317</v>
      </c>
      <c r="F949" s="567" t="s">
        <v>2280</v>
      </c>
      <c r="G949" s="567" t="s">
        <v>3512</v>
      </c>
      <c r="H949" s="567" t="s">
        <v>538</v>
      </c>
      <c r="I949" s="567" t="s">
        <v>3593</v>
      </c>
      <c r="J949" s="567" t="s">
        <v>3594</v>
      </c>
      <c r="K949" s="567" t="s">
        <v>3595</v>
      </c>
      <c r="L949" s="568">
        <v>0</v>
      </c>
      <c r="M949" s="568">
        <v>0</v>
      </c>
      <c r="N949" s="567">
        <v>3</v>
      </c>
      <c r="O949" s="631">
        <v>0.5</v>
      </c>
      <c r="P949" s="568">
        <v>0</v>
      </c>
      <c r="Q949" s="583"/>
      <c r="R949" s="567">
        <v>3</v>
      </c>
      <c r="S949" s="583">
        <v>1</v>
      </c>
      <c r="T949" s="631">
        <v>0.5</v>
      </c>
      <c r="U949" s="613">
        <v>1</v>
      </c>
    </row>
    <row r="950" spans="1:21" ht="14.4" customHeight="1" x14ac:dyDescent="0.3">
      <c r="A950" s="566">
        <v>4</v>
      </c>
      <c r="B950" s="567" t="s">
        <v>539</v>
      </c>
      <c r="C950" s="567">
        <v>89301042</v>
      </c>
      <c r="D950" s="629" t="s">
        <v>4252</v>
      </c>
      <c r="E950" s="630" t="s">
        <v>2317</v>
      </c>
      <c r="F950" s="567" t="s">
        <v>2280</v>
      </c>
      <c r="G950" s="567" t="s">
        <v>3512</v>
      </c>
      <c r="H950" s="567" t="s">
        <v>538</v>
      </c>
      <c r="I950" s="567" t="s">
        <v>3596</v>
      </c>
      <c r="J950" s="567" t="s">
        <v>3594</v>
      </c>
      <c r="K950" s="567" t="s">
        <v>3597</v>
      </c>
      <c r="L950" s="568">
        <v>179.44</v>
      </c>
      <c r="M950" s="568">
        <v>358.88</v>
      </c>
      <c r="N950" s="567">
        <v>2</v>
      </c>
      <c r="O950" s="631">
        <v>1</v>
      </c>
      <c r="P950" s="568">
        <v>179.44</v>
      </c>
      <c r="Q950" s="583">
        <v>0.5</v>
      </c>
      <c r="R950" s="567">
        <v>1</v>
      </c>
      <c r="S950" s="583">
        <v>0.5</v>
      </c>
      <c r="T950" s="631">
        <v>0.5</v>
      </c>
      <c r="U950" s="613">
        <v>0.5</v>
      </c>
    </row>
    <row r="951" spans="1:21" ht="14.4" customHeight="1" x14ac:dyDescent="0.3">
      <c r="A951" s="566">
        <v>4</v>
      </c>
      <c r="B951" s="567" t="s">
        <v>539</v>
      </c>
      <c r="C951" s="567">
        <v>89301042</v>
      </c>
      <c r="D951" s="629" t="s">
        <v>4252</v>
      </c>
      <c r="E951" s="630" t="s">
        <v>2317</v>
      </c>
      <c r="F951" s="567" t="s">
        <v>2280</v>
      </c>
      <c r="G951" s="567" t="s">
        <v>2580</v>
      </c>
      <c r="H951" s="567" t="s">
        <v>538</v>
      </c>
      <c r="I951" s="567" t="s">
        <v>2392</v>
      </c>
      <c r="J951" s="567" t="s">
        <v>1140</v>
      </c>
      <c r="K951" s="567" t="s">
        <v>2393</v>
      </c>
      <c r="L951" s="568">
        <v>400.53</v>
      </c>
      <c r="M951" s="568">
        <v>1201.5899999999999</v>
      </c>
      <c r="N951" s="567">
        <v>3</v>
      </c>
      <c r="O951" s="631">
        <v>0.5</v>
      </c>
      <c r="P951" s="568">
        <v>1201.5899999999999</v>
      </c>
      <c r="Q951" s="583">
        <v>1</v>
      </c>
      <c r="R951" s="567">
        <v>3</v>
      </c>
      <c r="S951" s="583">
        <v>1</v>
      </c>
      <c r="T951" s="631">
        <v>0.5</v>
      </c>
      <c r="U951" s="613">
        <v>1</v>
      </c>
    </row>
    <row r="952" spans="1:21" ht="14.4" customHeight="1" x14ac:dyDescent="0.3">
      <c r="A952" s="566">
        <v>4</v>
      </c>
      <c r="B952" s="567" t="s">
        <v>539</v>
      </c>
      <c r="C952" s="567">
        <v>89301042</v>
      </c>
      <c r="D952" s="629" t="s">
        <v>4252</v>
      </c>
      <c r="E952" s="630" t="s">
        <v>2317</v>
      </c>
      <c r="F952" s="567" t="s">
        <v>2280</v>
      </c>
      <c r="G952" s="567" t="s">
        <v>2490</v>
      </c>
      <c r="H952" s="567" t="s">
        <v>905</v>
      </c>
      <c r="I952" s="567" t="s">
        <v>3598</v>
      </c>
      <c r="J952" s="567" t="s">
        <v>911</v>
      </c>
      <c r="K952" s="567" t="s">
        <v>2827</v>
      </c>
      <c r="L952" s="568">
        <v>193.26</v>
      </c>
      <c r="M952" s="568">
        <v>386.52</v>
      </c>
      <c r="N952" s="567">
        <v>2</v>
      </c>
      <c r="O952" s="631">
        <v>0.5</v>
      </c>
      <c r="P952" s="568">
        <v>386.52</v>
      </c>
      <c r="Q952" s="583">
        <v>1</v>
      </c>
      <c r="R952" s="567">
        <v>2</v>
      </c>
      <c r="S952" s="583">
        <v>1</v>
      </c>
      <c r="T952" s="631">
        <v>0.5</v>
      </c>
      <c r="U952" s="613">
        <v>1</v>
      </c>
    </row>
    <row r="953" spans="1:21" ht="14.4" customHeight="1" x14ac:dyDescent="0.3">
      <c r="A953" s="566">
        <v>4</v>
      </c>
      <c r="B953" s="567" t="s">
        <v>539</v>
      </c>
      <c r="C953" s="567">
        <v>89301042</v>
      </c>
      <c r="D953" s="629" t="s">
        <v>4252</v>
      </c>
      <c r="E953" s="630" t="s">
        <v>2317</v>
      </c>
      <c r="F953" s="567" t="s">
        <v>2280</v>
      </c>
      <c r="G953" s="567" t="s">
        <v>2347</v>
      </c>
      <c r="H953" s="567" t="s">
        <v>538</v>
      </c>
      <c r="I953" s="567" t="s">
        <v>1837</v>
      </c>
      <c r="J953" s="567" t="s">
        <v>681</v>
      </c>
      <c r="K953" s="567" t="s">
        <v>684</v>
      </c>
      <c r="L953" s="568">
        <v>612.26</v>
      </c>
      <c r="M953" s="568">
        <v>612.26</v>
      </c>
      <c r="N953" s="567">
        <v>1</v>
      </c>
      <c r="O953" s="631">
        <v>0.5</v>
      </c>
      <c r="P953" s="568">
        <v>612.26</v>
      </c>
      <c r="Q953" s="583">
        <v>1</v>
      </c>
      <c r="R953" s="567">
        <v>1</v>
      </c>
      <c r="S953" s="583">
        <v>1</v>
      </c>
      <c r="T953" s="631">
        <v>0.5</v>
      </c>
      <c r="U953" s="613">
        <v>1</v>
      </c>
    </row>
    <row r="954" spans="1:21" ht="14.4" customHeight="1" x14ac:dyDescent="0.3">
      <c r="A954" s="566">
        <v>4</v>
      </c>
      <c r="B954" s="567" t="s">
        <v>539</v>
      </c>
      <c r="C954" s="567">
        <v>89301042</v>
      </c>
      <c r="D954" s="629" t="s">
        <v>4252</v>
      </c>
      <c r="E954" s="630" t="s">
        <v>2317</v>
      </c>
      <c r="F954" s="567" t="s">
        <v>2280</v>
      </c>
      <c r="G954" s="567" t="s">
        <v>2465</v>
      </c>
      <c r="H954" s="567" t="s">
        <v>538</v>
      </c>
      <c r="I954" s="567" t="s">
        <v>3599</v>
      </c>
      <c r="J954" s="567" t="s">
        <v>2200</v>
      </c>
      <c r="K954" s="567" t="s">
        <v>3276</v>
      </c>
      <c r="L954" s="568">
        <v>305.08</v>
      </c>
      <c r="M954" s="568">
        <v>610.16</v>
      </c>
      <c r="N954" s="567">
        <v>2</v>
      </c>
      <c r="O954" s="631">
        <v>1</v>
      </c>
      <c r="P954" s="568">
        <v>305.08</v>
      </c>
      <c r="Q954" s="583">
        <v>0.5</v>
      </c>
      <c r="R954" s="567">
        <v>1</v>
      </c>
      <c r="S954" s="583">
        <v>0.5</v>
      </c>
      <c r="T954" s="631">
        <v>0.5</v>
      </c>
      <c r="U954" s="613">
        <v>0.5</v>
      </c>
    </row>
    <row r="955" spans="1:21" ht="14.4" customHeight="1" x14ac:dyDescent="0.3">
      <c r="A955" s="566">
        <v>4</v>
      </c>
      <c r="B955" s="567" t="s">
        <v>539</v>
      </c>
      <c r="C955" s="567">
        <v>89301042</v>
      </c>
      <c r="D955" s="629" t="s">
        <v>4252</v>
      </c>
      <c r="E955" s="630" t="s">
        <v>2317</v>
      </c>
      <c r="F955" s="567" t="s">
        <v>2280</v>
      </c>
      <c r="G955" s="567" t="s">
        <v>3600</v>
      </c>
      <c r="H955" s="567" t="s">
        <v>538</v>
      </c>
      <c r="I955" s="567" t="s">
        <v>3601</v>
      </c>
      <c r="J955" s="567" t="s">
        <v>3602</v>
      </c>
      <c r="K955" s="567" t="s">
        <v>3603</v>
      </c>
      <c r="L955" s="568">
        <v>255.26</v>
      </c>
      <c r="M955" s="568">
        <v>1531.56</v>
      </c>
      <c r="N955" s="567">
        <v>6</v>
      </c>
      <c r="O955" s="631">
        <v>1</v>
      </c>
      <c r="P955" s="568">
        <v>1531.56</v>
      </c>
      <c r="Q955" s="583">
        <v>1</v>
      </c>
      <c r="R955" s="567">
        <v>6</v>
      </c>
      <c r="S955" s="583">
        <v>1</v>
      </c>
      <c r="T955" s="631">
        <v>1</v>
      </c>
      <c r="U955" s="613">
        <v>1</v>
      </c>
    </row>
    <row r="956" spans="1:21" ht="14.4" customHeight="1" x14ac:dyDescent="0.3">
      <c r="A956" s="566">
        <v>4</v>
      </c>
      <c r="B956" s="567" t="s">
        <v>539</v>
      </c>
      <c r="C956" s="567">
        <v>89301042</v>
      </c>
      <c r="D956" s="629" t="s">
        <v>4252</v>
      </c>
      <c r="E956" s="630" t="s">
        <v>2317</v>
      </c>
      <c r="F956" s="567" t="s">
        <v>2280</v>
      </c>
      <c r="G956" s="567" t="s">
        <v>3604</v>
      </c>
      <c r="H956" s="567" t="s">
        <v>905</v>
      </c>
      <c r="I956" s="567" t="s">
        <v>3605</v>
      </c>
      <c r="J956" s="567" t="s">
        <v>3606</v>
      </c>
      <c r="K956" s="567" t="s">
        <v>3147</v>
      </c>
      <c r="L956" s="568">
        <v>716.43</v>
      </c>
      <c r="M956" s="568">
        <v>716.43</v>
      </c>
      <c r="N956" s="567">
        <v>1</v>
      </c>
      <c r="O956" s="631">
        <v>0.5</v>
      </c>
      <c r="P956" s="568">
        <v>716.43</v>
      </c>
      <c r="Q956" s="583">
        <v>1</v>
      </c>
      <c r="R956" s="567">
        <v>1</v>
      </c>
      <c r="S956" s="583">
        <v>1</v>
      </c>
      <c r="T956" s="631">
        <v>0.5</v>
      </c>
      <c r="U956" s="613">
        <v>1</v>
      </c>
    </row>
    <row r="957" spans="1:21" ht="14.4" customHeight="1" x14ac:dyDescent="0.3">
      <c r="A957" s="566">
        <v>4</v>
      </c>
      <c r="B957" s="567" t="s">
        <v>539</v>
      </c>
      <c r="C957" s="567">
        <v>89301042</v>
      </c>
      <c r="D957" s="629" t="s">
        <v>4252</v>
      </c>
      <c r="E957" s="630" t="s">
        <v>2317</v>
      </c>
      <c r="F957" s="567" t="s">
        <v>2280</v>
      </c>
      <c r="G957" s="567" t="s">
        <v>3604</v>
      </c>
      <c r="H957" s="567" t="s">
        <v>905</v>
      </c>
      <c r="I957" s="567" t="s">
        <v>3605</v>
      </c>
      <c r="J957" s="567" t="s">
        <v>3606</v>
      </c>
      <c r="K957" s="567" t="s">
        <v>3147</v>
      </c>
      <c r="L957" s="568">
        <v>787.22</v>
      </c>
      <c r="M957" s="568">
        <v>1574.44</v>
      </c>
      <c r="N957" s="567">
        <v>2</v>
      </c>
      <c r="O957" s="631">
        <v>0.5</v>
      </c>
      <c r="P957" s="568">
        <v>1574.44</v>
      </c>
      <c r="Q957" s="583">
        <v>1</v>
      </c>
      <c r="R957" s="567">
        <v>2</v>
      </c>
      <c r="S957" s="583">
        <v>1</v>
      </c>
      <c r="T957" s="631">
        <v>0.5</v>
      </c>
      <c r="U957" s="613">
        <v>1</v>
      </c>
    </row>
    <row r="958" spans="1:21" ht="14.4" customHeight="1" x14ac:dyDescent="0.3">
      <c r="A958" s="566">
        <v>4</v>
      </c>
      <c r="B958" s="567" t="s">
        <v>539</v>
      </c>
      <c r="C958" s="567">
        <v>89301042</v>
      </c>
      <c r="D958" s="629" t="s">
        <v>4252</v>
      </c>
      <c r="E958" s="630" t="s">
        <v>2317</v>
      </c>
      <c r="F958" s="567" t="s">
        <v>2280</v>
      </c>
      <c r="G958" s="567" t="s">
        <v>2435</v>
      </c>
      <c r="H958" s="567" t="s">
        <v>538</v>
      </c>
      <c r="I958" s="567" t="s">
        <v>2436</v>
      </c>
      <c r="J958" s="567" t="s">
        <v>1024</v>
      </c>
      <c r="K958" s="567" t="s">
        <v>2437</v>
      </c>
      <c r="L958" s="568">
        <v>38.99</v>
      </c>
      <c r="M958" s="568">
        <v>77.98</v>
      </c>
      <c r="N958" s="567">
        <v>2</v>
      </c>
      <c r="O958" s="631">
        <v>1</v>
      </c>
      <c r="P958" s="568"/>
      <c r="Q958" s="583">
        <v>0</v>
      </c>
      <c r="R958" s="567"/>
      <c r="S958" s="583">
        <v>0</v>
      </c>
      <c r="T958" s="631"/>
      <c r="U958" s="613">
        <v>0</v>
      </c>
    </row>
    <row r="959" spans="1:21" ht="14.4" customHeight="1" x14ac:dyDescent="0.3">
      <c r="A959" s="566">
        <v>4</v>
      </c>
      <c r="B959" s="567" t="s">
        <v>539</v>
      </c>
      <c r="C959" s="567">
        <v>89301042</v>
      </c>
      <c r="D959" s="629" t="s">
        <v>4252</v>
      </c>
      <c r="E959" s="630" t="s">
        <v>2317</v>
      </c>
      <c r="F959" s="567" t="s">
        <v>2281</v>
      </c>
      <c r="G959" s="567" t="s">
        <v>2414</v>
      </c>
      <c r="H959" s="567" t="s">
        <v>538</v>
      </c>
      <c r="I959" s="567" t="s">
        <v>2694</v>
      </c>
      <c r="J959" s="567" t="s">
        <v>2308</v>
      </c>
      <c r="K959" s="567"/>
      <c r="L959" s="568">
        <v>0</v>
      </c>
      <c r="M959" s="568">
        <v>0</v>
      </c>
      <c r="N959" s="567">
        <v>1</v>
      </c>
      <c r="O959" s="631">
        <v>1</v>
      </c>
      <c r="P959" s="568">
        <v>0</v>
      </c>
      <c r="Q959" s="583"/>
      <c r="R959" s="567">
        <v>1</v>
      </c>
      <c r="S959" s="583">
        <v>1</v>
      </c>
      <c r="T959" s="631">
        <v>1</v>
      </c>
      <c r="U959" s="613">
        <v>1</v>
      </c>
    </row>
    <row r="960" spans="1:21" ht="14.4" customHeight="1" x14ac:dyDescent="0.3">
      <c r="A960" s="566">
        <v>4</v>
      </c>
      <c r="B960" s="567" t="s">
        <v>539</v>
      </c>
      <c r="C960" s="567">
        <v>89301042</v>
      </c>
      <c r="D960" s="629" t="s">
        <v>4252</v>
      </c>
      <c r="E960" s="630" t="s">
        <v>2317</v>
      </c>
      <c r="F960" s="567" t="s">
        <v>2282</v>
      </c>
      <c r="G960" s="567" t="s">
        <v>2622</v>
      </c>
      <c r="H960" s="567" t="s">
        <v>538</v>
      </c>
      <c r="I960" s="567" t="s">
        <v>2623</v>
      </c>
      <c r="J960" s="567" t="s">
        <v>2624</v>
      </c>
      <c r="K960" s="567" t="s">
        <v>2625</v>
      </c>
      <c r="L960" s="568">
        <v>410</v>
      </c>
      <c r="M960" s="568">
        <v>820</v>
      </c>
      <c r="N960" s="567">
        <v>2</v>
      </c>
      <c r="O960" s="631">
        <v>2</v>
      </c>
      <c r="P960" s="568">
        <v>820</v>
      </c>
      <c r="Q960" s="583">
        <v>1</v>
      </c>
      <c r="R960" s="567">
        <v>2</v>
      </c>
      <c r="S960" s="583">
        <v>1</v>
      </c>
      <c r="T960" s="631">
        <v>2</v>
      </c>
      <c r="U960" s="613">
        <v>1</v>
      </c>
    </row>
    <row r="961" spans="1:21" ht="14.4" customHeight="1" x14ac:dyDescent="0.3">
      <c r="A961" s="566">
        <v>4</v>
      </c>
      <c r="B961" s="567" t="s">
        <v>539</v>
      </c>
      <c r="C961" s="567">
        <v>89301042</v>
      </c>
      <c r="D961" s="629" t="s">
        <v>4252</v>
      </c>
      <c r="E961" s="630" t="s">
        <v>2317</v>
      </c>
      <c r="F961" s="567" t="s">
        <v>2282</v>
      </c>
      <c r="G961" s="567" t="s">
        <v>2698</v>
      </c>
      <c r="H961" s="567" t="s">
        <v>538</v>
      </c>
      <c r="I961" s="567" t="s">
        <v>2705</v>
      </c>
      <c r="J961" s="567" t="s">
        <v>2706</v>
      </c>
      <c r="K961" s="567" t="s">
        <v>2707</v>
      </c>
      <c r="L961" s="568">
        <v>200</v>
      </c>
      <c r="M961" s="568">
        <v>600</v>
      </c>
      <c r="N961" s="567">
        <v>3</v>
      </c>
      <c r="O961" s="631">
        <v>1</v>
      </c>
      <c r="P961" s="568">
        <v>600</v>
      </c>
      <c r="Q961" s="583">
        <v>1</v>
      </c>
      <c r="R961" s="567">
        <v>3</v>
      </c>
      <c r="S961" s="583">
        <v>1</v>
      </c>
      <c r="T961" s="631">
        <v>1</v>
      </c>
      <c r="U961" s="613">
        <v>1</v>
      </c>
    </row>
    <row r="962" spans="1:21" ht="14.4" customHeight="1" x14ac:dyDescent="0.3">
      <c r="A962" s="566">
        <v>4</v>
      </c>
      <c r="B962" s="567" t="s">
        <v>539</v>
      </c>
      <c r="C962" s="567">
        <v>89301042</v>
      </c>
      <c r="D962" s="629" t="s">
        <v>4252</v>
      </c>
      <c r="E962" s="630" t="s">
        <v>2318</v>
      </c>
      <c r="F962" s="567" t="s">
        <v>2282</v>
      </c>
      <c r="G962" s="567" t="s">
        <v>2622</v>
      </c>
      <c r="H962" s="567" t="s">
        <v>538</v>
      </c>
      <c r="I962" s="567" t="s">
        <v>2623</v>
      </c>
      <c r="J962" s="567" t="s">
        <v>2624</v>
      </c>
      <c r="K962" s="567" t="s">
        <v>2625</v>
      </c>
      <c r="L962" s="568">
        <v>410</v>
      </c>
      <c r="M962" s="568">
        <v>410</v>
      </c>
      <c r="N962" s="567">
        <v>1</v>
      </c>
      <c r="O962" s="631">
        <v>1</v>
      </c>
      <c r="P962" s="568"/>
      <c r="Q962" s="583">
        <v>0</v>
      </c>
      <c r="R962" s="567"/>
      <c r="S962" s="583">
        <v>0</v>
      </c>
      <c r="T962" s="631"/>
      <c r="U962" s="613">
        <v>0</v>
      </c>
    </row>
    <row r="963" spans="1:21" ht="14.4" customHeight="1" x14ac:dyDescent="0.3">
      <c r="A963" s="566">
        <v>4</v>
      </c>
      <c r="B963" s="567" t="s">
        <v>539</v>
      </c>
      <c r="C963" s="567">
        <v>89301042</v>
      </c>
      <c r="D963" s="629" t="s">
        <v>4252</v>
      </c>
      <c r="E963" s="630" t="s">
        <v>2321</v>
      </c>
      <c r="F963" s="567" t="s">
        <v>2280</v>
      </c>
      <c r="G963" s="567" t="s">
        <v>2357</v>
      </c>
      <c r="H963" s="567" t="s">
        <v>905</v>
      </c>
      <c r="I963" s="567" t="s">
        <v>1949</v>
      </c>
      <c r="J963" s="567" t="s">
        <v>1950</v>
      </c>
      <c r="K963" s="567" t="s">
        <v>1951</v>
      </c>
      <c r="L963" s="568">
        <v>333.31</v>
      </c>
      <c r="M963" s="568">
        <v>666.62</v>
      </c>
      <c r="N963" s="567">
        <v>2</v>
      </c>
      <c r="O963" s="631">
        <v>2</v>
      </c>
      <c r="P963" s="568"/>
      <c r="Q963" s="583">
        <v>0</v>
      </c>
      <c r="R963" s="567"/>
      <c r="S963" s="583">
        <v>0</v>
      </c>
      <c r="T963" s="631"/>
      <c r="U963" s="613">
        <v>0</v>
      </c>
    </row>
    <row r="964" spans="1:21" ht="14.4" customHeight="1" x14ac:dyDescent="0.3">
      <c r="A964" s="566">
        <v>4</v>
      </c>
      <c r="B964" s="567" t="s">
        <v>539</v>
      </c>
      <c r="C964" s="567">
        <v>89301042</v>
      </c>
      <c r="D964" s="629" t="s">
        <v>4252</v>
      </c>
      <c r="E964" s="630" t="s">
        <v>2321</v>
      </c>
      <c r="F964" s="567" t="s">
        <v>2280</v>
      </c>
      <c r="G964" s="567" t="s">
        <v>2337</v>
      </c>
      <c r="H964" s="567" t="s">
        <v>905</v>
      </c>
      <c r="I964" s="567" t="s">
        <v>1943</v>
      </c>
      <c r="J964" s="567" t="s">
        <v>1944</v>
      </c>
      <c r="K964" s="567" t="s">
        <v>1945</v>
      </c>
      <c r="L964" s="568">
        <v>333.31</v>
      </c>
      <c r="M964" s="568">
        <v>666.62</v>
      </c>
      <c r="N964" s="567">
        <v>2</v>
      </c>
      <c r="O964" s="631">
        <v>2</v>
      </c>
      <c r="P964" s="568">
        <v>666.62</v>
      </c>
      <c r="Q964" s="583">
        <v>1</v>
      </c>
      <c r="R964" s="567">
        <v>2</v>
      </c>
      <c r="S964" s="583">
        <v>1</v>
      </c>
      <c r="T964" s="631">
        <v>2</v>
      </c>
      <c r="U964" s="613">
        <v>1</v>
      </c>
    </row>
    <row r="965" spans="1:21" ht="14.4" customHeight="1" x14ac:dyDescent="0.3">
      <c r="A965" s="566">
        <v>4</v>
      </c>
      <c r="B965" s="567" t="s">
        <v>539</v>
      </c>
      <c r="C965" s="567">
        <v>89301042</v>
      </c>
      <c r="D965" s="629" t="s">
        <v>4252</v>
      </c>
      <c r="E965" s="630" t="s">
        <v>2321</v>
      </c>
      <c r="F965" s="567" t="s">
        <v>2280</v>
      </c>
      <c r="G965" s="567" t="s">
        <v>2337</v>
      </c>
      <c r="H965" s="567" t="s">
        <v>905</v>
      </c>
      <c r="I965" s="567" t="s">
        <v>1949</v>
      </c>
      <c r="J965" s="567" t="s">
        <v>1950</v>
      </c>
      <c r="K965" s="567" t="s">
        <v>1951</v>
      </c>
      <c r="L965" s="568">
        <v>333.31</v>
      </c>
      <c r="M965" s="568">
        <v>666.62</v>
      </c>
      <c r="N965" s="567">
        <v>2</v>
      </c>
      <c r="O965" s="631">
        <v>2</v>
      </c>
      <c r="P965" s="568">
        <v>333.31</v>
      </c>
      <c r="Q965" s="583">
        <v>0.5</v>
      </c>
      <c r="R965" s="567">
        <v>1</v>
      </c>
      <c r="S965" s="583">
        <v>0.5</v>
      </c>
      <c r="T965" s="631">
        <v>1</v>
      </c>
      <c r="U965" s="613">
        <v>0.5</v>
      </c>
    </row>
    <row r="966" spans="1:21" ht="14.4" customHeight="1" x14ac:dyDescent="0.3">
      <c r="A966" s="566">
        <v>4</v>
      </c>
      <c r="B966" s="567" t="s">
        <v>539</v>
      </c>
      <c r="C966" s="567">
        <v>89301042</v>
      </c>
      <c r="D966" s="629" t="s">
        <v>4252</v>
      </c>
      <c r="E966" s="630" t="s">
        <v>2321</v>
      </c>
      <c r="F966" s="567" t="s">
        <v>2280</v>
      </c>
      <c r="G966" s="567" t="s">
        <v>3607</v>
      </c>
      <c r="H966" s="567" t="s">
        <v>905</v>
      </c>
      <c r="I966" s="567" t="s">
        <v>3608</v>
      </c>
      <c r="J966" s="567" t="s">
        <v>2120</v>
      </c>
      <c r="K966" s="567" t="s">
        <v>2116</v>
      </c>
      <c r="L966" s="568">
        <v>1165.58</v>
      </c>
      <c r="M966" s="568">
        <v>2331.16</v>
      </c>
      <c r="N966" s="567">
        <v>2</v>
      </c>
      <c r="O966" s="631">
        <v>1</v>
      </c>
      <c r="P966" s="568">
        <v>1165.58</v>
      </c>
      <c r="Q966" s="583">
        <v>0.5</v>
      </c>
      <c r="R966" s="567">
        <v>1</v>
      </c>
      <c r="S966" s="583">
        <v>0.5</v>
      </c>
      <c r="T966" s="631">
        <v>0.5</v>
      </c>
      <c r="U966" s="613">
        <v>0.5</v>
      </c>
    </row>
    <row r="967" spans="1:21" ht="14.4" customHeight="1" x14ac:dyDescent="0.3">
      <c r="A967" s="566">
        <v>4</v>
      </c>
      <c r="B967" s="567" t="s">
        <v>539</v>
      </c>
      <c r="C967" s="567">
        <v>89301042</v>
      </c>
      <c r="D967" s="629" t="s">
        <v>4252</v>
      </c>
      <c r="E967" s="630" t="s">
        <v>2321</v>
      </c>
      <c r="F967" s="567" t="s">
        <v>2280</v>
      </c>
      <c r="G967" s="567" t="s">
        <v>2503</v>
      </c>
      <c r="H967" s="567" t="s">
        <v>905</v>
      </c>
      <c r="I967" s="567" t="s">
        <v>3144</v>
      </c>
      <c r="J967" s="567" t="s">
        <v>3145</v>
      </c>
      <c r="K967" s="567" t="s">
        <v>2147</v>
      </c>
      <c r="L967" s="568">
        <v>138.16</v>
      </c>
      <c r="M967" s="568">
        <v>138.16</v>
      </c>
      <c r="N967" s="567">
        <v>1</v>
      </c>
      <c r="O967" s="631">
        <v>0.5</v>
      </c>
      <c r="P967" s="568">
        <v>138.16</v>
      </c>
      <c r="Q967" s="583">
        <v>1</v>
      </c>
      <c r="R967" s="567">
        <v>1</v>
      </c>
      <c r="S967" s="583">
        <v>1</v>
      </c>
      <c r="T967" s="631">
        <v>0.5</v>
      </c>
      <c r="U967" s="613">
        <v>1</v>
      </c>
    </row>
    <row r="968" spans="1:21" ht="14.4" customHeight="1" x14ac:dyDescent="0.3">
      <c r="A968" s="566">
        <v>4</v>
      </c>
      <c r="B968" s="567" t="s">
        <v>539</v>
      </c>
      <c r="C968" s="567">
        <v>89301042</v>
      </c>
      <c r="D968" s="629" t="s">
        <v>4252</v>
      </c>
      <c r="E968" s="630" t="s">
        <v>2321</v>
      </c>
      <c r="F968" s="567" t="s">
        <v>2280</v>
      </c>
      <c r="G968" s="567" t="s">
        <v>2503</v>
      </c>
      <c r="H968" s="567" t="s">
        <v>905</v>
      </c>
      <c r="I968" s="567" t="s">
        <v>2128</v>
      </c>
      <c r="J968" s="567" t="s">
        <v>1382</v>
      </c>
      <c r="K968" s="567" t="s">
        <v>2129</v>
      </c>
      <c r="L968" s="568">
        <v>184.22</v>
      </c>
      <c r="M968" s="568">
        <v>921.09999999999991</v>
      </c>
      <c r="N968" s="567">
        <v>5</v>
      </c>
      <c r="O968" s="631">
        <v>2.5</v>
      </c>
      <c r="P968" s="568">
        <v>368.44</v>
      </c>
      <c r="Q968" s="583">
        <v>0.4</v>
      </c>
      <c r="R968" s="567">
        <v>2</v>
      </c>
      <c r="S968" s="583">
        <v>0.4</v>
      </c>
      <c r="T968" s="631">
        <v>0.5</v>
      </c>
      <c r="U968" s="613">
        <v>0.2</v>
      </c>
    </row>
    <row r="969" spans="1:21" ht="14.4" customHeight="1" x14ac:dyDescent="0.3">
      <c r="A969" s="566">
        <v>4</v>
      </c>
      <c r="B969" s="567" t="s">
        <v>539</v>
      </c>
      <c r="C969" s="567">
        <v>89301042</v>
      </c>
      <c r="D969" s="629" t="s">
        <v>4252</v>
      </c>
      <c r="E969" s="630" t="s">
        <v>2321</v>
      </c>
      <c r="F969" s="567" t="s">
        <v>2280</v>
      </c>
      <c r="G969" s="567" t="s">
        <v>2397</v>
      </c>
      <c r="H969" s="567" t="s">
        <v>905</v>
      </c>
      <c r="I969" s="567" t="s">
        <v>3146</v>
      </c>
      <c r="J969" s="567" t="s">
        <v>957</v>
      </c>
      <c r="K969" s="567" t="s">
        <v>3147</v>
      </c>
      <c r="L969" s="568">
        <v>413.22</v>
      </c>
      <c r="M969" s="568">
        <v>826.44</v>
      </c>
      <c r="N969" s="567">
        <v>2</v>
      </c>
      <c r="O969" s="631">
        <v>2</v>
      </c>
      <c r="P969" s="568">
        <v>826.44</v>
      </c>
      <c r="Q969" s="583">
        <v>1</v>
      </c>
      <c r="R969" s="567">
        <v>2</v>
      </c>
      <c r="S969" s="583">
        <v>1</v>
      </c>
      <c r="T969" s="631">
        <v>2</v>
      </c>
      <c r="U969" s="613">
        <v>1</v>
      </c>
    </row>
    <row r="970" spans="1:21" ht="14.4" customHeight="1" x14ac:dyDescent="0.3">
      <c r="A970" s="566">
        <v>4</v>
      </c>
      <c r="B970" s="567" t="s">
        <v>539</v>
      </c>
      <c r="C970" s="567">
        <v>89301042</v>
      </c>
      <c r="D970" s="629" t="s">
        <v>4252</v>
      </c>
      <c r="E970" s="630" t="s">
        <v>2321</v>
      </c>
      <c r="F970" s="567" t="s">
        <v>2280</v>
      </c>
      <c r="G970" s="567" t="s">
        <v>2638</v>
      </c>
      <c r="H970" s="567" t="s">
        <v>538</v>
      </c>
      <c r="I970" s="567" t="s">
        <v>2639</v>
      </c>
      <c r="J970" s="567" t="s">
        <v>687</v>
      </c>
      <c r="K970" s="567" t="s">
        <v>2640</v>
      </c>
      <c r="L970" s="568">
        <v>413.22</v>
      </c>
      <c r="M970" s="568">
        <v>413.22</v>
      </c>
      <c r="N970" s="567">
        <v>1</v>
      </c>
      <c r="O970" s="631">
        <v>0.5</v>
      </c>
      <c r="P970" s="568">
        <v>413.22</v>
      </c>
      <c r="Q970" s="583">
        <v>1</v>
      </c>
      <c r="R970" s="567">
        <v>1</v>
      </c>
      <c r="S970" s="583">
        <v>1</v>
      </c>
      <c r="T970" s="631">
        <v>0.5</v>
      </c>
      <c r="U970" s="613">
        <v>1</v>
      </c>
    </row>
    <row r="971" spans="1:21" ht="14.4" customHeight="1" x14ac:dyDescent="0.3">
      <c r="A971" s="566">
        <v>4</v>
      </c>
      <c r="B971" s="567" t="s">
        <v>539</v>
      </c>
      <c r="C971" s="567">
        <v>89301042</v>
      </c>
      <c r="D971" s="629" t="s">
        <v>4252</v>
      </c>
      <c r="E971" s="630" t="s">
        <v>2321</v>
      </c>
      <c r="F971" s="567" t="s">
        <v>2280</v>
      </c>
      <c r="G971" s="567" t="s">
        <v>3609</v>
      </c>
      <c r="H971" s="567" t="s">
        <v>538</v>
      </c>
      <c r="I971" s="567" t="s">
        <v>3610</v>
      </c>
      <c r="J971" s="567" t="s">
        <v>3611</v>
      </c>
      <c r="K971" s="567" t="s">
        <v>3612</v>
      </c>
      <c r="L971" s="568">
        <v>400.21</v>
      </c>
      <c r="M971" s="568">
        <v>2001.0499999999997</v>
      </c>
      <c r="N971" s="567">
        <v>5</v>
      </c>
      <c r="O971" s="631">
        <v>2.5</v>
      </c>
      <c r="P971" s="568">
        <v>2001.0499999999997</v>
      </c>
      <c r="Q971" s="583">
        <v>1</v>
      </c>
      <c r="R971" s="567">
        <v>5</v>
      </c>
      <c r="S971" s="583">
        <v>1</v>
      </c>
      <c r="T971" s="631">
        <v>2.5</v>
      </c>
      <c r="U971" s="613">
        <v>1</v>
      </c>
    </row>
    <row r="972" spans="1:21" ht="14.4" customHeight="1" x14ac:dyDescent="0.3">
      <c r="A972" s="566">
        <v>4</v>
      </c>
      <c r="B972" s="567" t="s">
        <v>539</v>
      </c>
      <c r="C972" s="567">
        <v>89301042</v>
      </c>
      <c r="D972" s="629" t="s">
        <v>4252</v>
      </c>
      <c r="E972" s="630" t="s">
        <v>2321</v>
      </c>
      <c r="F972" s="567" t="s">
        <v>2280</v>
      </c>
      <c r="G972" s="567" t="s">
        <v>3191</v>
      </c>
      <c r="H972" s="567" t="s">
        <v>538</v>
      </c>
      <c r="I972" s="567" t="s">
        <v>3613</v>
      </c>
      <c r="J972" s="567" t="s">
        <v>652</v>
      </c>
      <c r="K972" s="567" t="s">
        <v>653</v>
      </c>
      <c r="L972" s="568">
        <v>138.61000000000001</v>
      </c>
      <c r="M972" s="568">
        <v>277.22000000000003</v>
      </c>
      <c r="N972" s="567">
        <v>2</v>
      </c>
      <c r="O972" s="631">
        <v>1</v>
      </c>
      <c r="P972" s="568">
        <v>277.22000000000003</v>
      </c>
      <c r="Q972" s="583">
        <v>1</v>
      </c>
      <c r="R972" s="567">
        <v>2</v>
      </c>
      <c r="S972" s="583">
        <v>1</v>
      </c>
      <c r="T972" s="631">
        <v>1</v>
      </c>
      <c r="U972" s="613">
        <v>1</v>
      </c>
    </row>
    <row r="973" spans="1:21" ht="14.4" customHeight="1" x14ac:dyDescent="0.3">
      <c r="A973" s="566">
        <v>4</v>
      </c>
      <c r="B973" s="567" t="s">
        <v>539</v>
      </c>
      <c r="C973" s="567">
        <v>89301042</v>
      </c>
      <c r="D973" s="629" t="s">
        <v>4252</v>
      </c>
      <c r="E973" s="630" t="s">
        <v>2321</v>
      </c>
      <c r="F973" s="567" t="s">
        <v>2280</v>
      </c>
      <c r="G973" s="567" t="s">
        <v>3614</v>
      </c>
      <c r="H973" s="567" t="s">
        <v>538</v>
      </c>
      <c r="I973" s="567" t="s">
        <v>3615</v>
      </c>
      <c r="J973" s="567" t="s">
        <v>3616</v>
      </c>
      <c r="K973" s="567" t="s">
        <v>3617</v>
      </c>
      <c r="L973" s="568">
        <v>53.67</v>
      </c>
      <c r="M973" s="568">
        <v>161.01</v>
      </c>
      <c r="N973" s="567">
        <v>3</v>
      </c>
      <c r="O973" s="631">
        <v>1</v>
      </c>
      <c r="P973" s="568"/>
      <c r="Q973" s="583">
        <v>0</v>
      </c>
      <c r="R973" s="567"/>
      <c r="S973" s="583">
        <v>0</v>
      </c>
      <c r="T973" s="631"/>
      <c r="U973" s="613">
        <v>0</v>
      </c>
    </row>
    <row r="974" spans="1:21" ht="14.4" customHeight="1" x14ac:dyDescent="0.3">
      <c r="A974" s="566">
        <v>4</v>
      </c>
      <c r="B974" s="567" t="s">
        <v>539</v>
      </c>
      <c r="C974" s="567">
        <v>89301042</v>
      </c>
      <c r="D974" s="629" t="s">
        <v>4252</v>
      </c>
      <c r="E974" s="630" t="s">
        <v>2321</v>
      </c>
      <c r="F974" s="567" t="s">
        <v>2280</v>
      </c>
      <c r="G974" s="567" t="s">
        <v>3618</v>
      </c>
      <c r="H974" s="567" t="s">
        <v>538</v>
      </c>
      <c r="I974" s="567" t="s">
        <v>3619</v>
      </c>
      <c r="J974" s="567" t="s">
        <v>3620</v>
      </c>
      <c r="K974" s="567" t="s">
        <v>2677</v>
      </c>
      <c r="L974" s="568">
        <v>0</v>
      </c>
      <c r="M974" s="568">
        <v>0</v>
      </c>
      <c r="N974" s="567">
        <v>2</v>
      </c>
      <c r="O974" s="631">
        <v>1</v>
      </c>
      <c r="P974" s="568">
        <v>0</v>
      </c>
      <c r="Q974" s="583"/>
      <c r="R974" s="567">
        <v>2</v>
      </c>
      <c r="S974" s="583">
        <v>1</v>
      </c>
      <c r="T974" s="631">
        <v>1</v>
      </c>
      <c r="U974" s="613">
        <v>1</v>
      </c>
    </row>
    <row r="975" spans="1:21" ht="14.4" customHeight="1" x14ac:dyDescent="0.3">
      <c r="A975" s="566">
        <v>4</v>
      </c>
      <c r="B975" s="567" t="s">
        <v>539</v>
      </c>
      <c r="C975" s="567">
        <v>89301042</v>
      </c>
      <c r="D975" s="629" t="s">
        <v>4252</v>
      </c>
      <c r="E975" s="630" t="s">
        <v>2321</v>
      </c>
      <c r="F975" s="567" t="s">
        <v>2280</v>
      </c>
      <c r="G975" s="567" t="s">
        <v>3196</v>
      </c>
      <c r="H975" s="567" t="s">
        <v>538</v>
      </c>
      <c r="I975" s="567" t="s">
        <v>2590</v>
      </c>
      <c r="J975" s="567" t="s">
        <v>2591</v>
      </c>
      <c r="K975" s="567" t="s">
        <v>2592</v>
      </c>
      <c r="L975" s="568">
        <v>153.37</v>
      </c>
      <c r="M975" s="568">
        <v>766.85</v>
      </c>
      <c r="N975" s="567">
        <v>5</v>
      </c>
      <c r="O975" s="631">
        <v>1.5</v>
      </c>
      <c r="P975" s="568">
        <v>460.11</v>
      </c>
      <c r="Q975" s="583">
        <v>0.6</v>
      </c>
      <c r="R975" s="567">
        <v>3</v>
      </c>
      <c r="S975" s="583">
        <v>0.6</v>
      </c>
      <c r="T975" s="631">
        <v>1</v>
      </c>
      <c r="U975" s="613">
        <v>0.66666666666666663</v>
      </c>
    </row>
    <row r="976" spans="1:21" ht="14.4" customHeight="1" x14ac:dyDescent="0.3">
      <c r="A976" s="566">
        <v>4</v>
      </c>
      <c r="B976" s="567" t="s">
        <v>539</v>
      </c>
      <c r="C976" s="567">
        <v>89301042</v>
      </c>
      <c r="D976" s="629" t="s">
        <v>4252</v>
      </c>
      <c r="E976" s="630" t="s">
        <v>2321</v>
      </c>
      <c r="F976" s="567" t="s">
        <v>2280</v>
      </c>
      <c r="G976" s="567" t="s">
        <v>2589</v>
      </c>
      <c r="H976" s="567" t="s">
        <v>538</v>
      </c>
      <c r="I976" s="567" t="s">
        <v>2590</v>
      </c>
      <c r="J976" s="567" t="s">
        <v>2591</v>
      </c>
      <c r="K976" s="567" t="s">
        <v>2592</v>
      </c>
      <c r="L976" s="568">
        <v>153.37</v>
      </c>
      <c r="M976" s="568">
        <v>766.85</v>
      </c>
      <c r="N976" s="567">
        <v>5</v>
      </c>
      <c r="O976" s="631">
        <v>1.5</v>
      </c>
      <c r="P976" s="568">
        <v>766.85</v>
      </c>
      <c r="Q976" s="583">
        <v>1</v>
      </c>
      <c r="R976" s="567">
        <v>5</v>
      </c>
      <c r="S976" s="583">
        <v>1</v>
      </c>
      <c r="T976" s="631">
        <v>1.5</v>
      </c>
      <c r="U976" s="613">
        <v>1</v>
      </c>
    </row>
    <row r="977" spans="1:21" ht="14.4" customHeight="1" x14ac:dyDescent="0.3">
      <c r="A977" s="566">
        <v>4</v>
      </c>
      <c r="B977" s="567" t="s">
        <v>539</v>
      </c>
      <c r="C977" s="567">
        <v>89301042</v>
      </c>
      <c r="D977" s="629" t="s">
        <v>4252</v>
      </c>
      <c r="E977" s="630" t="s">
        <v>2321</v>
      </c>
      <c r="F977" s="567" t="s">
        <v>2280</v>
      </c>
      <c r="G977" s="567" t="s">
        <v>3156</v>
      </c>
      <c r="H977" s="567" t="s">
        <v>538</v>
      </c>
      <c r="I977" s="567" t="s">
        <v>3621</v>
      </c>
      <c r="J977" s="567" t="s">
        <v>3622</v>
      </c>
      <c r="K977" s="567" t="s">
        <v>3623</v>
      </c>
      <c r="L977" s="568">
        <v>34.43</v>
      </c>
      <c r="M977" s="568">
        <v>103.28999999999999</v>
      </c>
      <c r="N977" s="567">
        <v>3</v>
      </c>
      <c r="O977" s="631">
        <v>0.5</v>
      </c>
      <c r="P977" s="568"/>
      <c r="Q977" s="583">
        <v>0</v>
      </c>
      <c r="R977" s="567"/>
      <c r="S977" s="583">
        <v>0</v>
      </c>
      <c r="T977" s="631"/>
      <c r="U977" s="613">
        <v>0</v>
      </c>
    </row>
    <row r="978" spans="1:21" ht="14.4" customHeight="1" x14ac:dyDescent="0.3">
      <c r="A978" s="566">
        <v>4</v>
      </c>
      <c r="B978" s="567" t="s">
        <v>539</v>
      </c>
      <c r="C978" s="567">
        <v>89301042</v>
      </c>
      <c r="D978" s="629" t="s">
        <v>4252</v>
      </c>
      <c r="E978" s="630" t="s">
        <v>2321</v>
      </c>
      <c r="F978" s="567" t="s">
        <v>2280</v>
      </c>
      <c r="G978" s="567" t="s">
        <v>2483</v>
      </c>
      <c r="H978" s="567" t="s">
        <v>538</v>
      </c>
      <c r="I978" s="567" t="s">
        <v>2484</v>
      </c>
      <c r="J978" s="567" t="s">
        <v>1217</v>
      </c>
      <c r="K978" s="567" t="s">
        <v>2485</v>
      </c>
      <c r="L978" s="568">
        <v>63.67</v>
      </c>
      <c r="M978" s="568">
        <v>63.67</v>
      </c>
      <c r="N978" s="567">
        <v>1</v>
      </c>
      <c r="O978" s="631">
        <v>1</v>
      </c>
      <c r="P978" s="568"/>
      <c r="Q978" s="583">
        <v>0</v>
      </c>
      <c r="R978" s="567"/>
      <c r="S978" s="583">
        <v>0</v>
      </c>
      <c r="T978" s="631"/>
      <c r="U978" s="613">
        <v>0</v>
      </c>
    </row>
    <row r="979" spans="1:21" ht="14.4" customHeight="1" x14ac:dyDescent="0.3">
      <c r="A979" s="566">
        <v>4</v>
      </c>
      <c r="B979" s="567" t="s">
        <v>539</v>
      </c>
      <c r="C979" s="567">
        <v>89301042</v>
      </c>
      <c r="D979" s="629" t="s">
        <v>4252</v>
      </c>
      <c r="E979" s="630" t="s">
        <v>2321</v>
      </c>
      <c r="F979" s="567" t="s">
        <v>2280</v>
      </c>
      <c r="G979" s="567" t="s">
        <v>2414</v>
      </c>
      <c r="H979" s="567" t="s">
        <v>538</v>
      </c>
      <c r="I979" s="567" t="s">
        <v>3624</v>
      </c>
      <c r="J979" s="567" t="s">
        <v>2308</v>
      </c>
      <c r="K979" s="567"/>
      <c r="L979" s="568">
        <v>1492.58</v>
      </c>
      <c r="M979" s="568">
        <v>1492.58</v>
      </c>
      <c r="N979" s="567">
        <v>1</v>
      </c>
      <c r="O979" s="631">
        <v>0.5</v>
      </c>
      <c r="P979" s="568"/>
      <c r="Q979" s="583">
        <v>0</v>
      </c>
      <c r="R979" s="567"/>
      <c r="S979" s="583">
        <v>0</v>
      </c>
      <c r="T979" s="631"/>
      <c r="U979" s="613">
        <v>0</v>
      </c>
    </row>
    <row r="980" spans="1:21" ht="14.4" customHeight="1" x14ac:dyDescent="0.3">
      <c r="A980" s="566">
        <v>4</v>
      </c>
      <c r="B980" s="567" t="s">
        <v>539</v>
      </c>
      <c r="C980" s="567">
        <v>89301042</v>
      </c>
      <c r="D980" s="629" t="s">
        <v>4252</v>
      </c>
      <c r="E980" s="630" t="s">
        <v>2321</v>
      </c>
      <c r="F980" s="567" t="s">
        <v>2280</v>
      </c>
      <c r="G980" s="567" t="s">
        <v>2509</v>
      </c>
      <c r="H980" s="567" t="s">
        <v>538</v>
      </c>
      <c r="I980" s="567" t="s">
        <v>2510</v>
      </c>
      <c r="J980" s="567" t="s">
        <v>846</v>
      </c>
      <c r="K980" s="567" t="s">
        <v>847</v>
      </c>
      <c r="L980" s="568">
        <v>0</v>
      </c>
      <c r="M980" s="568">
        <v>0</v>
      </c>
      <c r="N980" s="567">
        <v>1</v>
      </c>
      <c r="O980" s="631">
        <v>1</v>
      </c>
      <c r="P980" s="568"/>
      <c r="Q980" s="583"/>
      <c r="R980" s="567"/>
      <c r="S980" s="583">
        <v>0</v>
      </c>
      <c r="T980" s="631"/>
      <c r="U980" s="613">
        <v>0</v>
      </c>
    </row>
    <row r="981" spans="1:21" ht="14.4" customHeight="1" x14ac:dyDescent="0.3">
      <c r="A981" s="566">
        <v>4</v>
      </c>
      <c r="B981" s="567" t="s">
        <v>539</v>
      </c>
      <c r="C981" s="567">
        <v>89301042</v>
      </c>
      <c r="D981" s="629" t="s">
        <v>4252</v>
      </c>
      <c r="E981" s="630" t="s">
        <v>2321</v>
      </c>
      <c r="F981" s="567" t="s">
        <v>2280</v>
      </c>
      <c r="G981" s="567" t="s">
        <v>2822</v>
      </c>
      <c r="H981" s="567" t="s">
        <v>538</v>
      </c>
      <c r="I981" s="567" t="s">
        <v>3625</v>
      </c>
      <c r="J981" s="567" t="s">
        <v>3626</v>
      </c>
      <c r="K981" s="567" t="s">
        <v>3627</v>
      </c>
      <c r="L981" s="568">
        <v>56.41</v>
      </c>
      <c r="M981" s="568">
        <v>56.41</v>
      </c>
      <c r="N981" s="567">
        <v>1</v>
      </c>
      <c r="O981" s="631">
        <v>0.5</v>
      </c>
      <c r="P981" s="568"/>
      <c r="Q981" s="583">
        <v>0</v>
      </c>
      <c r="R981" s="567"/>
      <c r="S981" s="583">
        <v>0</v>
      </c>
      <c r="T981" s="631"/>
      <c r="U981" s="613">
        <v>0</v>
      </c>
    </row>
    <row r="982" spans="1:21" ht="14.4" customHeight="1" x14ac:dyDescent="0.3">
      <c r="A982" s="566">
        <v>4</v>
      </c>
      <c r="B982" s="567" t="s">
        <v>539</v>
      </c>
      <c r="C982" s="567">
        <v>89301042</v>
      </c>
      <c r="D982" s="629" t="s">
        <v>4252</v>
      </c>
      <c r="E982" s="630" t="s">
        <v>2321</v>
      </c>
      <c r="F982" s="567" t="s">
        <v>2280</v>
      </c>
      <c r="G982" s="567" t="s">
        <v>2577</v>
      </c>
      <c r="H982" s="567" t="s">
        <v>905</v>
      </c>
      <c r="I982" s="567" t="s">
        <v>2136</v>
      </c>
      <c r="J982" s="567" t="s">
        <v>1388</v>
      </c>
      <c r="K982" s="567" t="s">
        <v>1389</v>
      </c>
      <c r="L982" s="568">
        <v>154.01</v>
      </c>
      <c r="M982" s="568">
        <v>154.01</v>
      </c>
      <c r="N982" s="567">
        <v>1</v>
      </c>
      <c r="O982" s="631">
        <v>1</v>
      </c>
      <c r="P982" s="568">
        <v>154.01</v>
      </c>
      <c r="Q982" s="583">
        <v>1</v>
      </c>
      <c r="R982" s="567">
        <v>1</v>
      </c>
      <c r="S982" s="583">
        <v>1</v>
      </c>
      <c r="T982" s="631">
        <v>1</v>
      </c>
      <c r="U982" s="613">
        <v>1</v>
      </c>
    </row>
    <row r="983" spans="1:21" ht="14.4" customHeight="1" x14ac:dyDescent="0.3">
      <c r="A983" s="566">
        <v>4</v>
      </c>
      <c r="B983" s="567" t="s">
        <v>539</v>
      </c>
      <c r="C983" s="567">
        <v>89301042</v>
      </c>
      <c r="D983" s="629" t="s">
        <v>4252</v>
      </c>
      <c r="E983" s="630" t="s">
        <v>2321</v>
      </c>
      <c r="F983" s="567" t="s">
        <v>2280</v>
      </c>
      <c r="G983" s="567" t="s">
        <v>2664</v>
      </c>
      <c r="H983" s="567" t="s">
        <v>538</v>
      </c>
      <c r="I983" s="567" t="s">
        <v>3624</v>
      </c>
      <c r="J983" s="567" t="s">
        <v>3628</v>
      </c>
      <c r="K983" s="567" t="s">
        <v>3629</v>
      </c>
      <c r="L983" s="568">
        <v>1492.58</v>
      </c>
      <c r="M983" s="568">
        <v>1492.58</v>
      </c>
      <c r="N983" s="567">
        <v>1</v>
      </c>
      <c r="O983" s="631">
        <v>0.5</v>
      </c>
      <c r="P983" s="568">
        <v>1492.58</v>
      </c>
      <c r="Q983" s="583">
        <v>1</v>
      </c>
      <c r="R983" s="567">
        <v>1</v>
      </c>
      <c r="S983" s="583">
        <v>1</v>
      </c>
      <c r="T983" s="631">
        <v>0.5</v>
      </c>
      <c r="U983" s="613">
        <v>1</v>
      </c>
    </row>
    <row r="984" spans="1:21" ht="14.4" customHeight="1" x14ac:dyDescent="0.3">
      <c r="A984" s="566">
        <v>4</v>
      </c>
      <c r="B984" s="567" t="s">
        <v>539</v>
      </c>
      <c r="C984" s="567">
        <v>89301042</v>
      </c>
      <c r="D984" s="629" t="s">
        <v>4252</v>
      </c>
      <c r="E984" s="630" t="s">
        <v>2321</v>
      </c>
      <c r="F984" s="567" t="s">
        <v>2280</v>
      </c>
      <c r="G984" s="567" t="s">
        <v>3630</v>
      </c>
      <c r="H984" s="567" t="s">
        <v>538</v>
      </c>
      <c r="I984" s="567" t="s">
        <v>3631</v>
      </c>
      <c r="J984" s="567" t="s">
        <v>1701</v>
      </c>
      <c r="K984" s="567" t="s">
        <v>3632</v>
      </c>
      <c r="L984" s="568">
        <v>0</v>
      </c>
      <c r="M984" s="568">
        <v>0</v>
      </c>
      <c r="N984" s="567">
        <v>1</v>
      </c>
      <c r="O984" s="631">
        <v>1</v>
      </c>
      <c r="P984" s="568"/>
      <c r="Q984" s="583"/>
      <c r="R984" s="567"/>
      <c r="S984" s="583">
        <v>0</v>
      </c>
      <c r="T984" s="631"/>
      <c r="U984" s="613">
        <v>0</v>
      </c>
    </row>
    <row r="985" spans="1:21" ht="14.4" customHeight="1" x14ac:dyDescent="0.3">
      <c r="A985" s="566">
        <v>4</v>
      </c>
      <c r="B985" s="567" t="s">
        <v>539</v>
      </c>
      <c r="C985" s="567">
        <v>89301042</v>
      </c>
      <c r="D985" s="629" t="s">
        <v>4252</v>
      </c>
      <c r="E985" s="630" t="s">
        <v>2321</v>
      </c>
      <c r="F985" s="567" t="s">
        <v>2280</v>
      </c>
      <c r="G985" s="567" t="s">
        <v>2339</v>
      </c>
      <c r="H985" s="567" t="s">
        <v>538</v>
      </c>
      <c r="I985" s="567" t="s">
        <v>2340</v>
      </c>
      <c r="J985" s="567" t="s">
        <v>2341</v>
      </c>
      <c r="K985" s="567" t="s">
        <v>2342</v>
      </c>
      <c r="L985" s="568">
        <v>72.05</v>
      </c>
      <c r="M985" s="568">
        <v>144.1</v>
      </c>
      <c r="N985" s="567">
        <v>2</v>
      </c>
      <c r="O985" s="631">
        <v>0.5</v>
      </c>
      <c r="P985" s="568"/>
      <c r="Q985" s="583">
        <v>0</v>
      </c>
      <c r="R985" s="567"/>
      <c r="S985" s="583">
        <v>0</v>
      </c>
      <c r="T985" s="631"/>
      <c r="U985" s="613">
        <v>0</v>
      </c>
    </row>
    <row r="986" spans="1:21" ht="14.4" customHeight="1" x14ac:dyDescent="0.3">
      <c r="A986" s="566">
        <v>4</v>
      </c>
      <c r="B986" s="567" t="s">
        <v>539</v>
      </c>
      <c r="C986" s="567">
        <v>89301042</v>
      </c>
      <c r="D986" s="629" t="s">
        <v>4252</v>
      </c>
      <c r="E986" s="630" t="s">
        <v>2321</v>
      </c>
      <c r="F986" s="567" t="s">
        <v>2280</v>
      </c>
      <c r="G986" s="567" t="s">
        <v>2439</v>
      </c>
      <c r="H986" s="567" t="s">
        <v>538</v>
      </c>
      <c r="I986" s="567" t="s">
        <v>2440</v>
      </c>
      <c r="J986" s="567" t="s">
        <v>1270</v>
      </c>
      <c r="K986" s="567" t="s">
        <v>2441</v>
      </c>
      <c r="L986" s="568">
        <v>0</v>
      </c>
      <c r="M986" s="568">
        <v>0</v>
      </c>
      <c r="N986" s="567">
        <v>1</v>
      </c>
      <c r="O986" s="631">
        <v>0.5</v>
      </c>
      <c r="P986" s="568">
        <v>0</v>
      </c>
      <c r="Q986" s="583"/>
      <c r="R986" s="567">
        <v>1</v>
      </c>
      <c r="S986" s="583">
        <v>1</v>
      </c>
      <c r="T986" s="631">
        <v>0.5</v>
      </c>
      <c r="U986" s="613">
        <v>1</v>
      </c>
    </row>
    <row r="987" spans="1:21" ht="14.4" customHeight="1" x14ac:dyDescent="0.3">
      <c r="A987" s="566">
        <v>4</v>
      </c>
      <c r="B987" s="567" t="s">
        <v>539</v>
      </c>
      <c r="C987" s="567">
        <v>89301042</v>
      </c>
      <c r="D987" s="629" t="s">
        <v>4252</v>
      </c>
      <c r="E987" s="630" t="s">
        <v>2321</v>
      </c>
      <c r="F987" s="567" t="s">
        <v>2280</v>
      </c>
      <c r="G987" s="567" t="s">
        <v>2344</v>
      </c>
      <c r="H987" s="567" t="s">
        <v>538</v>
      </c>
      <c r="I987" s="567" t="s">
        <v>2345</v>
      </c>
      <c r="J987" s="567" t="s">
        <v>739</v>
      </c>
      <c r="K987" s="567" t="s">
        <v>2665</v>
      </c>
      <c r="L987" s="568">
        <v>242.93</v>
      </c>
      <c r="M987" s="568">
        <v>242.93</v>
      </c>
      <c r="N987" s="567">
        <v>1</v>
      </c>
      <c r="O987" s="631">
        <v>1</v>
      </c>
      <c r="P987" s="568"/>
      <c r="Q987" s="583">
        <v>0</v>
      </c>
      <c r="R987" s="567"/>
      <c r="S987" s="583">
        <v>0</v>
      </c>
      <c r="T987" s="631"/>
      <c r="U987" s="613">
        <v>0</v>
      </c>
    </row>
    <row r="988" spans="1:21" ht="14.4" customHeight="1" x14ac:dyDescent="0.3">
      <c r="A988" s="566">
        <v>4</v>
      </c>
      <c r="B988" s="567" t="s">
        <v>539</v>
      </c>
      <c r="C988" s="567">
        <v>89301042</v>
      </c>
      <c r="D988" s="629" t="s">
        <v>4252</v>
      </c>
      <c r="E988" s="630" t="s">
        <v>2321</v>
      </c>
      <c r="F988" s="567" t="s">
        <v>2280</v>
      </c>
      <c r="G988" s="567" t="s">
        <v>2344</v>
      </c>
      <c r="H988" s="567" t="s">
        <v>538</v>
      </c>
      <c r="I988" s="567" t="s">
        <v>2345</v>
      </c>
      <c r="J988" s="567" t="s">
        <v>739</v>
      </c>
      <c r="K988" s="567" t="s">
        <v>2346</v>
      </c>
      <c r="L988" s="568">
        <v>242.93</v>
      </c>
      <c r="M988" s="568">
        <v>485.86</v>
      </c>
      <c r="N988" s="567">
        <v>2</v>
      </c>
      <c r="O988" s="631">
        <v>2</v>
      </c>
      <c r="P988" s="568"/>
      <c r="Q988" s="583">
        <v>0</v>
      </c>
      <c r="R988" s="567"/>
      <c r="S988" s="583">
        <v>0</v>
      </c>
      <c r="T988" s="631"/>
      <c r="U988" s="613">
        <v>0</v>
      </c>
    </row>
    <row r="989" spans="1:21" ht="14.4" customHeight="1" x14ac:dyDescent="0.3">
      <c r="A989" s="566">
        <v>4</v>
      </c>
      <c r="B989" s="567" t="s">
        <v>539</v>
      </c>
      <c r="C989" s="567">
        <v>89301042</v>
      </c>
      <c r="D989" s="629" t="s">
        <v>4252</v>
      </c>
      <c r="E989" s="630" t="s">
        <v>2321</v>
      </c>
      <c r="F989" s="567" t="s">
        <v>2280</v>
      </c>
      <c r="G989" s="567" t="s">
        <v>3204</v>
      </c>
      <c r="H989" s="567" t="s">
        <v>538</v>
      </c>
      <c r="I989" s="567" t="s">
        <v>3633</v>
      </c>
      <c r="J989" s="567" t="s">
        <v>3634</v>
      </c>
      <c r="K989" s="567" t="s">
        <v>1872</v>
      </c>
      <c r="L989" s="568">
        <v>64.13</v>
      </c>
      <c r="M989" s="568">
        <v>64.13</v>
      </c>
      <c r="N989" s="567">
        <v>1</v>
      </c>
      <c r="O989" s="631">
        <v>1</v>
      </c>
      <c r="P989" s="568">
        <v>64.13</v>
      </c>
      <c r="Q989" s="583">
        <v>1</v>
      </c>
      <c r="R989" s="567">
        <v>1</v>
      </c>
      <c r="S989" s="583">
        <v>1</v>
      </c>
      <c r="T989" s="631">
        <v>1</v>
      </c>
      <c r="U989" s="613">
        <v>1</v>
      </c>
    </row>
    <row r="990" spans="1:21" ht="14.4" customHeight="1" x14ac:dyDescent="0.3">
      <c r="A990" s="566">
        <v>4</v>
      </c>
      <c r="B990" s="567" t="s">
        <v>539</v>
      </c>
      <c r="C990" s="567">
        <v>89301042</v>
      </c>
      <c r="D990" s="629" t="s">
        <v>4252</v>
      </c>
      <c r="E990" s="630" t="s">
        <v>2321</v>
      </c>
      <c r="F990" s="567" t="s">
        <v>2280</v>
      </c>
      <c r="G990" s="567" t="s">
        <v>3635</v>
      </c>
      <c r="H990" s="567" t="s">
        <v>538</v>
      </c>
      <c r="I990" s="567" t="s">
        <v>3636</v>
      </c>
      <c r="J990" s="567" t="s">
        <v>3637</v>
      </c>
      <c r="K990" s="567" t="s">
        <v>3638</v>
      </c>
      <c r="L990" s="568">
        <v>146.82</v>
      </c>
      <c r="M990" s="568">
        <v>146.82</v>
      </c>
      <c r="N990" s="567">
        <v>1</v>
      </c>
      <c r="O990" s="631">
        <v>0.5</v>
      </c>
      <c r="P990" s="568">
        <v>146.82</v>
      </c>
      <c r="Q990" s="583">
        <v>1</v>
      </c>
      <c r="R990" s="567">
        <v>1</v>
      </c>
      <c r="S990" s="583">
        <v>1</v>
      </c>
      <c r="T990" s="631">
        <v>0.5</v>
      </c>
      <c r="U990" s="613">
        <v>1</v>
      </c>
    </row>
    <row r="991" spans="1:21" ht="14.4" customHeight="1" x14ac:dyDescent="0.3">
      <c r="A991" s="566">
        <v>4</v>
      </c>
      <c r="B991" s="567" t="s">
        <v>539</v>
      </c>
      <c r="C991" s="567">
        <v>89301042</v>
      </c>
      <c r="D991" s="629" t="s">
        <v>4252</v>
      </c>
      <c r="E991" s="630" t="s">
        <v>2321</v>
      </c>
      <c r="F991" s="567" t="s">
        <v>2280</v>
      </c>
      <c r="G991" s="567" t="s">
        <v>2461</v>
      </c>
      <c r="H991" s="567" t="s">
        <v>538</v>
      </c>
      <c r="I991" s="567" t="s">
        <v>3166</v>
      </c>
      <c r="J991" s="567" t="s">
        <v>3167</v>
      </c>
      <c r="K991" s="567" t="s">
        <v>2006</v>
      </c>
      <c r="L991" s="568">
        <v>44.89</v>
      </c>
      <c r="M991" s="568">
        <v>134.67000000000002</v>
      </c>
      <c r="N991" s="567">
        <v>3</v>
      </c>
      <c r="O991" s="631">
        <v>0.5</v>
      </c>
      <c r="P991" s="568"/>
      <c r="Q991" s="583">
        <v>0</v>
      </c>
      <c r="R991" s="567"/>
      <c r="S991" s="583">
        <v>0</v>
      </c>
      <c r="T991" s="631"/>
      <c r="U991" s="613">
        <v>0</v>
      </c>
    </row>
    <row r="992" spans="1:21" ht="14.4" customHeight="1" x14ac:dyDescent="0.3">
      <c r="A992" s="566">
        <v>4</v>
      </c>
      <c r="B992" s="567" t="s">
        <v>539</v>
      </c>
      <c r="C992" s="567">
        <v>89301042</v>
      </c>
      <c r="D992" s="629" t="s">
        <v>4252</v>
      </c>
      <c r="E992" s="630" t="s">
        <v>2321</v>
      </c>
      <c r="F992" s="567" t="s">
        <v>2280</v>
      </c>
      <c r="G992" s="567" t="s">
        <v>2490</v>
      </c>
      <c r="H992" s="567" t="s">
        <v>905</v>
      </c>
      <c r="I992" s="567" t="s">
        <v>3598</v>
      </c>
      <c r="J992" s="567" t="s">
        <v>911</v>
      </c>
      <c r="K992" s="567" t="s">
        <v>2827</v>
      </c>
      <c r="L992" s="568">
        <v>193.26</v>
      </c>
      <c r="M992" s="568">
        <v>193.26</v>
      </c>
      <c r="N992" s="567">
        <v>1</v>
      </c>
      <c r="O992" s="631">
        <v>1</v>
      </c>
      <c r="P992" s="568">
        <v>193.26</v>
      </c>
      <c r="Q992" s="583">
        <v>1</v>
      </c>
      <c r="R992" s="567">
        <v>1</v>
      </c>
      <c r="S992" s="583">
        <v>1</v>
      </c>
      <c r="T992" s="631">
        <v>1</v>
      </c>
      <c r="U992" s="613">
        <v>1</v>
      </c>
    </row>
    <row r="993" spans="1:21" ht="14.4" customHeight="1" x14ac:dyDescent="0.3">
      <c r="A993" s="566">
        <v>4</v>
      </c>
      <c r="B993" s="567" t="s">
        <v>539</v>
      </c>
      <c r="C993" s="567">
        <v>89301042</v>
      </c>
      <c r="D993" s="629" t="s">
        <v>4252</v>
      </c>
      <c r="E993" s="630" t="s">
        <v>2321</v>
      </c>
      <c r="F993" s="567" t="s">
        <v>2280</v>
      </c>
      <c r="G993" s="567" t="s">
        <v>2490</v>
      </c>
      <c r="H993" s="567" t="s">
        <v>538</v>
      </c>
      <c r="I993" s="567" t="s">
        <v>3639</v>
      </c>
      <c r="J993" s="567" t="s">
        <v>911</v>
      </c>
      <c r="K993" s="567" t="s">
        <v>3640</v>
      </c>
      <c r="L993" s="568">
        <v>96.63</v>
      </c>
      <c r="M993" s="568">
        <v>579.78</v>
      </c>
      <c r="N993" s="567">
        <v>6</v>
      </c>
      <c r="O993" s="631">
        <v>2.5</v>
      </c>
      <c r="P993" s="568">
        <v>579.78</v>
      </c>
      <c r="Q993" s="583">
        <v>1</v>
      </c>
      <c r="R993" s="567">
        <v>6</v>
      </c>
      <c r="S993" s="583">
        <v>1</v>
      </c>
      <c r="T993" s="631">
        <v>2.5</v>
      </c>
      <c r="U993" s="613">
        <v>1</v>
      </c>
    </row>
    <row r="994" spans="1:21" ht="14.4" customHeight="1" x14ac:dyDescent="0.3">
      <c r="A994" s="566">
        <v>4</v>
      </c>
      <c r="B994" s="567" t="s">
        <v>539</v>
      </c>
      <c r="C994" s="567">
        <v>89301042</v>
      </c>
      <c r="D994" s="629" t="s">
        <v>4252</v>
      </c>
      <c r="E994" s="630" t="s">
        <v>2321</v>
      </c>
      <c r="F994" s="567" t="s">
        <v>2280</v>
      </c>
      <c r="G994" s="567" t="s">
        <v>2490</v>
      </c>
      <c r="H994" s="567" t="s">
        <v>538</v>
      </c>
      <c r="I994" s="567" t="s">
        <v>2855</v>
      </c>
      <c r="J994" s="567" t="s">
        <v>1067</v>
      </c>
      <c r="K994" s="567" t="s">
        <v>2856</v>
      </c>
      <c r="L994" s="568">
        <v>0</v>
      </c>
      <c r="M994" s="568">
        <v>0</v>
      </c>
      <c r="N994" s="567">
        <v>3</v>
      </c>
      <c r="O994" s="631">
        <v>1</v>
      </c>
      <c r="P994" s="568">
        <v>0</v>
      </c>
      <c r="Q994" s="583"/>
      <c r="R994" s="567">
        <v>1</v>
      </c>
      <c r="S994" s="583">
        <v>0.33333333333333331</v>
      </c>
      <c r="T994" s="631">
        <v>0.5</v>
      </c>
      <c r="U994" s="613">
        <v>0.5</v>
      </c>
    </row>
    <row r="995" spans="1:21" ht="14.4" customHeight="1" x14ac:dyDescent="0.3">
      <c r="A995" s="566">
        <v>4</v>
      </c>
      <c r="B995" s="567" t="s">
        <v>539</v>
      </c>
      <c r="C995" s="567">
        <v>89301042</v>
      </c>
      <c r="D995" s="629" t="s">
        <v>4252</v>
      </c>
      <c r="E995" s="630" t="s">
        <v>2321</v>
      </c>
      <c r="F995" s="567" t="s">
        <v>2280</v>
      </c>
      <c r="G995" s="567" t="s">
        <v>3641</v>
      </c>
      <c r="H995" s="567" t="s">
        <v>538</v>
      </c>
      <c r="I995" s="567" t="s">
        <v>3642</v>
      </c>
      <c r="J995" s="567" t="s">
        <v>3643</v>
      </c>
      <c r="K995" s="567" t="s">
        <v>3644</v>
      </c>
      <c r="L995" s="568">
        <v>92.4</v>
      </c>
      <c r="M995" s="568">
        <v>92.4</v>
      </c>
      <c r="N995" s="567">
        <v>1</v>
      </c>
      <c r="O995" s="631">
        <v>1</v>
      </c>
      <c r="P995" s="568">
        <v>92.4</v>
      </c>
      <c r="Q995" s="583">
        <v>1</v>
      </c>
      <c r="R995" s="567">
        <v>1</v>
      </c>
      <c r="S995" s="583">
        <v>1</v>
      </c>
      <c r="T995" s="631">
        <v>1</v>
      </c>
      <c r="U995" s="613">
        <v>1</v>
      </c>
    </row>
    <row r="996" spans="1:21" ht="14.4" customHeight="1" x14ac:dyDescent="0.3">
      <c r="A996" s="566">
        <v>4</v>
      </c>
      <c r="B996" s="567" t="s">
        <v>539</v>
      </c>
      <c r="C996" s="567">
        <v>89301042</v>
      </c>
      <c r="D996" s="629" t="s">
        <v>4252</v>
      </c>
      <c r="E996" s="630" t="s">
        <v>2321</v>
      </c>
      <c r="F996" s="567" t="s">
        <v>2280</v>
      </c>
      <c r="G996" s="567" t="s">
        <v>2347</v>
      </c>
      <c r="H996" s="567" t="s">
        <v>538</v>
      </c>
      <c r="I996" s="567" t="s">
        <v>1836</v>
      </c>
      <c r="J996" s="567" t="s">
        <v>681</v>
      </c>
      <c r="K996" s="567" t="s">
        <v>683</v>
      </c>
      <c r="L996" s="568">
        <v>190.48</v>
      </c>
      <c r="M996" s="568">
        <v>190.48</v>
      </c>
      <c r="N996" s="567">
        <v>1</v>
      </c>
      <c r="O996" s="631">
        <v>1</v>
      </c>
      <c r="P996" s="568">
        <v>190.48</v>
      </c>
      <c r="Q996" s="583">
        <v>1</v>
      </c>
      <c r="R996" s="567">
        <v>1</v>
      </c>
      <c r="S996" s="583">
        <v>1</v>
      </c>
      <c r="T996" s="631">
        <v>1</v>
      </c>
      <c r="U996" s="613">
        <v>1</v>
      </c>
    </row>
    <row r="997" spans="1:21" ht="14.4" customHeight="1" x14ac:dyDescent="0.3">
      <c r="A997" s="566">
        <v>4</v>
      </c>
      <c r="B997" s="567" t="s">
        <v>539</v>
      </c>
      <c r="C997" s="567">
        <v>89301042</v>
      </c>
      <c r="D997" s="629" t="s">
        <v>4252</v>
      </c>
      <c r="E997" s="630" t="s">
        <v>2321</v>
      </c>
      <c r="F997" s="567" t="s">
        <v>2280</v>
      </c>
      <c r="G997" s="567" t="s">
        <v>2347</v>
      </c>
      <c r="H997" s="567" t="s">
        <v>538</v>
      </c>
      <c r="I997" s="567" t="s">
        <v>1837</v>
      </c>
      <c r="J997" s="567" t="s">
        <v>681</v>
      </c>
      <c r="K997" s="567" t="s">
        <v>684</v>
      </c>
      <c r="L997" s="568">
        <v>612.26</v>
      </c>
      <c r="M997" s="568">
        <v>1224.52</v>
      </c>
      <c r="N997" s="567">
        <v>2</v>
      </c>
      <c r="O997" s="631">
        <v>1</v>
      </c>
      <c r="P997" s="568">
        <v>1224.52</v>
      </c>
      <c r="Q997" s="583">
        <v>1</v>
      </c>
      <c r="R997" s="567">
        <v>2</v>
      </c>
      <c r="S997" s="583">
        <v>1</v>
      </c>
      <c r="T997" s="631">
        <v>1</v>
      </c>
      <c r="U997" s="613">
        <v>1</v>
      </c>
    </row>
    <row r="998" spans="1:21" ht="14.4" customHeight="1" x14ac:dyDescent="0.3">
      <c r="A998" s="566">
        <v>4</v>
      </c>
      <c r="B998" s="567" t="s">
        <v>539</v>
      </c>
      <c r="C998" s="567">
        <v>89301042</v>
      </c>
      <c r="D998" s="629" t="s">
        <v>4252</v>
      </c>
      <c r="E998" s="630" t="s">
        <v>2321</v>
      </c>
      <c r="F998" s="567" t="s">
        <v>2280</v>
      </c>
      <c r="G998" s="567" t="s">
        <v>2370</v>
      </c>
      <c r="H998" s="567" t="s">
        <v>538</v>
      </c>
      <c r="I998" s="567" t="s">
        <v>2371</v>
      </c>
      <c r="J998" s="567" t="s">
        <v>723</v>
      </c>
      <c r="K998" s="567" t="s">
        <v>724</v>
      </c>
      <c r="L998" s="568">
        <v>56.69</v>
      </c>
      <c r="M998" s="568">
        <v>283.45</v>
      </c>
      <c r="N998" s="567">
        <v>5</v>
      </c>
      <c r="O998" s="631">
        <v>4.5</v>
      </c>
      <c r="P998" s="568">
        <v>170.07</v>
      </c>
      <c r="Q998" s="583">
        <v>0.6</v>
      </c>
      <c r="R998" s="567">
        <v>3</v>
      </c>
      <c r="S998" s="583">
        <v>0.6</v>
      </c>
      <c r="T998" s="631">
        <v>3</v>
      </c>
      <c r="U998" s="613">
        <v>0.66666666666666663</v>
      </c>
    </row>
    <row r="999" spans="1:21" ht="14.4" customHeight="1" x14ac:dyDescent="0.3">
      <c r="A999" s="566">
        <v>4</v>
      </c>
      <c r="B999" s="567" t="s">
        <v>539</v>
      </c>
      <c r="C999" s="567">
        <v>89301042</v>
      </c>
      <c r="D999" s="629" t="s">
        <v>4252</v>
      </c>
      <c r="E999" s="630" t="s">
        <v>2321</v>
      </c>
      <c r="F999" s="567" t="s">
        <v>2280</v>
      </c>
      <c r="G999" s="567" t="s">
        <v>3645</v>
      </c>
      <c r="H999" s="567" t="s">
        <v>538</v>
      </c>
      <c r="I999" s="567" t="s">
        <v>3646</v>
      </c>
      <c r="J999" s="567" t="s">
        <v>667</v>
      </c>
      <c r="K999" s="567" t="s">
        <v>668</v>
      </c>
      <c r="L999" s="568">
        <v>61.3</v>
      </c>
      <c r="M999" s="568">
        <v>245.2</v>
      </c>
      <c r="N999" s="567">
        <v>4</v>
      </c>
      <c r="O999" s="631">
        <v>1</v>
      </c>
      <c r="P999" s="568">
        <v>245.2</v>
      </c>
      <c r="Q999" s="583">
        <v>1</v>
      </c>
      <c r="R999" s="567">
        <v>4</v>
      </c>
      <c r="S999" s="583">
        <v>1</v>
      </c>
      <c r="T999" s="631">
        <v>1</v>
      </c>
      <c r="U999" s="613">
        <v>1</v>
      </c>
    </row>
    <row r="1000" spans="1:21" ht="14.4" customHeight="1" x14ac:dyDescent="0.3">
      <c r="A1000" s="566">
        <v>4</v>
      </c>
      <c r="B1000" s="567" t="s">
        <v>539</v>
      </c>
      <c r="C1000" s="567">
        <v>89301042</v>
      </c>
      <c r="D1000" s="629" t="s">
        <v>4252</v>
      </c>
      <c r="E1000" s="630" t="s">
        <v>2321</v>
      </c>
      <c r="F1000" s="567" t="s">
        <v>2280</v>
      </c>
      <c r="G1000" s="567" t="s">
        <v>3264</v>
      </c>
      <c r="H1000" s="567" t="s">
        <v>905</v>
      </c>
      <c r="I1000" s="567" t="s">
        <v>3265</v>
      </c>
      <c r="J1000" s="567" t="s">
        <v>3266</v>
      </c>
      <c r="K1000" s="567" t="s">
        <v>3267</v>
      </c>
      <c r="L1000" s="568">
        <v>32.630000000000003</v>
      </c>
      <c r="M1000" s="568">
        <v>65.260000000000005</v>
      </c>
      <c r="N1000" s="567">
        <v>2</v>
      </c>
      <c r="O1000" s="631">
        <v>1</v>
      </c>
      <c r="P1000" s="568"/>
      <c r="Q1000" s="583">
        <v>0</v>
      </c>
      <c r="R1000" s="567"/>
      <c r="S1000" s="583">
        <v>0</v>
      </c>
      <c r="T1000" s="631"/>
      <c r="U1000" s="613">
        <v>0</v>
      </c>
    </row>
    <row r="1001" spans="1:21" ht="14.4" customHeight="1" x14ac:dyDescent="0.3">
      <c r="A1001" s="566">
        <v>4</v>
      </c>
      <c r="B1001" s="567" t="s">
        <v>539</v>
      </c>
      <c r="C1001" s="567">
        <v>89301042</v>
      </c>
      <c r="D1001" s="629" t="s">
        <v>4252</v>
      </c>
      <c r="E1001" s="630" t="s">
        <v>2321</v>
      </c>
      <c r="F1001" s="567" t="s">
        <v>2280</v>
      </c>
      <c r="G1001" s="567" t="s">
        <v>2372</v>
      </c>
      <c r="H1001" s="567" t="s">
        <v>538</v>
      </c>
      <c r="I1001" s="567" t="s">
        <v>2373</v>
      </c>
      <c r="J1001" s="567" t="s">
        <v>1366</v>
      </c>
      <c r="K1001" s="567" t="s">
        <v>2374</v>
      </c>
      <c r="L1001" s="568">
        <v>203.33</v>
      </c>
      <c r="M1001" s="568">
        <v>203.33</v>
      </c>
      <c r="N1001" s="567">
        <v>1</v>
      </c>
      <c r="O1001" s="631">
        <v>1</v>
      </c>
      <c r="P1001" s="568">
        <v>203.33</v>
      </c>
      <c r="Q1001" s="583">
        <v>1</v>
      </c>
      <c r="R1001" s="567">
        <v>1</v>
      </c>
      <c r="S1001" s="583">
        <v>1</v>
      </c>
      <c r="T1001" s="631">
        <v>1</v>
      </c>
      <c r="U1001" s="613">
        <v>1</v>
      </c>
    </row>
    <row r="1002" spans="1:21" ht="14.4" customHeight="1" x14ac:dyDescent="0.3">
      <c r="A1002" s="566">
        <v>4</v>
      </c>
      <c r="B1002" s="567" t="s">
        <v>539</v>
      </c>
      <c r="C1002" s="567">
        <v>89301042</v>
      </c>
      <c r="D1002" s="629" t="s">
        <v>4252</v>
      </c>
      <c r="E1002" s="630" t="s">
        <v>2321</v>
      </c>
      <c r="F1002" s="567" t="s">
        <v>2280</v>
      </c>
      <c r="G1002" s="567" t="s">
        <v>2516</v>
      </c>
      <c r="H1002" s="567" t="s">
        <v>538</v>
      </c>
      <c r="I1002" s="567" t="s">
        <v>2517</v>
      </c>
      <c r="J1002" s="567" t="s">
        <v>1493</v>
      </c>
      <c r="K1002" s="567" t="s">
        <v>1199</v>
      </c>
      <c r="L1002" s="568">
        <v>0</v>
      </c>
      <c r="M1002" s="568">
        <v>0</v>
      </c>
      <c r="N1002" s="567">
        <v>1</v>
      </c>
      <c r="O1002" s="631">
        <v>1</v>
      </c>
      <c r="P1002" s="568">
        <v>0</v>
      </c>
      <c r="Q1002" s="583"/>
      <c r="R1002" s="567">
        <v>1</v>
      </c>
      <c r="S1002" s="583">
        <v>1</v>
      </c>
      <c r="T1002" s="631">
        <v>1</v>
      </c>
      <c r="U1002" s="613">
        <v>1</v>
      </c>
    </row>
    <row r="1003" spans="1:21" ht="14.4" customHeight="1" x14ac:dyDescent="0.3">
      <c r="A1003" s="566">
        <v>4</v>
      </c>
      <c r="B1003" s="567" t="s">
        <v>539</v>
      </c>
      <c r="C1003" s="567">
        <v>89301042</v>
      </c>
      <c r="D1003" s="629" t="s">
        <v>4252</v>
      </c>
      <c r="E1003" s="630" t="s">
        <v>2321</v>
      </c>
      <c r="F1003" s="567" t="s">
        <v>2280</v>
      </c>
      <c r="G1003" s="567" t="s">
        <v>2379</v>
      </c>
      <c r="H1003" s="567" t="s">
        <v>538</v>
      </c>
      <c r="I1003" s="567" t="s">
        <v>2376</v>
      </c>
      <c r="J1003" s="567" t="s">
        <v>2377</v>
      </c>
      <c r="K1003" s="567" t="s">
        <v>2378</v>
      </c>
      <c r="L1003" s="568">
        <v>0</v>
      </c>
      <c r="M1003" s="568">
        <v>0</v>
      </c>
      <c r="N1003" s="567">
        <v>2</v>
      </c>
      <c r="O1003" s="631">
        <v>1.5</v>
      </c>
      <c r="P1003" s="568">
        <v>0</v>
      </c>
      <c r="Q1003" s="583"/>
      <c r="R1003" s="567">
        <v>1</v>
      </c>
      <c r="S1003" s="583">
        <v>0.5</v>
      </c>
      <c r="T1003" s="631">
        <v>0.5</v>
      </c>
      <c r="U1003" s="613">
        <v>0.33333333333333331</v>
      </c>
    </row>
    <row r="1004" spans="1:21" ht="14.4" customHeight="1" x14ac:dyDescent="0.3">
      <c r="A1004" s="566">
        <v>4</v>
      </c>
      <c r="B1004" s="567" t="s">
        <v>539</v>
      </c>
      <c r="C1004" s="567">
        <v>89301042</v>
      </c>
      <c r="D1004" s="629" t="s">
        <v>4252</v>
      </c>
      <c r="E1004" s="630" t="s">
        <v>2321</v>
      </c>
      <c r="F1004" s="567" t="s">
        <v>2280</v>
      </c>
      <c r="G1004" s="567" t="s">
        <v>2435</v>
      </c>
      <c r="H1004" s="567" t="s">
        <v>538</v>
      </c>
      <c r="I1004" s="567" t="s">
        <v>2436</v>
      </c>
      <c r="J1004" s="567" t="s">
        <v>1024</v>
      </c>
      <c r="K1004" s="567" t="s">
        <v>2437</v>
      </c>
      <c r="L1004" s="568">
        <v>38.99</v>
      </c>
      <c r="M1004" s="568">
        <v>38.99</v>
      </c>
      <c r="N1004" s="567">
        <v>1</v>
      </c>
      <c r="O1004" s="631">
        <v>0.5</v>
      </c>
      <c r="P1004" s="568"/>
      <c r="Q1004" s="583">
        <v>0</v>
      </c>
      <c r="R1004" s="567"/>
      <c r="S1004" s="583">
        <v>0</v>
      </c>
      <c r="T1004" s="631"/>
      <c r="U1004" s="613">
        <v>0</v>
      </c>
    </row>
    <row r="1005" spans="1:21" ht="14.4" customHeight="1" x14ac:dyDescent="0.3">
      <c r="A1005" s="566">
        <v>4</v>
      </c>
      <c r="B1005" s="567" t="s">
        <v>539</v>
      </c>
      <c r="C1005" s="567">
        <v>89301042</v>
      </c>
      <c r="D1005" s="629" t="s">
        <v>4252</v>
      </c>
      <c r="E1005" s="630" t="s">
        <v>2321</v>
      </c>
      <c r="F1005" s="567" t="s">
        <v>2280</v>
      </c>
      <c r="G1005" s="567" t="s">
        <v>3647</v>
      </c>
      <c r="H1005" s="567" t="s">
        <v>538</v>
      </c>
      <c r="I1005" s="567" t="s">
        <v>3648</v>
      </c>
      <c r="J1005" s="567" t="s">
        <v>1145</v>
      </c>
      <c r="K1005" s="567" t="s">
        <v>1146</v>
      </c>
      <c r="L1005" s="568">
        <v>82.67</v>
      </c>
      <c r="M1005" s="568">
        <v>82.67</v>
      </c>
      <c r="N1005" s="567">
        <v>1</v>
      </c>
      <c r="O1005" s="631">
        <v>1</v>
      </c>
      <c r="P1005" s="568">
        <v>82.67</v>
      </c>
      <c r="Q1005" s="583">
        <v>1</v>
      </c>
      <c r="R1005" s="567">
        <v>1</v>
      </c>
      <c r="S1005" s="583">
        <v>1</v>
      </c>
      <c r="T1005" s="631">
        <v>1</v>
      </c>
      <c r="U1005" s="613">
        <v>1</v>
      </c>
    </row>
    <row r="1006" spans="1:21" ht="14.4" customHeight="1" x14ac:dyDescent="0.3">
      <c r="A1006" s="566">
        <v>4</v>
      </c>
      <c r="B1006" s="567" t="s">
        <v>539</v>
      </c>
      <c r="C1006" s="567">
        <v>89301042</v>
      </c>
      <c r="D1006" s="629" t="s">
        <v>4252</v>
      </c>
      <c r="E1006" s="630" t="s">
        <v>2321</v>
      </c>
      <c r="F1006" s="567" t="s">
        <v>2280</v>
      </c>
      <c r="G1006" s="567" t="s">
        <v>2453</v>
      </c>
      <c r="H1006" s="567" t="s">
        <v>538</v>
      </c>
      <c r="I1006" s="567" t="s">
        <v>3588</v>
      </c>
      <c r="J1006" s="567" t="s">
        <v>3173</v>
      </c>
      <c r="K1006" s="567" t="s">
        <v>800</v>
      </c>
      <c r="L1006" s="568">
        <v>0</v>
      </c>
      <c r="M1006" s="568">
        <v>0</v>
      </c>
      <c r="N1006" s="567">
        <v>1</v>
      </c>
      <c r="O1006" s="631">
        <v>1</v>
      </c>
      <c r="P1006" s="568">
        <v>0</v>
      </c>
      <c r="Q1006" s="583"/>
      <c r="R1006" s="567">
        <v>1</v>
      </c>
      <c r="S1006" s="583">
        <v>1</v>
      </c>
      <c r="T1006" s="631">
        <v>1</v>
      </c>
      <c r="U1006" s="613">
        <v>1</v>
      </c>
    </row>
    <row r="1007" spans="1:21" ht="14.4" customHeight="1" x14ac:dyDescent="0.3">
      <c r="A1007" s="566">
        <v>4</v>
      </c>
      <c r="B1007" s="567" t="s">
        <v>539</v>
      </c>
      <c r="C1007" s="567">
        <v>89301042</v>
      </c>
      <c r="D1007" s="629" t="s">
        <v>4252</v>
      </c>
      <c r="E1007" s="630" t="s">
        <v>2321</v>
      </c>
      <c r="F1007" s="567" t="s">
        <v>2281</v>
      </c>
      <c r="G1007" s="567" t="s">
        <v>2414</v>
      </c>
      <c r="H1007" s="567" t="s">
        <v>538</v>
      </c>
      <c r="I1007" s="567" t="s">
        <v>2694</v>
      </c>
      <c r="J1007" s="567" t="s">
        <v>2308</v>
      </c>
      <c r="K1007" s="567"/>
      <c r="L1007" s="568">
        <v>0</v>
      </c>
      <c r="M1007" s="568">
        <v>0</v>
      </c>
      <c r="N1007" s="567">
        <v>1</v>
      </c>
      <c r="O1007" s="631">
        <v>1</v>
      </c>
      <c r="P1007" s="568"/>
      <c r="Q1007" s="583"/>
      <c r="R1007" s="567"/>
      <c r="S1007" s="583">
        <v>0</v>
      </c>
      <c r="T1007" s="631"/>
      <c r="U1007" s="613">
        <v>0</v>
      </c>
    </row>
    <row r="1008" spans="1:21" ht="14.4" customHeight="1" x14ac:dyDescent="0.3">
      <c r="A1008" s="566">
        <v>4</v>
      </c>
      <c r="B1008" s="567" t="s">
        <v>539</v>
      </c>
      <c r="C1008" s="567">
        <v>89301042</v>
      </c>
      <c r="D1008" s="629" t="s">
        <v>4252</v>
      </c>
      <c r="E1008" s="630" t="s">
        <v>2321</v>
      </c>
      <c r="F1008" s="567" t="s">
        <v>2281</v>
      </c>
      <c r="G1008" s="567" t="s">
        <v>2414</v>
      </c>
      <c r="H1008" s="567" t="s">
        <v>538</v>
      </c>
      <c r="I1008" s="567" t="s">
        <v>2520</v>
      </c>
      <c r="J1008" s="567" t="s">
        <v>2308</v>
      </c>
      <c r="K1008" s="567"/>
      <c r="L1008" s="568">
        <v>0</v>
      </c>
      <c r="M1008" s="568">
        <v>0</v>
      </c>
      <c r="N1008" s="567">
        <v>3</v>
      </c>
      <c r="O1008" s="631">
        <v>3</v>
      </c>
      <c r="P1008" s="568">
        <v>0</v>
      </c>
      <c r="Q1008" s="583"/>
      <c r="R1008" s="567">
        <v>3</v>
      </c>
      <c r="S1008" s="583">
        <v>1</v>
      </c>
      <c r="T1008" s="631">
        <v>3</v>
      </c>
      <c r="U1008" s="613">
        <v>1</v>
      </c>
    </row>
    <row r="1009" spans="1:21" ht="14.4" customHeight="1" x14ac:dyDescent="0.3">
      <c r="A1009" s="566">
        <v>4</v>
      </c>
      <c r="B1009" s="567" t="s">
        <v>539</v>
      </c>
      <c r="C1009" s="567">
        <v>89301042</v>
      </c>
      <c r="D1009" s="629" t="s">
        <v>4252</v>
      </c>
      <c r="E1009" s="630" t="s">
        <v>2321</v>
      </c>
      <c r="F1009" s="567" t="s">
        <v>2282</v>
      </c>
      <c r="G1009" s="567" t="s">
        <v>2622</v>
      </c>
      <c r="H1009" s="567" t="s">
        <v>538</v>
      </c>
      <c r="I1009" s="567" t="s">
        <v>2623</v>
      </c>
      <c r="J1009" s="567" t="s">
        <v>2624</v>
      </c>
      <c r="K1009" s="567" t="s">
        <v>2625</v>
      </c>
      <c r="L1009" s="568">
        <v>410</v>
      </c>
      <c r="M1009" s="568">
        <v>6970</v>
      </c>
      <c r="N1009" s="567">
        <v>17</v>
      </c>
      <c r="O1009" s="631">
        <v>17</v>
      </c>
      <c r="P1009" s="568">
        <v>6150</v>
      </c>
      <c r="Q1009" s="583">
        <v>0.88235294117647056</v>
      </c>
      <c r="R1009" s="567">
        <v>15</v>
      </c>
      <c r="S1009" s="583">
        <v>0.88235294117647056</v>
      </c>
      <c r="T1009" s="631">
        <v>15</v>
      </c>
      <c r="U1009" s="613">
        <v>0.88235294117647056</v>
      </c>
    </row>
    <row r="1010" spans="1:21" ht="14.4" customHeight="1" x14ac:dyDescent="0.3">
      <c r="A1010" s="566">
        <v>4</v>
      </c>
      <c r="B1010" s="567" t="s">
        <v>539</v>
      </c>
      <c r="C1010" s="567">
        <v>89301042</v>
      </c>
      <c r="D1010" s="629" t="s">
        <v>4252</v>
      </c>
      <c r="E1010" s="630" t="s">
        <v>2321</v>
      </c>
      <c r="F1010" s="567" t="s">
        <v>2282</v>
      </c>
      <c r="G1010" s="567" t="s">
        <v>2622</v>
      </c>
      <c r="H1010" s="567" t="s">
        <v>538</v>
      </c>
      <c r="I1010" s="567" t="s">
        <v>2695</v>
      </c>
      <c r="J1010" s="567" t="s">
        <v>2696</v>
      </c>
      <c r="K1010" s="567" t="s">
        <v>2697</v>
      </c>
      <c r="L1010" s="568">
        <v>566</v>
      </c>
      <c r="M1010" s="568">
        <v>1132</v>
      </c>
      <c r="N1010" s="567">
        <v>2</v>
      </c>
      <c r="O1010" s="631">
        <v>2</v>
      </c>
      <c r="P1010" s="568">
        <v>566</v>
      </c>
      <c r="Q1010" s="583">
        <v>0.5</v>
      </c>
      <c r="R1010" s="567">
        <v>1</v>
      </c>
      <c r="S1010" s="583">
        <v>0.5</v>
      </c>
      <c r="T1010" s="631">
        <v>1</v>
      </c>
      <c r="U1010" s="613">
        <v>0.5</v>
      </c>
    </row>
    <row r="1011" spans="1:21" ht="14.4" customHeight="1" x14ac:dyDescent="0.3">
      <c r="A1011" s="566">
        <v>4</v>
      </c>
      <c r="B1011" s="567" t="s">
        <v>539</v>
      </c>
      <c r="C1011" s="567">
        <v>89301042</v>
      </c>
      <c r="D1011" s="629" t="s">
        <v>4252</v>
      </c>
      <c r="E1011" s="630" t="s">
        <v>2321</v>
      </c>
      <c r="F1011" s="567" t="s">
        <v>2282</v>
      </c>
      <c r="G1011" s="567" t="s">
        <v>2698</v>
      </c>
      <c r="H1011" s="567" t="s">
        <v>538</v>
      </c>
      <c r="I1011" s="567" t="s">
        <v>2705</v>
      </c>
      <c r="J1011" s="567" t="s">
        <v>2706</v>
      </c>
      <c r="K1011" s="567" t="s">
        <v>2707</v>
      </c>
      <c r="L1011" s="568">
        <v>200</v>
      </c>
      <c r="M1011" s="568">
        <v>7000</v>
      </c>
      <c r="N1011" s="567">
        <v>35</v>
      </c>
      <c r="O1011" s="631">
        <v>19</v>
      </c>
      <c r="P1011" s="568">
        <v>6400</v>
      </c>
      <c r="Q1011" s="583">
        <v>0.91428571428571426</v>
      </c>
      <c r="R1011" s="567">
        <v>32</v>
      </c>
      <c r="S1011" s="583">
        <v>0.91428571428571426</v>
      </c>
      <c r="T1011" s="631">
        <v>17</v>
      </c>
      <c r="U1011" s="613">
        <v>0.89473684210526316</v>
      </c>
    </row>
    <row r="1012" spans="1:21" ht="14.4" customHeight="1" x14ac:dyDescent="0.3">
      <c r="A1012" s="566">
        <v>4</v>
      </c>
      <c r="B1012" s="567" t="s">
        <v>539</v>
      </c>
      <c r="C1012" s="567">
        <v>89301042</v>
      </c>
      <c r="D1012" s="629" t="s">
        <v>4252</v>
      </c>
      <c r="E1012" s="630" t="s">
        <v>2321</v>
      </c>
      <c r="F1012" s="567" t="s">
        <v>2282</v>
      </c>
      <c r="G1012" s="567" t="s">
        <v>2698</v>
      </c>
      <c r="H1012" s="567" t="s">
        <v>538</v>
      </c>
      <c r="I1012" s="567" t="s">
        <v>2717</v>
      </c>
      <c r="J1012" s="567" t="s">
        <v>2718</v>
      </c>
      <c r="K1012" s="567" t="s">
        <v>2719</v>
      </c>
      <c r="L1012" s="568">
        <v>304.12</v>
      </c>
      <c r="M1012" s="568">
        <v>912.36</v>
      </c>
      <c r="N1012" s="567">
        <v>3</v>
      </c>
      <c r="O1012" s="631">
        <v>3</v>
      </c>
      <c r="P1012" s="568">
        <v>608.24</v>
      </c>
      <c r="Q1012" s="583">
        <v>0.66666666666666663</v>
      </c>
      <c r="R1012" s="567">
        <v>2</v>
      </c>
      <c r="S1012" s="583">
        <v>0.66666666666666663</v>
      </c>
      <c r="T1012" s="631">
        <v>2</v>
      </c>
      <c r="U1012" s="613">
        <v>0.66666666666666663</v>
      </c>
    </row>
    <row r="1013" spans="1:21" ht="14.4" customHeight="1" x14ac:dyDescent="0.3">
      <c r="A1013" s="566">
        <v>4</v>
      </c>
      <c r="B1013" s="567" t="s">
        <v>539</v>
      </c>
      <c r="C1013" s="567">
        <v>89301042</v>
      </c>
      <c r="D1013" s="629" t="s">
        <v>4252</v>
      </c>
      <c r="E1013" s="630" t="s">
        <v>2321</v>
      </c>
      <c r="F1013" s="567" t="s">
        <v>2282</v>
      </c>
      <c r="G1013" s="567" t="s">
        <v>2698</v>
      </c>
      <c r="H1013" s="567" t="s">
        <v>538</v>
      </c>
      <c r="I1013" s="567" t="s">
        <v>3649</v>
      </c>
      <c r="J1013" s="567" t="s">
        <v>3650</v>
      </c>
      <c r="K1013" s="567" t="s">
        <v>3651</v>
      </c>
      <c r="L1013" s="568">
        <v>100.42</v>
      </c>
      <c r="M1013" s="568">
        <v>200.84</v>
      </c>
      <c r="N1013" s="567">
        <v>2</v>
      </c>
      <c r="O1013" s="631">
        <v>2</v>
      </c>
      <c r="P1013" s="568">
        <v>200.84</v>
      </c>
      <c r="Q1013" s="583">
        <v>1</v>
      </c>
      <c r="R1013" s="567">
        <v>2</v>
      </c>
      <c r="S1013" s="583">
        <v>1</v>
      </c>
      <c r="T1013" s="631">
        <v>2</v>
      </c>
      <c r="U1013" s="613">
        <v>1</v>
      </c>
    </row>
    <row r="1014" spans="1:21" ht="14.4" customHeight="1" x14ac:dyDescent="0.3">
      <c r="A1014" s="566">
        <v>4</v>
      </c>
      <c r="B1014" s="567" t="s">
        <v>539</v>
      </c>
      <c r="C1014" s="567">
        <v>89301042</v>
      </c>
      <c r="D1014" s="629" t="s">
        <v>4252</v>
      </c>
      <c r="E1014" s="630" t="s">
        <v>2321</v>
      </c>
      <c r="F1014" s="567" t="s">
        <v>2282</v>
      </c>
      <c r="G1014" s="567" t="s">
        <v>2698</v>
      </c>
      <c r="H1014" s="567" t="s">
        <v>538</v>
      </c>
      <c r="I1014" s="567" t="s">
        <v>2731</v>
      </c>
      <c r="J1014" s="567" t="s">
        <v>2732</v>
      </c>
      <c r="K1014" s="567" t="s">
        <v>2733</v>
      </c>
      <c r="L1014" s="568">
        <v>173.96</v>
      </c>
      <c r="M1014" s="568">
        <v>347.92</v>
      </c>
      <c r="N1014" s="567">
        <v>2</v>
      </c>
      <c r="O1014" s="631">
        <v>1</v>
      </c>
      <c r="P1014" s="568">
        <v>347.92</v>
      </c>
      <c r="Q1014" s="583">
        <v>1</v>
      </c>
      <c r="R1014" s="567">
        <v>2</v>
      </c>
      <c r="S1014" s="583">
        <v>1</v>
      </c>
      <c r="T1014" s="631">
        <v>1</v>
      </c>
      <c r="U1014" s="613">
        <v>1</v>
      </c>
    </row>
    <row r="1015" spans="1:21" ht="14.4" customHeight="1" x14ac:dyDescent="0.3">
      <c r="A1015" s="566">
        <v>4</v>
      </c>
      <c r="B1015" s="567" t="s">
        <v>539</v>
      </c>
      <c r="C1015" s="567">
        <v>89301042</v>
      </c>
      <c r="D1015" s="629" t="s">
        <v>4252</v>
      </c>
      <c r="E1015" s="630" t="s">
        <v>2321</v>
      </c>
      <c r="F1015" s="567" t="s">
        <v>2282</v>
      </c>
      <c r="G1015" s="567" t="s">
        <v>2521</v>
      </c>
      <c r="H1015" s="567" t="s">
        <v>538</v>
      </c>
      <c r="I1015" s="567" t="s">
        <v>2743</v>
      </c>
      <c r="J1015" s="567" t="s">
        <v>2744</v>
      </c>
      <c r="K1015" s="567" t="s">
        <v>2745</v>
      </c>
      <c r="L1015" s="568">
        <v>1800</v>
      </c>
      <c r="M1015" s="568">
        <v>1800</v>
      </c>
      <c r="N1015" s="567">
        <v>1</v>
      </c>
      <c r="O1015" s="631">
        <v>1</v>
      </c>
      <c r="P1015" s="568"/>
      <c r="Q1015" s="583">
        <v>0</v>
      </c>
      <c r="R1015" s="567"/>
      <c r="S1015" s="583">
        <v>0</v>
      </c>
      <c r="T1015" s="631"/>
      <c r="U1015" s="613">
        <v>0</v>
      </c>
    </row>
    <row r="1016" spans="1:21" ht="14.4" customHeight="1" x14ac:dyDescent="0.3">
      <c r="A1016" s="566">
        <v>4</v>
      </c>
      <c r="B1016" s="567" t="s">
        <v>539</v>
      </c>
      <c r="C1016" s="567">
        <v>89301042</v>
      </c>
      <c r="D1016" s="629" t="s">
        <v>4252</v>
      </c>
      <c r="E1016" s="630" t="s">
        <v>2321</v>
      </c>
      <c r="F1016" s="567" t="s">
        <v>2282</v>
      </c>
      <c r="G1016" s="567" t="s">
        <v>2521</v>
      </c>
      <c r="H1016" s="567" t="s">
        <v>538</v>
      </c>
      <c r="I1016" s="567" t="s">
        <v>2746</v>
      </c>
      <c r="J1016" s="567" t="s">
        <v>2747</v>
      </c>
      <c r="K1016" s="567" t="s">
        <v>2748</v>
      </c>
      <c r="L1016" s="568">
        <v>500</v>
      </c>
      <c r="M1016" s="568">
        <v>500</v>
      </c>
      <c r="N1016" s="567">
        <v>1</v>
      </c>
      <c r="O1016" s="631">
        <v>1</v>
      </c>
      <c r="P1016" s="568"/>
      <c r="Q1016" s="583">
        <v>0</v>
      </c>
      <c r="R1016" s="567"/>
      <c r="S1016" s="583">
        <v>0</v>
      </c>
      <c r="T1016" s="631"/>
      <c r="U1016" s="613">
        <v>0</v>
      </c>
    </row>
    <row r="1017" spans="1:21" ht="14.4" customHeight="1" x14ac:dyDescent="0.3">
      <c r="A1017" s="566">
        <v>4</v>
      </c>
      <c r="B1017" s="567" t="s">
        <v>539</v>
      </c>
      <c r="C1017" s="567">
        <v>89301042</v>
      </c>
      <c r="D1017" s="629" t="s">
        <v>4252</v>
      </c>
      <c r="E1017" s="630" t="s">
        <v>2321</v>
      </c>
      <c r="F1017" s="567" t="s">
        <v>2282</v>
      </c>
      <c r="G1017" s="567" t="s">
        <v>2521</v>
      </c>
      <c r="H1017" s="567" t="s">
        <v>538</v>
      </c>
      <c r="I1017" s="567" t="s">
        <v>2522</v>
      </c>
      <c r="J1017" s="567" t="s">
        <v>2523</v>
      </c>
      <c r="K1017" s="567" t="s">
        <v>2524</v>
      </c>
      <c r="L1017" s="568">
        <v>900</v>
      </c>
      <c r="M1017" s="568">
        <v>18000</v>
      </c>
      <c r="N1017" s="567">
        <v>20</v>
      </c>
      <c r="O1017" s="631">
        <v>20</v>
      </c>
      <c r="P1017" s="568">
        <v>18000</v>
      </c>
      <c r="Q1017" s="583">
        <v>1</v>
      </c>
      <c r="R1017" s="567">
        <v>20</v>
      </c>
      <c r="S1017" s="583">
        <v>1</v>
      </c>
      <c r="T1017" s="631">
        <v>20</v>
      </c>
      <c r="U1017" s="613">
        <v>1</v>
      </c>
    </row>
    <row r="1018" spans="1:21" ht="14.4" customHeight="1" x14ac:dyDescent="0.3">
      <c r="A1018" s="566">
        <v>4</v>
      </c>
      <c r="B1018" s="567" t="s">
        <v>539</v>
      </c>
      <c r="C1018" s="567">
        <v>89301042</v>
      </c>
      <c r="D1018" s="629" t="s">
        <v>4252</v>
      </c>
      <c r="E1018" s="630" t="s">
        <v>2321</v>
      </c>
      <c r="F1018" s="567" t="s">
        <v>2282</v>
      </c>
      <c r="G1018" s="567" t="s">
        <v>2521</v>
      </c>
      <c r="H1018" s="567" t="s">
        <v>538</v>
      </c>
      <c r="I1018" s="567" t="s">
        <v>2600</v>
      </c>
      <c r="J1018" s="567" t="s">
        <v>2601</v>
      </c>
      <c r="K1018" s="567" t="s">
        <v>2602</v>
      </c>
      <c r="L1018" s="568">
        <v>378.48</v>
      </c>
      <c r="M1018" s="568">
        <v>1513.92</v>
      </c>
      <c r="N1018" s="567">
        <v>4</v>
      </c>
      <c r="O1018" s="631">
        <v>4</v>
      </c>
      <c r="P1018" s="568">
        <v>1513.92</v>
      </c>
      <c r="Q1018" s="583">
        <v>1</v>
      </c>
      <c r="R1018" s="567">
        <v>4</v>
      </c>
      <c r="S1018" s="583">
        <v>1</v>
      </c>
      <c r="T1018" s="631">
        <v>4</v>
      </c>
      <c r="U1018" s="613">
        <v>1</v>
      </c>
    </row>
    <row r="1019" spans="1:21" ht="14.4" customHeight="1" x14ac:dyDescent="0.3">
      <c r="A1019" s="566">
        <v>4</v>
      </c>
      <c r="B1019" s="567" t="s">
        <v>539</v>
      </c>
      <c r="C1019" s="567">
        <v>89301042</v>
      </c>
      <c r="D1019" s="629" t="s">
        <v>4252</v>
      </c>
      <c r="E1019" s="630" t="s">
        <v>2321</v>
      </c>
      <c r="F1019" s="567" t="s">
        <v>2282</v>
      </c>
      <c r="G1019" s="567" t="s">
        <v>2521</v>
      </c>
      <c r="H1019" s="567" t="s">
        <v>538</v>
      </c>
      <c r="I1019" s="567" t="s">
        <v>2752</v>
      </c>
      <c r="J1019" s="567" t="s">
        <v>2753</v>
      </c>
      <c r="K1019" s="567" t="s">
        <v>2754</v>
      </c>
      <c r="L1019" s="568">
        <v>378.48</v>
      </c>
      <c r="M1019" s="568">
        <v>378.48</v>
      </c>
      <c r="N1019" s="567">
        <v>1</v>
      </c>
      <c r="O1019" s="631">
        <v>1</v>
      </c>
      <c r="P1019" s="568">
        <v>378.48</v>
      </c>
      <c r="Q1019" s="583">
        <v>1</v>
      </c>
      <c r="R1019" s="567">
        <v>1</v>
      </c>
      <c r="S1019" s="583">
        <v>1</v>
      </c>
      <c r="T1019" s="631">
        <v>1</v>
      </c>
      <c r="U1019" s="613">
        <v>1</v>
      </c>
    </row>
    <row r="1020" spans="1:21" ht="14.4" customHeight="1" x14ac:dyDescent="0.3">
      <c r="A1020" s="566">
        <v>4</v>
      </c>
      <c r="B1020" s="567" t="s">
        <v>539</v>
      </c>
      <c r="C1020" s="567">
        <v>89301042</v>
      </c>
      <c r="D1020" s="629" t="s">
        <v>4252</v>
      </c>
      <c r="E1020" s="630" t="s">
        <v>2321</v>
      </c>
      <c r="F1020" s="567" t="s">
        <v>2282</v>
      </c>
      <c r="G1020" s="567" t="s">
        <v>2521</v>
      </c>
      <c r="H1020" s="567" t="s">
        <v>538</v>
      </c>
      <c r="I1020" s="567" t="s">
        <v>2761</v>
      </c>
      <c r="J1020" s="567" t="s">
        <v>2762</v>
      </c>
      <c r="K1020" s="567" t="s">
        <v>2763</v>
      </c>
      <c r="L1020" s="568">
        <v>1097.25</v>
      </c>
      <c r="M1020" s="568">
        <v>2194.5</v>
      </c>
      <c r="N1020" s="567">
        <v>2</v>
      </c>
      <c r="O1020" s="631">
        <v>2</v>
      </c>
      <c r="P1020" s="568">
        <v>1097.25</v>
      </c>
      <c r="Q1020" s="583">
        <v>0.5</v>
      </c>
      <c r="R1020" s="567">
        <v>1</v>
      </c>
      <c r="S1020" s="583">
        <v>0.5</v>
      </c>
      <c r="T1020" s="631">
        <v>1</v>
      </c>
      <c r="U1020" s="613">
        <v>0.5</v>
      </c>
    </row>
    <row r="1021" spans="1:21" ht="14.4" customHeight="1" x14ac:dyDescent="0.3">
      <c r="A1021" s="566">
        <v>4</v>
      </c>
      <c r="B1021" s="567" t="s">
        <v>539</v>
      </c>
      <c r="C1021" s="567">
        <v>89301042</v>
      </c>
      <c r="D1021" s="629" t="s">
        <v>4252</v>
      </c>
      <c r="E1021" s="630" t="s">
        <v>2321</v>
      </c>
      <c r="F1021" s="567" t="s">
        <v>2282</v>
      </c>
      <c r="G1021" s="567" t="s">
        <v>2457</v>
      </c>
      <c r="H1021" s="567" t="s">
        <v>538</v>
      </c>
      <c r="I1021" s="567" t="s">
        <v>2764</v>
      </c>
      <c r="J1021" s="567" t="s">
        <v>2765</v>
      </c>
      <c r="K1021" s="567" t="s">
        <v>2766</v>
      </c>
      <c r="L1021" s="568">
        <v>287</v>
      </c>
      <c r="M1021" s="568">
        <v>287</v>
      </c>
      <c r="N1021" s="567">
        <v>1</v>
      </c>
      <c r="O1021" s="631">
        <v>1</v>
      </c>
      <c r="P1021" s="568">
        <v>287</v>
      </c>
      <c r="Q1021" s="583">
        <v>1</v>
      </c>
      <c r="R1021" s="567">
        <v>1</v>
      </c>
      <c r="S1021" s="583">
        <v>1</v>
      </c>
      <c r="T1021" s="631">
        <v>1</v>
      </c>
      <c r="U1021" s="613">
        <v>1</v>
      </c>
    </row>
    <row r="1022" spans="1:21" ht="14.4" customHeight="1" x14ac:dyDescent="0.3">
      <c r="A1022" s="566">
        <v>4</v>
      </c>
      <c r="B1022" s="567" t="s">
        <v>539</v>
      </c>
      <c r="C1022" s="567">
        <v>89301042</v>
      </c>
      <c r="D1022" s="629" t="s">
        <v>4252</v>
      </c>
      <c r="E1022" s="630" t="s">
        <v>2321</v>
      </c>
      <c r="F1022" s="567" t="s">
        <v>2282</v>
      </c>
      <c r="G1022" s="567" t="s">
        <v>2457</v>
      </c>
      <c r="H1022" s="567" t="s">
        <v>538</v>
      </c>
      <c r="I1022" s="567" t="s">
        <v>3075</v>
      </c>
      <c r="J1022" s="567" t="s">
        <v>3076</v>
      </c>
      <c r="K1022" s="567" t="s">
        <v>3077</v>
      </c>
      <c r="L1022" s="568">
        <v>370.4</v>
      </c>
      <c r="M1022" s="568">
        <v>370.4</v>
      </c>
      <c r="N1022" s="567">
        <v>1</v>
      </c>
      <c r="O1022" s="631">
        <v>1</v>
      </c>
      <c r="P1022" s="568">
        <v>370.4</v>
      </c>
      <c r="Q1022" s="583">
        <v>1</v>
      </c>
      <c r="R1022" s="567">
        <v>1</v>
      </c>
      <c r="S1022" s="583">
        <v>1</v>
      </c>
      <c r="T1022" s="631">
        <v>1</v>
      </c>
      <c r="U1022" s="613">
        <v>1</v>
      </c>
    </row>
    <row r="1023" spans="1:21" ht="14.4" customHeight="1" x14ac:dyDescent="0.3">
      <c r="A1023" s="566">
        <v>4</v>
      </c>
      <c r="B1023" s="567" t="s">
        <v>539</v>
      </c>
      <c r="C1023" s="567">
        <v>89301042</v>
      </c>
      <c r="D1023" s="629" t="s">
        <v>4252</v>
      </c>
      <c r="E1023" s="630" t="s">
        <v>2321</v>
      </c>
      <c r="F1023" s="567" t="s">
        <v>2282</v>
      </c>
      <c r="G1023" s="567" t="s">
        <v>2457</v>
      </c>
      <c r="H1023" s="567" t="s">
        <v>538</v>
      </c>
      <c r="I1023" s="567" t="s">
        <v>3078</v>
      </c>
      <c r="J1023" s="567" t="s">
        <v>3079</v>
      </c>
      <c r="K1023" s="567" t="s">
        <v>3080</v>
      </c>
      <c r="L1023" s="568">
        <v>453.2</v>
      </c>
      <c r="M1023" s="568">
        <v>453.2</v>
      </c>
      <c r="N1023" s="567">
        <v>1</v>
      </c>
      <c r="O1023" s="631">
        <v>1</v>
      </c>
      <c r="P1023" s="568">
        <v>453.2</v>
      </c>
      <c r="Q1023" s="583">
        <v>1</v>
      </c>
      <c r="R1023" s="567">
        <v>1</v>
      </c>
      <c r="S1023" s="583">
        <v>1</v>
      </c>
      <c r="T1023" s="631">
        <v>1</v>
      </c>
      <c r="U1023" s="613">
        <v>1</v>
      </c>
    </row>
    <row r="1024" spans="1:21" ht="14.4" customHeight="1" x14ac:dyDescent="0.3">
      <c r="A1024" s="566">
        <v>4</v>
      </c>
      <c r="B1024" s="567" t="s">
        <v>539</v>
      </c>
      <c r="C1024" s="567">
        <v>89301042</v>
      </c>
      <c r="D1024" s="629" t="s">
        <v>4252</v>
      </c>
      <c r="E1024" s="630" t="s">
        <v>2321</v>
      </c>
      <c r="F1024" s="567" t="s">
        <v>2282</v>
      </c>
      <c r="G1024" s="567" t="s">
        <v>2457</v>
      </c>
      <c r="H1024" s="567" t="s">
        <v>538</v>
      </c>
      <c r="I1024" s="567" t="s">
        <v>3084</v>
      </c>
      <c r="J1024" s="567" t="s">
        <v>3085</v>
      </c>
      <c r="K1024" s="567" t="s">
        <v>3086</v>
      </c>
      <c r="L1024" s="568">
        <v>5343.9</v>
      </c>
      <c r="M1024" s="568">
        <v>10687.8</v>
      </c>
      <c r="N1024" s="567">
        <v>2</v>
      </c>
      <c r="O1024" s="631">
        <v>1</v>
      </c>
      <c r="P1024" s="568">
        <v>10687.8</v>
      </c>
      <c r="Q1024" s="583">
        <v>1</v>
      </c>
      <c r="R1024" s="567">
        <v>2</v>
      </c>
      <c r="S1024" s="583">
        <v>1</v>
      </c>
      <c r="T1024" s="631">
        <v>1</v>
      </c>
      <c r="U1024" s="613">
        <v>1</v>
      </c>
    </row>
    <row r="1025" spans="1:21" ht="14.4" customHeight="1" x14ac:dyDescent="0.3">
      <c r="A1025" s="566">
        <v>4</v>
      </c>
      <c r="B1025" s="567" t="s">
        <v>539</v>
      </c>
      <c r="C1025" s="567">
        <v>89301042</v>
      </c>
      <c r="D1025" s="629" t="s">
        <v>4252</v>
      </c>
      <c r="E1025" s="630" t="s">
        <v>2321</v>
      </c>
      <c r="F1025" s="567" t="s">
        <v>2282</v>
      </c>
      <c r="G1025" s="567" t="s">
        <v>2457</v>
      </c>
      <c r="H1025" s="567" t="s">
        <v>538</v>
      </c>
      <c r="I1025" s="567" t="s">
        <v>2458</v>
      </c>
      <c r="J1025" s="567" t="s">
        <v>2459</v>
      </c>
      <c r="K1025" s="567" t="s">
        <v>2460</v>
      </c>
      <c r="L1025" s="568">
        <v>498.24</v>
      </c>
      <c r="M1025" s="568">
        <v>498.24</v>
      </c>
      <c r="N1025" s="567">
        <v>1</v>
      </c>
      <c r="O1025" s="631">
        <v>1</v>
      </c>
      <c r="P1025" s="568"/>
      <c r="Q1025" s="583">
        <v>0</v>
      </c>
      <c r="R1025" s="567"/>
      <c r="S1025" s="583">
        <v>0</v>
      </c>
      <c r="T1025" s="631"/>
      <c r="U1025" s="613">
        <v>0</v>
      </c>
    </row>
    <row r="1026" spans="1:21" ht="14.4" customHeight="1" x14ac:dyDescent="0.3">
      <c r="A1026" s="566">
        <v>4</v>
      </c>
      <c r="B1026" s="567" t="s">
        <v>539</v>
      </c>
      <c r="C1026" s="567">
        <v>89301042</v>
      </c>
      <c r="D1026" s="629" t="s">
        <v>4252</v>
      </c>
      <c r="E1026" s="630" t="s">
        <v>2322</v>
      </c>
      <c r="F1026" s="567" t="s">
        <v>2280</v>
      </c>
      <c r="G1026" s="567" t="s">
        <v>2337</v>
      </c>
      <c r="H1026" s="567" t="s">
        <v>905</v>
      </c>
      <c r="I1026" s="567" t="s">
        <v>1943</v>
      </c>
      <c r="J1026" s="567" t="s">
        <v>1944</v>
      </c>
      <c r="K1026" s="567" t="s">
        <v>1945</v>
      </c>
      <c r="L1026" s="568">
        <v>333.31</v>
      </c>
      <c r="M1026" s="568">
        <v>333.31</v>
      </c>
      <c r="N1026" s="567">
        <v>1</v>
      </c>
      <c r="O1026" s="631">
        <v>1</v>
      </c>
      <c r="P1026" s="568">
        <v>333.31</v>
      </c>
      <c r="Q1026" s="583">
        <v>1</v>
      </c>
      <c r="R1026" s="567">
        <v>1</v>
      </c>
      <c r="S1026" s="583">
        <v>1</v>
      </c>
      <c r="T1026" s="631">
        <v>1</v>
      </c>
      <c r="U1026" s="613">
        <v>1</v>
      </c>
    </row>
    <row r="1027" spans="1:21" ht="14.4" customHeight="1" x14ac:dyDescent="0.3">
      <c r="A1027" s="566">
        <v>4</v>
      </c>
      <c r="B1027" s="567" t="s">
        <v>539</v>
      </c>
      <c r="C1027" s="567">
        <v>89301042</v>
      </c>
      <c r="D1027" s="629" t="s">
        <v>4252</v>
      </c>
      <c r="E1027" s="630" t="s">
        <v>2322</v>
      </c>
      <c r="F1027" s="567" t="s">
        <v>2280</v>
      </c>
      <c r="G1027" s="567" t="s">
        <v>2337</v>
      </c>
      <c r="H1027" s="567" t="s">
        <v>905</v>
      </c>
      <c r="I1027" s="567" t="s">
        <v>1949</v>
      </c>
      <c r="J1027" s="567" t="s">
        <v>1950</v>
      </c>
      <c r="K1027" s="567" t="s">
        <v>1951</v>
      </c>
      <c r="L1027" s="568">
        <v>333.31</v>
      </c>
      <c r="M1027" s="568">
        <v>333.31</v>
      </c>
      <c r="N1027" s="567">
        <v>1</v>
      </c>
      <c r="O1027" s="631">
        <v>0.5</v>
      </c>
      <c r="P1027" s="568">
        <v>333.31</v>
      </c>
      <c r="Q1027" s="583">
        <v>1</v>
      </c>
      <c r="R1027" s="567">
        <v>1</v>
      </c>
      <c r="S1027" s="583">
        <v>1</v>
      </c>
      <c r="T1027" s="631">
        <v>0.5</v>
      </c>
      <c r="U1027" s="613">
        <v>1</v>
      </c>
    </row>
    <row r="1028" spans="1:21" ht="14.4" customHeight="1" x14ac:dyDescent="0.3">
      <c r="A1028" s="566">
        <v>4</v>
      </c>
      <c r="B1028" s="567" t="s">
        <v>539</v>
      </c>
      <c r="C1028" s="567">
        <v>89301042</v>
      </c>
      <c r="D1028" s="629" t="s">
        <v>4252</v>
      </c>
      <c r="E1028" s="630" t="s">
        <v>2322</v>
      </c>
      <c r="F1028" s="567" t="s">
        <v>2280</v>
      </c>
      <c r="G1028" s="567" t="s">
        <v>3463</v>
      </c>
      <c r="H1028" s="567" t="s">
        <v>538</v>
      </c>
      <c r="I1028" s="567" t="s">
        <v>2192</v>
      </c>
      <c r="J1028" s="567" t="s">
        <v>2193</v>
      </c>
      <c r="K1028" s="567" t="s">
        <v>686</v>
      </c>
      <c r="L1028" s="568">
        <v>44.89</v>
      </c>
      <c r="M1028" s="568">
        <v>44.89</v>
      </c>
      <c r="N1028" s="567">
        <v>1</v>
      </c>
      <c r="O1028" s="631">
        <v>0.5</v>
      </c>
      <c r="P1028" s="568"/>
      <c r="Q1028" s="583">
        <v>0</v>
      </c>
      <c r="R1028" s="567"/>
      <c r="S1028" s="583">
        <v>0</v>
      </c>
      <c r="T1028" s="631"/>
      <c r="U1028" s="613">
        <v>0</v>
      </c>
    </row>
    <row r="1029" spans="1:21" ht="14.4" customHeight="1" x14ac:dyDescent="0.3">
      <c r="A1029" s="566">
        <v>4</v>
      </c>
      <c r="B1029" s="567" t="s">
        <v>539</v>
      </c>
      <c r="C1029" s="567">
        <v>89301042</v>
      </c>
      <c r="D1029" s="629" t="s">
        <v>4252</v>
      </c>
      <c r="E1029" s="630" t="s">
        <v>2322</v>
      </c>
      <c r="F1029" s="567" t="s">
        <v>2280</v>
      </c>
      <c r="G1029" s="567" t="s">
        <v>3191</v>
      </c>
      <c r="H1029" s="567" t="s">
        <v>538</v>
      </c>
      <c r="I1029" s="567" t="s">
        <v>3613</v>
      </c>
      <c r="J1029" s="567" t="s">
        <v>652</v>
      </c>
      <c r="K1029" s="567" t="s">
        <v>653</v>
      </c>
      <c r="L1029" s="568">
        <v>138.61000000000001</v>
      </c>
      <c r="M1029" s="568">
        <v>277.22000000000003</v>
      </c>
      <c r="N1029" s="567">
        <v>2</v>
      </c>
      <c r="O1029" s="631">
        <v>1</v>
      </c>
      <c r="P1029" s="568"/>
      <c r="Q1029" s="583">
        <v>0</v>
      </c>
      <c r="R1029" s="567"/>
      <c r="S1029" s="583">
        <v>0</v>
      </c>
      <c r="T1029" s="631"/>
      <c r="U1029" s="613">
        <v>0</v>
      </c>
    </row>
    <row r="1030" spans="1:21" ht="14.4" customHeight="1" x14ac:dyDescent="0.3">
      <c r="A1030" s="566">
        <v>4</v>
      </c>
      <c r="B1030" s="567" t="s">
        <v>539</v>
      </c>
      <c r="C1030" s="567">
        <v>89301042</v>
      </c>
      <c r="D1030" s="629" t="s">
        <v>4252</v>
      </c>
      <c r="E1030" s="630" t="s">
        <v>2322</v>
      </c>
      <c r="F1030" s="567" t="s">
        <v>2280</v>
      </c>
      <c r="G1030" s="567" t="s">
        <v>2571</v>
      </c>
      <c r="H1030" s="567" t="s">
        <v>538</v>
      </c>
      <c r="I1030" s="567" t="s">
        <v>2572</v>
      </c>
      <c r="J1030" s="567" t="s">
        <v>601</v>
      </c>
      <c r="K1030" s="567" t="s">
        <v>2573</v>
      </c>
      <c r="L1030" s="568">
        <v>99</v>
      </c>
      <c r="M1030" s="568">
        <v>99</v>
      </c>
      <c r="N1030" s="567">
        <v>1</v>
      </c>
      <c r="O1030" s="631">
        <v>1</v>
      </c>
      <c r="P1030" s="568">
        <v>99</v>
      </c>
      <c r="Q1030" s="583">
        <v>1</v>
      </c>
      <c r="R1030" s="567">
        <v>1</v>
      </c>
      <c r="S1030" s="583">
        <v>1</v>
      </c>
      <c r="T1030" s="631">
        <v>1</v>
      </c>
      <c r="U1030" s="613">
        <v>1</v>
      </c>
    </row>
    <row r="1031" spans="1:21" ht="14.4" customHeight="1" x14ac:dyDescent="0.3">
      <c r="A1031" s="566">
        <v>4</v>
      </c>
      <c r="B1031" s="567" t="s">
        <v>539</v>
      </c>
      <c r="C1031" s="567">
        <v>89301042</v>
      </c>
      <c r="D1031" s="629" t="s">
        <v>4252</v>
      </c>
      <c r="E1031" s="630" t="s">
        <v>2322</v>
      </c>
      <c r="F1031" s="567" t="s">
        <v>2280</v>
      </c>
      <c r="G1031" s="567" t="s">
        <v>2410</v>
      </c>
      <c r="H1031" s="567" t="s">
        <v>538</v>
      </c>
      <c r="I1031" s="567" t="s">
        <v>2411</v>
      </c>
      <c r="J1031" s="567" t="s">
        <v>2552</v>
      </c>
      <c r="K1031" s="567" t="s">
        <v>2413</v>
      </c>
      <c r="L1031" s="568">
        <v>0</v>
      </c>
      <c r="M1031" s="568">
        <v>0</v>
      </c>
      <c r="N1031" s="567">
        <v>1</v>
      </c>
      <c r="O1031" s="631">
        <v>0.5</v>
      </c>
      <c r="P1031" s="568">
        <v>0</v>
      </c>
      <c r="Q1031" s="583"/>
      <c r="R1031" s="567">
        <v>1</v>
      </c>
      <c r="S1031" s="583">
        <v>1</v>
      </c>
      <c r="T1031" s="631">
        <v>0.5</v>
      </c>
      <c r="U1031" s="613">
        <v>1</v>
      </c>
    </row>
    <row r="1032" spans="1:21" ht="14.4" customHeight="1" x14ac:dyDescent="0.3">
      <c r="A1032" s="566">
        <v>4</v>
      </c>
      <c r="B1032" s="567" t="s">
        <v>539</v>
      </c>
      <c r="C1032" s="567">
        <v>89301042</v>
      </c>
      <c r="D1032" s="629" t="s">
        <v>4252</v>
      </c>
      <c r="E1032" s="630" t="s">
        <v>2322</v>
      </c>
      <c r="F1032" s="567" t="s">
        <v>2280</v>
      </c>
      <c r="G1032" s="567" t="s">
        <v>2410</v>
      </c>
      <c r="H1032" s="567" t="s">
        <v>538</v>
      </c>
      <c r="I1032" s="567" t="s">
        <v>2411</v>
      </c>
      <c r="J1032" s="567" t="s">
        <v>2412</v>
      </c>
      <c r="K1032" s="567" t="s">
        <v>2413</v>
      </c>
      <c r="L1032" s="568">
        <v>0</v>
      </c>
      <c r="M1032" s="568">
        <v>0</v>
      </c>
      <c r="N1032" s="567">
        <v>3</v>
      </c>
      <c r="O1032" s="631">
        <v>1</v>
      </c>
      <c r="P1032" s="568">
        <v>0</v>
      </c>
      <c r="Q1032" s="583"/>
      <c r="R1032" s="567">
        <v>3</v>
      </c>
      <c r="S1032" s="583">
        <v>1</v>
      </c>
      <c r="T1032" s="631">
        <v>1</v>
      </c>
      <c r="U1032" s="613">
        <v>1</v>
      </c>
    </row>
    <row r="1033" spans="1:21" ht="14.4" customHeight="1" x14ac:dyDescent="0.3">
      <c r="A1033" s="566">
        <v>4</v>
      </c>
      <c r="B1033" s="567" t="s">
        <v>539</v>
      </c>
      <c r="C1033" s="567">
        <v>89301042</v>
      </c>
      <c r="D1033" s="629" t="s">
        <v>4252</v>
      </c>
      <c r="E1033" s="630" t="s">
        <v>2322</v>
      </c>
      <c r="F1033" s="567" t="s">
        <v>2280</v>
      </c>
      <c r="G1033" s="567" t="s">
        <v>2657</v>
      </c>
      <c r="H1033" s="567" t="s">
        <v>538</v>
      </c>
      <c r="I1033" s="567" t="s">
        <v>2658</v>
      </c>
      <c r="J1033" s="567" t="s">
        <v>1016</v>
      </c>
      <c r="K1033" s="567" t="s">
        <v>2659</v>
      </c>
      <c r="L1033" s="568">
        <v>31.64</v>
      </c>
      <c r="M1033" s="568">
        <v>63.28</v>
      </c>
      <c r="N1033" s="567">
        <v>2</v>
      </c>
      <c r="O1033" s="631">
        <v>1</v>
      </c>
      <c r="P1033" s="568"/>
      <c r="Q1033" s="583">
        <v>0</v>
      </c>
      <c r="R1033" s="567"/>
      <c r="S1033" s="583">
        <v>0</v>
      </c>
      <c r="T1033" s="631"/>
      <c r="U1033" s="613">
        <v>0</v>
      </c>
    </row>
    <row r="1034" spans="1:21" ht="14.4" customHeight="1" x14ac:dyDescent="0.3">
      <c r="A1034" s="566">
        <v>4</v>
      </c>
      <c r="B1034" s="567" t="s">
        <v>539</v>
      </c>
      <c r="C1034" s="567">
        <v>89301042</v>
      </c>
      <c r="D1034" s="629" t="s">
        <v>4252</v>
      </c>
      <c r="E1034" s="630" t="s">
        <v>2322</v>
      </c>
      <c r="F1034" s="567" t="s">
        <v>2280</v>
      </c>
      <c r="G1034" s="567" t="s">
        <v>2578</v>
      </c>
      <c r="H1034" s="567" t="s">
        <v>538</v>
      </c>
      <c r="I1034" s="567" t="s">
        <v>2487</v>
      </c>
      <c r="J1034" s="567" t="s">
        <v>650</v>
      </c>
      <c r="K1034" s="567" t="s">
        <v>2488</v>
      </c>
      <c r="L1034" s="568">
        <v>709.97</v>
      </c>
      <c r="M1034" s="568">
        <v>3549.85</v>
      </c>
      <c r="N1034" s="567">
        <v>5</v>
      </c>
      <c r="O1034" s="631">
        <v>1.5</v>
      </c>
      <c r="P1034" s="568">
        <v>2129.91</v>
      </c>
      <c r="Q1034" s="583">
        <v>0.6</v>
      </c>
      <c r="R1034" s="567">
        <v>3</v>
      </c>
      <c r="S1034" s="583">
        <v>0.6</v>
      </c>
      <c r="T1034" s="631">
        <v>0.5</v>
      </c>
      <c r="U1034" s="613">
        <v>0.33333333333333331</v>
      </c>
    </row>
    <row r="1035" spans="1:21" ht="14.4" customHeight="1" x14ac:dyDescent="0.3">
      <c r="A1035" s="566">
        <v>4</v>
      </c>
      <c r="B1035" s="567" t="s">
        <v>539</v>
      </c>
      <c r="C1035" s="567">
        <v>89301042</v>
      </c>
      <c r="D1035" s="629" t="s">
        <v>4252</v>
      </c>
      <c r="E1035" s="630" t="s">
        <v>2322</v>
      </c>
      <c r="F1035" s="567" t="s">
        <v>2280</v>
      </c>
      <c r="G1035" s="567" t="s">
        <v>2486</v>
      </c>
      <c r="H1035" s="567" t="s">
        <v>538</v>
      </c>
      <c r="I1035" s="567" t="s">
        <v>2487</v>
      </c>
      <c r="J1035" s="567" t="s">
        <v>650</v>
      </c>
      <c r="K1035" s="567" t="s">
        <v>2488</v>
      </c>
      <c r="L1035" s="568">
        <v>709.97</v>
      </c>
      <c r="M1035" s="568">
        <v>7809.67</v>
      </c>
      <c r="N1035" s="567">
        <v>11</v>
      </c>
      <c r="O1035" s="631">
        <v>4</v>
      </c>
      <c r="P1035" s="568">
        <v>4259.82</v>
      </c>
      <c r="Q1035" s="583">
        <v>0.54545454545454541</v>
      </c>
      <c r="R1035" s="567">
        <v>6</v>
      </c>
      <c r="S1035" s="583">
        <v>0.54545454545454541</v>
      </c>
      <c r="T1035" s="631">
        <v>1</v>
      </c>
      <c r="U1035" s="613">
        <v>0.25</v>
      </c>
    </row>
    <row r="1036" spans="1:21" ht="14.4" customHeight="1" x14ac:dyDescent="0.3">
      <c r="A1036" s="566">
        <v>4</v>
      </c>
      <c r="B1036" s="567" t="s">
        <v>539</v>
      </c>
      <c r="C1036" s="567">
        <v>89301042</v>
      </c>
      <c r="D1036" s="629" t="s">
        <v>4252</v>
      </c>
      <c r="E1036" s="630" t="s">
        <v>2322</v>
      </c>
      <c r="F1036" s="567" t="s">
        <v>2280</v>
      </c>
      <c r="G1036" s="567" t="s">
        <v>2554</v>
      </c>
      <c r="H1036" s="567" t="s">
        <v>905</v>
      </c>
      <c r="I1036" s="567" t="s">
        <v>1852</v>
      </c>
      <c r="J1036" s="567" t="s">
        <v>937</v>
      </c>
      <c r="K1036" s="567" t="s">
        <v>938</v>
      </c>
      <c r="L1036" s="568">
        <v>0</v>
      </c>
      <c r="M1036" s="568">
        <v>0</v>
      </c>
      <c r="N1036" s="567">
        <v>1</v>
      </c>
      <c r="O1036" s="631">
        <v>0.5</v>
      </c>
      <c r="P1036" s="568">
        <v>0</v>
      </c>
      <c r="Q1036" s="583"/>
      <c r="R1036" s="567">
        <v>1</v>
      </c>
      <c r="S1036" s="583">
        <v>1</v>
      </c>
      <c r="T1036" s="631">
        <v>0.5</v>
      </c>
      <c r="U1036" s="613">
        <v>1</v>
      </c>
    </row>
    <row r="1037" spans="1:21" ht="14.4" customHeight="1" x14ac:dyDescent="0.3">
      <c r="A1037" s="566">
        <v>4</v>
      </c>
      <c r="B1037" s="567" t="s">
        <v>539</v>
      </c>
      <c r="C1037" s="567">
        <v>89301042</v>
      </c>
      <c r="D1037" s="629" t="s">
        <v>4252</v>
      </c>
      <c r="E1037" s="630" t="s">
        <v>2322</v>
      </c>
      <c r="F1037" s="567" t="s">
        <v>2280</v>
      </c>
      <c r="G1037" s="567" t="s">
        <v>3210</v>
      </c>
      <c r="H1037" s="567" t="s">
        <v>905</v>
      </c>
      <c r="I1037" s="567" t="s">
        <v>1844</v>
      </c>
      <c r="J1037" s="567" t="s">
        <v>1845</v>
      </c>
      <c r="K1037" s="567" t="s">
        <v>1846</v>
      </c>
      <c r="L1037" s="568">
        <v>190.48</v>
      </c>
      <c r="M1037" s="568">
        <v>571.43999999999994</v>
      </c>
      <c r="N1037" s="567">
        <v>3</v>
      </c>
      <c r="O1037" s="631">
        <v>0.5</v>
      </c>
      <c r="P1037" s="568"/>
      <c r="Q1037" s="583">
        <v>0</v>
      </c>
      <c r="R1037" s="567"/>
      <c r="S1037" s="583">
        <v>0</v>
      </c>
      <c r="T1037" s="631"/>
      <c r="U1037" s="613">
        <v>0</v>
      </c>
    </row>
    <row r="1038" spans="1:21" ht="14.4" customHeight="1" x14ac:dyDescent="0.3">
      <c r="A1038" s="566">
        <v>4</v>
      </c>
      <c r="B1038" s="567" t="s">
        <v>539</v>
      </c>
      <c r="C1038" s="567">
        <v>89301042</v>
      </c>
      <c r="D1038" s="629" t="s">
        <v>4252</v>
      </c>
      <c r="E1038" s="630" t="s">
        <v>2322</v>
      </c>
      <c r="F1038" s="567" t="s">
        <v>2280</v>
      </c>
      <c r="G1038" s="567" t="s">
        <v>3210</v>
      </c>
      <c r="H1038" s="567" t="s">
        <v>905</v>
      </c>
      <c r="I1038" s="567" t="s">
        <v>3211</v>
      </c>
      <c r="J1038" s="567" t="s">
        <v>1845</v>
      </c>
      <c r="K1038" s="567" t="s">
        <v>3212</v>
      </c>
      <c r="L1038" s="568">
        <v>380.96</v>
      </c>
      <c r="M1038" s="568">
        <v>1142.8799999999999</v>
      </c>
      <c r="N1038" s="567">
        <v>3</v>
      </c>
      <c r="O1038" s="631">
        <v>2</v>
      </c>
      <c r="P1038" s="568">
        <v>1142.8799999999999</v>
      </c>
      <c r="Q1038" s="583">
        <v>1</v>
      </c>
      <c r="R1038" s="567">
        <v>3</v>
      </c>
      <c r="S1038" s="583">
        <v>1</v>
      </c>
      <c r="T1038" s="631">
        <v>2</v>
      </c>
      <c r="U1038" s="613">
        <v>1</v>
      </c>
    </row>
    <row r="1039" spans="1:21" ht="14.4" customHeight="1" x14ac:dyDescent="0.3">
      <c r="A1039" s="566">
        <v>4</v>
      </c>
      <c r="B1039" s="567" t="s">
        <v>539</v>
      </c>
      <c r="C1039" s="567">
        <v>89301042</v>
      </c>
      <c r="D1039" s="629" t="s">
        <v>4252</v>
      </c>
      <c r="E1039" s="630" t="s">
        <v>2322</v>
      </c>
      <c r="F1039" s="567" t="s">
        <v>2280</v>
      </c>
      <c r="G1039" s="567" t="s">
        <v>2439</v>
      </c>
      <c r="H1039" s="567" t="s">
        <v>538</v>
      </c>
      <c r="I1039" s="567" t="s">
        <v>2489</v>
      </c>
      <c r="J1039" s="567" t="s">
        <v>1270</v>
      </c>
      <c r="K1039" s="567" t="s">
        <v>1141</v>
      </c>
      <c r="L1039" s="568">
        <v>0</v>
      </c>
      <c r="M1039" s="568">
        <v>0</v>
      </c>
      <c r="N1039" s="567">
        <v>2</v>
      </c>
      <c r="O1039" s="631">
        <v>1</v>
      </c>
      <c r="P1039" s="568">
        <v>0</v>
      </c>
      <c r="Q1039" s="583"/>
      <c r="R1039" s="567">
        <v>2</v>
      </c>
      <c r="S1039" s="583">
        <v>1</v>
      </c>
      <c r="T1039" s="631">
        <v>1</v>
      </c>
      <c r="U1039" s="613">
        <v>1</v>
      </c>
    </row>
    <row r="1040" spans="1:21" ht="14.4" customHeight="1" x14ac:dyDescent="0.3">
      <c r="A1040" s="566">
        <v>4</v>
      </c>
      <c r="B1040" s="567" t="s">
        <v>539</v>
      </c>
      <c r="C1040" s="567">
        <v>89301042</v>
      </c>
      <c r="D1040" s="629" t="s">
        <v>4252</v>
      </c>
      <c r="E1040" s="630" t="s">
        <v>2322</v>
      </c>
      <c r="F1040" s="567" t="s">
        <v>2280</v>
      </c>
      <c r="G1040" s="567" t="s">
        <v>2439</v>
      </c>
      <c r="H1040" s="567" t="s">
        <v>538</v>
      </c>
      <c r="I1040" s="567" t="s">
        <v>2440</v>
      </c>
      <c r="J1040" s="567" t="s">
        <v>1270</v>
      </c>
      <c r="K1040" s="567" t="s">
        <v>2441</v>
      </c>
      <c r="L1040" s="568">
        <v>0</v>
      </c>
      <c r="M1040" s="568">
        <v>0</v>
      </c>
      <c r="N1040" s="567">
        <v>1</v>
      </c>
      <c r="O1040" s="631">
        <v>1</v>
      </c>
      <c r="P1040" s="568">
        <v>0</v>
      </c>
      <c r="Q1040" s="583"/>
      <c r="R1040" s="567">
        <v>1</v>
      </c>
      <c r="S1040" s="583">
        <v>1</v>
      </c>
      <c r="T1040" s="631">
        <v>1</v>
      </c>
      <c r="U1040" s="613">
        <v>1</v>
      </c>
    </row>
    <row r="1041" spans="1:21" ht="14.4" customHeight="1" x14ac:dyDescent="0.3">
      <c r="A1041" s="566">
        <v>4</v>
      </c>
      <c r="B1041" s="567" t="s">
        <v>539</v>
      </c>
      <c r="C1041" s="567">
        <v>89301042</v>
      </c>
      <c r="D1041" s="629" t="s">
        <v>4252</v>
      </c>
      <c r="E1041" s="630" t="s">
        <v>2322</v>
      </c>
      <c r="F1041" s="567" t="s">
        <v>2280</v>
      </c>
      <c r="G1041" s="567" t="s">
        <v>3635</v>
      </c>
      <c r="H1041" s="567" t="s">
        <v>538</v>
      </c>
      <c r="I1041" s="567" t="s">
        <v>3652</v>
      </c>
      <c r="J1041" s="567" t="s">
        <v>3653</v>
      </c>
      <c r="K1041" s="567" t="s">
        <v>3654</v>
      </c>
      <c r="L1041" s="568">
        <v>49.79</v>
      </c>
      <c r="M1041" s="568">
        <v>49.79</v>
      </c>
      <c r="N1041" s="567">
        <v>1</v>
      </c>
      <c r="O1041" s="631">
        <v>1</v>
      </c>
      <c r="P1041" s="568"/>
      <c r="Q1041" s="583">
        <v>0</v>
      </c>
      <c r="R1041" s="567"/>
      <c r="S1041" s="583">
        <v>0</v>
      </c>
      <c r="T1041" s="631"/>
      <c r="U1041" s="613">
        <v>0</v>
      </c>
    </row>
    <row r="1042" spans="1:21" ht="14.4" customHeight="1" x14ac:dyDescent="0.3">
      <c r="A1042" s="566">
        <v>4</v>
      </c>
      <c r="B1042" s="567" t="s">
        <v>539</v>
      </c>
      <c r="C1042" s="567">
        <v>89301042</v>
      </c>
      <c r="D1042" s="629" t="s">
        <v>4252</v>
      </c>
      <c r="E1042" s="630" t="s">
        <v>2322</v>
      </c>
      <c r="F1042" s="567" t="s">
        <v>2280</v>
      </c>
      <c r="G1042" s="567" t="s">
        <v>2418</v>
      </c>
      <c r="H1042" s="567" t="s">
        <v>538</v>
      </c>
      <c r="I1042" s="567" t="s">
        <v>2419</v>
      </c>
      <c r="J1042" s="567" t="s">
        <v>2420</v>
      </c>
      <c r="K1042" s="567" t="s">
        <v>2421</v>
      </c>
      <c r="L1042" s="568">
        <v>56.01</v>
      </c>
      <c r="M1042" s="568">
        <v>224.04</v>
      </c>
      <c r="N1042" s="567">
        <v>4</v>
      </c>
      <c r="O1042" s="631">
        <v>1</v>
      </c>
      <c r="P1042" s="568"/>
      <c r="Q1042" s="583">
        <v>0</v>
      </c>
      <c r="R1042" s="567"/>
      <c r="S1042" s="583">
        <v>0</v>
      </c>
      <c r="T1042" s="631"/>
      <c r="U1042" s="613">
        <v>0</v>
      </c>
    </row>
    <row r="1043" spans="1:21" ht="14.4" customHeight="1" x14ac:dyDescent="0.3">
      <c r="A1043" s="566">
        <v>4</v>
      </c>
      <c r="B1043" s="567" t="s">
        <v>539</v>
      </c>
      <c r="C1043" s="567">
        <v>89301042</v>
      </c>
      <c r="D1043" s="629" t="s">
        <v>4252</v>
      </c>
      <c r="E1043" s="630" t="s">
        <v>2322</v>
      </c>
      <c r="F1043" s="567" t="s">
        <v>2280</v>
      </c>
      <c r="G1043" s="567" t="s">
        <v>2461</v>
      </c>
      <c r="H1043" s="567" t="s">
        <v>905</v>
      </c>
      <c r="I1043" s="567" t="s">
        <v>1882</v>
      </c>
      <c r="J1043" s="567" t="s">
        <v>927</v>
      </c>
      <c r="K1043" s="567" t="s">
        <v>928</v>
      </c>
      <c r="L1043" s="568">
        <v>99.83</v>
      </c>
      <c r="M1043" s="568">
        <v>99.83</v>
      </c>
      <c r="N1043" s="567">
        <v>1</v>
      </c>
      <c r="O1043" s="631">
        <v>1</v>
      </c>
      <c r="P1043" s="568">
        <v>99.83</v>
      </c>
      <c r="Q1043" s="583">
        <v>1</v>
      </c>
      <c r="R1043" s="567">
        <v>1</v>
      </c>
      <c r="S1043" s="583">
        <v>1</v>
      </c>
      <c r="T1043" s="631">
        <v>1</v>
      </c>
      <c r="U1043" s="613">
        <v>1</v>
      </c>
    </row>
    <row r="1044" spans="1:21" ht="14.4" customHeight="1" x14ac:dyDescent="0.3">
      <c r="A1044" s="566">
        <v>4</v>
      </c>
      <c r="B1044" s="567" t="s">
        <v>539</v>
      </c>
      <c r="C1044" s="567">
        <v>89301042</v>
      </c>
      <c r="D1044" s="629" t="s">
        <v>4252</v>
      </c>
      <c r="E1044" s="630" t="s">
        <v>2322</v>
      </c>
      <c r="F1044" s="567" t="s">
        <v>2280</v>
      </c>
      <c r="G1044" s="567" t="s">
        <v>2580</v>
      </c>
      <c r="H1044" s="567" t="s">
        <v>538</v>
      </c>
      <c r="I1044" s="567" t="s">
        <v>2392</v>
      </c>
      <c r="J1044" s="567" t="s">
        <v>1140</v>
      </c>
      <c r="K1044" s="567" t="s">
        <v>2393</v>
      </c>
      <c r="L1044" s="568">
        <v>400.53</v>
      </c>
      <c r="M1044" s="568">
        <v>4005.2999999999997</v>
      </c>
      <c r="N1044" s="567">
        <v>10</v>
      </c>
      <c r="O1044" s="631">
        <v>0.5</v>
      </c>
      <c r="P1044" s="568"/>
      <c r="Q1044" s="583">
        <v>0</v>
      </c>
      <c r="R1044" s="567"/>
      <c r="S1044" s="583">
        <v>0</v>
      </c>
      <c r="T1044" s="631"/>
      <c r="U1044" s="613">
        <v>0</v>
      </c>
    </row>
    <row r="1045" spans="1:21" ht="14.4" customHeight="1" x14ac:dyDescent="0.3">
      <c r="A1045" s="566">
        <v>4</v>
      </c>
      <c r="B1045" s="567" t="s">
        <v>539</v>
      </c>
      <c r="C1045" s="567">
        <v>89301042</v>
      </c>
      <c r="D1045" s="629" t="s">
        <v>4252</v>
      </c>
      <c r="E1045" s="630" t="s">
        <v>2322</v>
      </c>
      <c r="F1045" s="567" t="s">
        <v>2280</v>
      </c>
      <c r="G1045" s="567" t="s">
        <v>2391</v>
      </c>
      <c r="H1045" s="567" t="s">
        <v>538</v>
      </c>
      <c r="I1045" s="567" t="s">
        <v>2392</v>
      </c>
      <c r="J1045" s="567" t="s">
        <v>1140</v>
      </c>
      <c r="K1045" s="567" t="s">
        <v>2393</v>
      </c>
      <c r="L1045" s="568">
        <v>400.53</v>
      </c>
      <c r="M1045" s="568">
        <v>29238.689999999995</v>
      </c>
      <c r="N1045" s="567">
        <v>73</v>
      </c>
      <c r="O1045" s="631">
        <v>9.5</v>
      </c>
      <c r="P1045" s="568">
        <v>15620.669999999998</v>
      </c>
      <c r="Q1045" s="583">
        <v>0.53424657534246578</v>
      </c>
      <c r="R1045" s="567">
        <v>39</v>
      </c>
      <c r="S1045" s="583">
        <v>0.53424657534246578</v>
      </c>
      <c r="T1045" s="631">
        <v>5</v>
      </c>
      <c r="U1045" s="613">
        <v>0.52631578947368418</v>
      </c>
    </row>
    <row r="1046" spans="1:21" ht="14.4" customHeight="1" x14ac:dyDescent="0.3">
      <c r="A1046" s="566">
        <v>4</v>
      </c>
      <c r="B1046" s="567" t="s">
        <v>539</v>
      </c>
      <c r="C1046" s="567">
        <v>89301042</v>
      </c>
      <c r="D1046" s="629" t="s">
        <v>4252</v>
      </c>
      <c r="E1046" s="630" t="s">
        <v>2322</v>
      </c>
      <c r="F1046" s="567" t="s">
        <v>2280</v>
      </c>
      <c r="G1046" s="567" t="s">
        <v>2369</v>
      </c>
      <c r="H1046" s="567" t="s">
        <v>905</v>
      </c>
      <c r="I1046" s="567" t="s">
        <v>1866</v>
      </c>
      <c r="J1046" s="567" t="s">
        <v>934</v>
      </c>
      <c r="K1046" s="567" t="s">
        <v>936</v>
      </c>
      <c r="L1046" s="568">
        <v>937.93</v>
      </c>
      <c r="M1046" s="568">
        <v>1875.86</v>
      </c>
      <c r="N1046" s="567">
        <v>2</v>
      </c>
      <c r="O1046" s="631">
        <v>0.5</v>
      </c>
      <c r="P1046" s="568">
        <v>1875.86</v>
      </c>
      <c r="Q1046" s="583">
        <v>1</v>
      </c>
      <c r="R1046" s="567">
        <v>2</v>
      </c>
      <c r="S1046" s="583">
        <v>1</v>
      </c>
      <c r="T1046" s="631">
        <v>0.5</v>
      </c>
      <c r="U1046" s="613">
        <v>1</v>
      </c>
    </row>
    <row r="1047" spans="1:21" ht="14.4" customHeight="1" x14ac:dyDescent="0.3">
      <c r="A1047" s="566">
        <v>4</v>
      </c>
      <c r="B1047" s="567" t="s">
        <v>539</v>
      </c>
      <c r="C1047" s="567">
        <v>89301042</v>
      </c>
      <c r="D1047" s="629" t="s">
        <v>4252</v>
      </c>
      <c r="E1047" s="630" t="s">
        <v>2322</v>
      </c>
      <c r="F1047" s="567" t="s">
        <v>2280</v>
      </c>
      <c r="G1047" s="567" t="s">
        <v>2490</v>
      </c>
      <c r="H1047" s="567" t="s">
        <v>905</v>
      </c>
      <c r="I1047" s="567" t="s">
        <v>2491</v>
      </c>
      <c r="J1047" s="567" t="s">
        <v>911</v>
      </c>
      <c r="K1047" s="567" t="s">
        <v>2258</v>
      </c>
      <c r="L1047" s="568">
        <v>96.63</v>
      </c>
      <c r="M1047" s="568">
        <v>483.15</v>
      </c>
      <c r="N1047" s="567">
        <v>5</v>
      </c>
      <c r="O1047" s="631">
        <v>2.5</v>
      </c>
      <c r="P1047" s="568">
        <v>193.26</v>
      </c>
      <c r="Q1047" s="583">
        <v>0.4</v>
      </c>
      <c r="R1047" s="567">
        <v>2</v>
      </c>
      <c r="S1047" s="583">
        <v>0.4</v>
      </c>
      <c r="T1047" s="631">
        <v>0.5</v>
      </c>
      <c r="U1047" s="613">
        <v>0.2</v>
      </c>
    </row>
    <row r="1048" spans="1:21" ht="14.4" customHeight="1" x14ac:dyDescent="0.3">
      <c r="A1048" s="566">
        <v>4</v>
      </c>
      <c r="B1048" s="567" t="s">
        <v>539</v>
      </c>
      <c r="C1048" s="567">
        <v>89301042</v>
      </c>
      <c r="D1048" s="629" t="s">
        <v>4252</v>
      </c>
      <c r="E1048" s="630" t="s">
        <v>2322</v>
      </c>
      <c r="F1048" s="567" t="s">
        <v>2280</v>
      </c>
      <c r="G1048" s="567" t="s">
        <v>2347</v>
      </c>
      <c r="H1048" s="567" t="s">
        <v>538</v>
      </c>
      <c r="I1048" s="567" t="s">
        <v>2581</v>
      </c>
      <c r="J1048" s="567" t="s">
        <v>2447</v>
      </c>
      <c r="K1048" s="567" t="s">
        <v>684</v>
      </c>
      <c r="L1048" s="568">
        <v>612.26</v>
      </c>
      <c r="M1048" s="568">
        <v>612.26</v>
      </c>
      <c r="N1048" s="567">
        <v>1</v>
      </c>
      <c r="O1048" s="631">
        <v>0.5</v>
      </c>
      <c r="P1048" s="568">
        <v>612.26</v>
      </c>
      <c r="Q1048" s="583">
        <v>1</v>
      </c>
      <c r="R1048" s="567">
        <v>1</v>
      </c>
      <c r="S1048" s="583">
        <v>1</v>
      </c>
      <c r="T1048" s="631">
        <v>0.5</v>
      </c>
      <c r="U1048" s="613">
        <v>1</v>
      </c>
    </row>
    <row r="1049" spans="1:21" ht="14.4" customHeight="1" x14ac:dyDescent="0.3">
      <c r="A1049" s="566">
        <v>4</v>
      </c>
      <c r="B1049" s="567" t="s">
        <v>539</v>
      </c>
      <c r="C1049" s="567">
        <v>89301042</v>
      </c>
      <c r="D1049" s="629" t="s">
        <v>4252</v>
      </c>
      <c r="E1049" s="630" t="s">
        <v>2322</v>
      </c>
      <c r="F1049" s="567" t="s">
        <v>2280</v>
      </c>
      <c r="G1049" s="567" t="s">
        <v>2347</v>
      </c>
      <c r="H1049" s="567" t="s">
        <v>538</v>
      </c>
      <c r="I1049" s="567" t="s">
        <v>1836</v>
      </c>
      <c r="J1049" s="567" t="s">
        <v>681</v>
      </c>
      <c r="K1049" s="567" t="s">
        <v>683</v>
      </c>
      <c r="L1049" s="568">
        <v>190.48</v>
      </c>
      <c r="M1049" s="568">
        <v>761.92</v>
      </c>
      <c r="N1049" s="567">
        <v>4</v>
      </c>
      <c r="O1049" s="631">
        <v>1.5</v>
      </c>
      <c r="P1049" s="568"/>
      <c r="Q1049" s="583">
        <v>0</v>
      </c>
      <c r="R1049" s="567"/>
      <c r="S1049" s="583">
        <v>0</v>
      </c>
      <c r="T1049" s="631"/>
      <c r="U1049" s="613">
        <v>0</v>
      </c>
    </row>
    <row r="1050" spans="1:21" ht="14.4" customHeight="1" x14ac:dyDescent="0.3">
      <c r="A1050" s="566">
        <v>4</v>
      </c>
      <c r="B1050" s="567" t="s">
        <v>539</v>
      </c>
      <c r="C1050" s="567">
        <v>89301042</v>
      </c>
      <c r="D1050" s="629" t="s">
        <v>4252</v>
      </c>
      <c r="E1050" s="630" t="s">
        <v>2322</v>
      </c>
      <c r="F1050" s="567" t="s">
        <v>2280</v>
      </c>
      <c r="G1050" s="567" t="s">
        <v>2347</v>
      </c>
      <c r="H1050" s="567" t="s">
        <v>538</v>
      </c>
      <c r="I1050" s="567" t="s">
        <v>1837</v>
      </c>
      <c r="J1050" s="567" t="s">
        <v>681</v>
      </c>
      <c r="K1050" s="567" t="s">
        <v>684</v>
      </c>
      <c r="L1050" s="568">
        <v>612.26</v>
      </c>
      <c r="M1050" s="568">
        <v>1224.52</v>
      </c>
      <c r="N1050" s="567">
        <v>2</v>
      </c>
      <c r="O1050" s="631">
        <v>1.5</v>
      </c>
      <c r="P1050" s="568"/>
      <c r="Q1050" s="583">
        <v>0</v>
      </c>
      <c r="R1050" s="567"/>
      <c r="S1050" s="583">
        <v>0</v>
      </c>
      <c r="T1050" s="631"/>
      <c r="U1050" s="613">
        <v>0</v>
      </c>
    </row>
    <row r="1051" spans="1:21" ht="14.4" customHeight="1" x14ac:dyDescent="0.3">
      <c r="A1051" s="566">
        <v>4</v>
      </c>
      <c r="B1051" s="567" t="s">
        <v>539</v>
      </c>
      <c r="C1051" s="567">
        <v>89301042</v>
      </c>
      <c r="D1051" s="629" t="s">
        <v>4252</v>
      </c>
      <c r="E1051" s="630" t="s">
        <v>2322</v>
      </c>
      <c r="F1051" s="567" t="s">
        <v>2280</v>
      </c>
      <c r="G1051" s="567" t="s">
        <v>3572</v>
      </c>
      <c r="H1051" s="567" t="s">
        <v>538</v>
      </c>
      <c r="I1051" s="567" t="s">
        <v>3573</v>
      </c>
      <c r="J1051" s="567" t="s">
        <v>3574</v>
      </c>
      <c r="K1051" s="567" t="s">
        <v>3261</v>
      </c>
      <c r="L1051" s="568">
        <v>0</v>
      </c>
      <c r="M1051" s="568">
        <v>0</v>
      </c>
      <c r="N1051" s="567">
        <v>1</v>
      </c>
      <c r="O1051" s="631">
        <v>1</v>
      </c>
      <c r="P1051" s="568">
        <v>0</v>
      </c>
      <c r="Q1051" s="583"/>
      <c r="R1051" s="567">
        <v>1</v>
      </c>
      <c r="S1051" s="583">
        <v>1</v>
      </c>
      <c r="T1051" s="631">
        <v>1</v>
      </c>
      <c r="U1051" s="613">
        <v>1</v>
      </c>
    </row>
    <row r="1052" spans="1:21" ht="14.4" customHeight="1" x14ac:dyDescent="0.3">
      <c r="A1052" s="566">
        <v>4</v>
      </c>
      <c r="B1052" s="567" t="s">
        <v>539</v>
      </c>
      <c r="C1052" s="567">
        <v>89301042</v>
      </c>
      <c r="D1052" s="629" t="s">
        <v>4252</v>
      </c>
      <c r="E1052" s="630" t="s">
        <v>2322</v>
      </c>
      <c r="F1052" s="567" t="s">
        <v>2280</v>
      </c>
      <c r="G1052" s="567" t="s">
        <v>2862</v>
      </c>
      <c r="H1052" s="567" t="s">
        <v>538</v>
      </c>
      <c r="I1052" s="567" t="s">
        <v>2863</v>
      </c>
      <c r="J1052" s="567" t="s">
        <v>1516</v>
      </c>
      <c r="K1052" s="567" t="s">
        <v>1517</v>
      </c>
      <c r="L1052" s="568">
        <v>224.9</v>
      </c>
      <c r="M1052" s="568">
        <v>449.8</v>
      </c>
      <c r="N1052" s="567">
        <v>2</v>
      </c>
      <c r="O1052" s="631">
        <v>2</v>
      </c>
      <c r="P1052" s="568">
        <v>224.9</v>
      </c>
      <c r="Q1052" s="583">
        <v>0.5</v>
      </c>
      <c r="R1052" s="567">
        <v>1</v>
      </c>
      <c r="S1052" s="583">
        <v>0.5</v>
      </c>
      <c r="T1052" s="631">
        <v>1</v>
      </c>
      <c r="U1052" s="613">
        <v>0.5</v>
      </c>
    </row>
    <row r="1053" spans="1:21" ht="14.4" customHeight="1" x14ac:dyDescent="0.3">
      <c r="A1053" s="566">
        <v>4</v>
      </c>
      <c r="B1053" s="567" t="s">
        <v>539</v>
      </c>
      <c r="C1053" s="567">
        <v>89301042</v>
      </c>
      <c r="D1053" s="629" t="s">
        <v>4252</v>
      </c>
      <c r="E1053" s="630" t="s">
        <v>2322</v>
      </c>
      <c r="F1053" s="567" t="s">
        <v>2280</v>
      </c>
      <c r="G1053" s="567" t="s">
        <v>2370</v>
      </c>
      <c r="H1053" s="567" t="s">
        <v>538</v>
      </c>
      <c r="I1053" s="567" t="s">
        <v>2371</v>
      </c>
      <c r="J1053" s="567" t="s">
        <v>723</v>
      </c>
      <c r="K1053" s="567" t="s">
        <v>724</v>
      </c>
      <c r="L1053" s="568">
        <v>56.69</v>
      </c>
      <c r="M1053" s="568">
        <v>1700.7</v>
      </c>
      <c r="N1053" s="567">
        <v>30</v>
      </c>
      <c r="O1053" s="631">
        <v>8</v>
      </c>
      <c r="P1053" s="568">
        <v>283.45</v>
      </c>
      <c r="Q1053" s="583">
        <v>0.16666666666666666</v>
      </c>
      <c r="R1053" s="567">
        <v>5</v>
      </c>
      <c r="S1053" s="583">
        <v>0.16666666666666666</v>
      </c>
      <c r="T1053" s="631">
        <v>4.5</v>
      </c>
      <c r="U1053" s="613">
        <v>0.5625</v>
      </c>
    </row>
    <row r="1054" spans="1:21" ht="14.4" customHeight="1" x14ac:dyDescent="0.3">
      <c r="A1054" s="566">
        <v>4</v>
      </c>
      <c r="B1054" s="567" t="s">
        <v>539</v>
      </c>
      <c r="C1054" s="567">
        <v>89301042</v>
      </c>
      <c r="D1054" s="629" t="s">
        <v>4252</v>
      </c>
      <c r="E1054" s="630" t="s">
        <v>2322</v>
      </c>
      <c r="F1054" s="567" t="s">
        <v>2280</v>
      </c>
      <c r="G1054" s="567" t="s">
        <v>2370</v>
      </c>
      <c r="H1054" s="567" t="s">
        <v>538</v>
      </c>
      <c r="I1054" s="567" t="s">
        <v>3655</v>
      </c>
      <c r="J1054" s="567" t="s">
        <v>3656</v>
      </c>
      <c r="K1054" s="567" t="s">
        <v>1273</v>
      </c>
      <c r="L1054" s="568">
        <v>45.34</v>
      </c>
      <c r="M1054" s="568">
        <v>136.02000000000001</v>
      </c>
      <c r="N1054" s="567">
        <v>3</v>
      </c>
      <c r="O1054" s="631">
        <v>1</v>
      </c>
      <c r="P1054" s="568"/>
      <c r="Q1054" s="583">
        <v>0</v>
      </c>
      <c r="R1054" s="567"/>
      <c r="S1054" s="583">
        <v>0</v>
      </c>
      <c r="T1054" s="631"/>
      <c r="U1054" s="613">
        <v>0</v>
      </c>
    </row>
    <row r="1055" spans="1:21" ht="14.4" customHeight="1" x14ac:dyDescent="0.3">
      <c r="A1055" s="566">
        <v>4</v>
      </c>
      <c r="B1055" s="567" t="s">
        <v>539</v>
      </c>
      <c r="C1055" s="567">
        <v>89301042</v>
      </c>
      <c r="D1055" s="629" t="s">
        <v>4252</v>
      </c>
      <c r="E1055" s="630" t="s">
        <v>2322</v>
      </c>
      <c r="F1055" s="567" t="s">
        <v>2280</v>
      </c>
      <c r="G1055" s="567" t="s">
        <v>2438</v>
      </c>
      <c r="H1055" s="567" t="s">
        <v>905</v>
      </c>
      <c r="I1055" s="567" t="s">
        <v>1848</v>
      </c>
      <c r="J1055" s="567" t="s">
        <v>959</v>
      </c>
      <c r="K1055" s="567" t="s">
        <v>960</v>
      </c>
      <c r="L1055" s="568">
        <v>140.03</v>
      </c>
      <c r="M1055" s="568">
        <v>420.09000000000003</v>
      </c>
      <c r="N1055" s="567">
        <v>3</v>
      </c>
      <c r="O1055" s="631">
        <v>1.5</v>
      </c>
      <c r="P1055" s="568">
        <v>420.09000000000003</v>
      </c>
      <c r="Q1055" s="583">
        <v>1</v>
      </c>
      <c r="R1055" s="567">
        <v>3</v>
      </c>
      <c r="S1055" s="583">
        <v>1</v>
      </c>
      <c r="T1055" s="631">
        <v>1.5</v>
      </c>
      <c r="U1055" s="613">
        <v>1</v>
      </c>
    </row>
    <row r="1056" spans="1:21" ht="14.4" customHeight="1" x14ac:dyDescent="0.3">
      <c r="A1056" s="566">
        <v>4</v>
      </c>
      <c r="B1056" s="567" t="s">
        <v>539</v>
      </c>
      <c r="C1056" s="567">
        <v>89301042</v>
      </c>
      <c r="D1056" s="629" t="s">
        <v>4252</v>
      </c>
      <c r="E1056" s="630" t="s">
        <v>2322</v>
      </c>
      <c r="F1056" s="567" t="s">
        <v>2280</v>
      </c>
      <c r="G1056" s="567" t="s">
        <v>2516</v>
      </c>
      <c r="H1056" s="567" t="s">
        <v>538</v>
      </c>
      <c r="I1056" s="567" t="s">
        <v>2517</v>
      </c>
      <c r="J1056" s="567" t="s">
        <v>1493</v>
      </c>
      <c r="K1056" s="567" t="s">
        <v>1199</v>
      </c>
      <c r="L1056" s="568">
        <v>0</v>
      </c>
      <c r="M1056" s="568">
        <v>0</v>
      </c>
      <c r="N1056" s="567">
        <v>1</v>
      </c>
      <c r="O1056" s="631">
        <v>0.5</v>
      </c>
      <c r="P1056" s="568">
        <v>0</v>
      </c>
      <c r="Q1056" s="583"/>
      <c r="R1056" s="567">
        <v>1</v>
      </c>
      <c r="S1056" s="583">
        <v>1</v>
      </c>
      <c r="T1056" s="631">
        <v>0.5</v>
      </c>
      <c r="U1056" s="613">
        <v>1</v>
      </c>
    </row>
    <row r="1057" spans="1:21" ht="14.4" customHeight="1" x14ac:dyDescent="0.3">
      <c r="A1057" s="566">
        <v>4</v>
      </c>
      <c r="B1057" s="567" t="s">
        <v>539</v>
      </c>
      <c r="C1057" s="567">
        <v>89301042</v>
      </c>
      <c r="D1057" s="629" t="s">
        <v>4252</v>
      </c>
      <c r="E1057" s="630" t="s">
        <v>2322</v>
      </c>
      <c r="F1057" s="567" t="s">
        <v>2280</v>
      </c>
      <c r="G1057" s="567" t="s">
        <v>2379</v>
      </c>
      <c r="H1057" s="567" t="s">
        <v>538</v>
      </c>
      <c r="I1057" s="567" t="s">
        <v>2376</v>
      </c>
      <c r="J1057" s="567" t="s">
        <v>2377</v>
      </c>
      <c r="K1057" s="567" t="s">
        <v>2378</v>
      </c>
      <c r="L1057" s="568">
        <v>0</v>
      </c>
      <c r="M1057" s="568">
        <v>0</v>
      </c>
      <c r="N1057" s="567">
        <v>1</v>
      </c>
      <c r="O1057" s="631">
        <v>0.5</v>
      </c>
      <c r="P1057" s="568">
        <v>0</v>
      </c>
      <c r="Q1057" s="583"/>
      <c r="R1057" s="567">
        <v>1</v>
      </c>
      <c r="S1057" s="583">
        <v>1</v>
      </c>
      <c r="T1057" s="631">
        <v>0.5</v>
      </c>
      <c r="U1057" s="613">
        <v>1</v>
      </c>
    </row>
    <row r="1058" spans="1:21" ht="14.4" customHeight="1" x14ac:dyDescent="0.3">
      <c r="A1058" s="566">
        <v>4</v>
      </c>
      <c r="B1058" s="567" t="s">
        <v>539</v>
      </c>
      <c r="C1058" s="567">
        <v>89301042</v>
      </c>
      <c r="D1058" s="629" t="s">
        <v>4252</v>
      </c>
      <c r="E1058" s="630" t="s">
        <v>2322</v>
      </c>
      <c r="F1058" s="567" t="s">
        <v>2280</v>
      </c>
      <c r="G1058" s="567" t="s">
        <v>2380</v>
      </c>
      <c r="H1058" s="567" t="s">
        <v>538</v>
      </c>
      <c r="I1058" s="567" t="s">
        <v>2381</v>
      </c>
      <c r="J1058" s="567" t="s">
        <v>1041</v>
      </c>
      <c r="K1058" s="567" t="s">
        <v>2382</v>
      </c>
      <c r="L1058" s="568">
        <v>210.11</v>
      </c>
      <c r="M1058" s="568">
        <v>1260.6600000000001</v>
      </c>
      <c r="N1058" s="567">
        <v>6</v>
      </c>
      <c r="O1058" s="631">
        <v>2</v>
      </c>
      <c r="P1058" s="568">
        <v>420.22</v>
      </c>
      <c r="Q1058" s="583">
        <v>0.33333333333333331</v>
      </c>
      <c r="R1058" s="567">
        <v>2</v>
      </c>
      <c r="S1058" s="583">
        <v>0.33333333333333331</v>
      </c>
      <c r="T1058" s="631">
        <v>1</v>
      </c>
      <c r="U1058" s="613">
        <v>0.5</v>
      </c>
    </row>
    <row r="1059" spans="1:21" ht="14.4" customHeight="1" x14ac:dyDescent="0.3">
      <c r="A1059" s="566">
        <v>4</v>
      </c>
      <c r="B1059" s="567" t="s">
        <v>539</v>
      </c>
      <c r="C1059" s="567">
        <v>89301042</v>
      </c>
      <c r="D1059" s="629" t="s">
        <v>4252</v>
      </c>
      <c r="E1059" s="630" t="s">
        <v>2322</v>
      </c>
      <c r="F1059" s="567" t="s">
        <v>2280</v>
      </c>
      <c r="G1059" s="567" t="s">
        <v>3657</v>
      </c>
      <c r="H1059" s="567" t="s">
        <v>538</v>
      </c>
      <c r="I1059" s="567" t="s">
        <v>3658</v>
      </c>
      <c r="J1059" s="567" t="s">
        <v>3659</v>
      </c>
      <c r="K1059" s="567" t="s">
        <v>3660</v>
      </c>
      <c r="L1059" s="568">
        <v>94.72</v>
      </c>
      <c r="M1059" s="568">
        <v>1610.24</v>
      </c>
      <c r="N1059" s="567">
        <v>17</v>
      </c>
      <c r="O1059" s="631">
        <v>7</v>
      </c>
      <c r="P1059" s="568">
        <v>663.04</v>
      </c>
      <c r="Q1059" s="583">
        <v>0.41176470588235292</v>
      </c>
      <c r="R1059" s="567">
        <v>7</v>
      </c>
      <c r="S1059" s="583">
        <v>0.41176470588235292</v>
      </c>
      <c r="T1059" s="631">
        <v>3</v>
      </c>
      <c r="U1059" s="613">
        <v>0.42857142857142855</v>
      </c>
    </row>
    <row r="1060" spans="1:21" ht="14.4" customHeight="1" x14ac:dyDescent="0.3">
      <c r="A1060" s="566">
        <v>4</v>
      </c>
      <c r="B1060" s="567" t="s">
        <v>539</v>
      </c>
      <c r="C1060" s="567">
        <v>89301042</v>
      </c>
      <c r="D1060" s="629" t="s">
        <v>4252</v>
      </c>
      <c r="E1060" s="630" t="s">
        <v>2322</v>
      </c>
      <c r="F1060" s="567" t="s">
        <v>2280</v>
      </c>
      <c r="G1060" s="567" t="s">
        <v>3657</v>
      </c>
      <c r="H1060" s="567" t="s">
        <v>905</v>
      </c>
      <c r="I1060" s="567" t="s">
        <v>3661</v>
      </c>
      <c r="J1060" s="567" t="s">
        <v>3662</v>
      </c>
      <c r="K1060" s="567" t="s">
        <v>3663</v>
      </c>
      <c r="L1060" s="568">
        <v>104.19</v>
      </c>
      <c r="M1060" s="568">
        <v>1041.9000000000001</v>
      </c>
      <c r="N1060" s="567">
        <v>10</v>
      </c>
      <c r="O1060" s="631">
        <v>4</v>
      </c>
      <c r="P1060" s="568">
        <v>104.19</v>
      </c>
      <c r="Q1060" s="583">
        <v>9.9999999999999992E-2</v>
      </c>
      <c r="R1060" s="567">
        <v>1</v>
      </c>
      <c r="S1060" s="583">
        <v>0.1</v>
      </c>
      <c r="T1060" s="631">
        <v>1</v>
      </c>
      <c r="U1060" s="613">
        <v>0.25</v>
      </c>
    </row>
    <row r="1061" spans="1:21" ht="14.4" customHeight="1" x14ac:dyDescent="0.3">
      <c r="A1061" s="566">
        <v>4</v>
      </c>
      <c r="B1061" s="567" t="s">
        <v>539</v>
      </c>
      <c r="C1061" s="567">
        <v>89301042</v>
      </c>
      <c r="D1061" s="629" t="s">
        <v>4252</v>
      </c>
      <c r="E1061" s="630" t="s">
        <v>2322</v>
      </c>
      <c r="F1061" s="567" t="s">
        <v>2280</v>
      </c>
      <c r="G1061" s="567" t="s">
        <v>2404</v>
      </c>
      <c r="H1061" s="567" t="s">
        <v>905</v>
      </c>
      <c r="I1061" s="567" t="s">
        <v>2544</v>
      </c>
      <c r="J1061" s="567" t="s">
        <v>2545</v>
      </c>
      <c r="K1061" s="567" t="s">
        <v>2546</v>
      </c>
      <c r="L1061" s="568">
        <v>49.12</v>
      </c>
      <c r="M1061" s="568">
        <v>147.35999999999999</v>
      </c>
      <c r="N1061" s="567">
        <v>3</v>
      </c>
      <c r="O1061" s="631">
        <v>1.5</v>
      </c>
      <c r="P1061" s="568">
        <v>49.12</v>
      </c>
      <c r="Q1061" s="583">
        <v>0.33333333333333337</v>
      </c>
      <c r="R1061" s="567">
        <v>1</v>
      </c>
      <c r="S1061" s="583">
        <v>0.33333333333333331</v>
      </c>
      <c r="T1061" s="631">
        <v>1</v>
      </c>
      <c r="U1061" s="613">
        <v>0.66666666666666663</v>
      </c>
    </row>
    <row r="1062" spans="1:21" ht="14.4" customHeight="1" x14ac:dyDescent="0.3">
      <c r="A1062" s="566">
        <v>4</v>
      </c>
      <c r="B1062" s="567" t="s">
        <v>539</v>
      </c>
      <c r="C1062" s="567">
        <v>89301042</v>
      </c>
      <c r="D1062" s="629" t="s">
        <v>4252</v>
      </c>
      <c r="E1062" s="630" t="s">
        <v>2322</v>
      </c>
      <c r="F1062" s="567" t="s">
        <v>2280</v>
      </c>
      <c r="G1062" s="567" t="s">
        <v>2500</v>
      </c>
      <c r="H1062" s="567" t="s">
        <v>538</v>
      </c>
      <c r="I1062" s="567" t="s">
        <v>3664</v>
      </c>
      <c r="J1062" s="567" t="s">
        <v>2502</v>
      </c>
      <c r="K1062" s="567" t="s">
        <v>585</v>
      </c>
      <c r="L1062" s="568">
        <v>154.33000000000001</v>
      </c>
      <c r="M1062" s="568">
        <v>154.33000000000001</v>
      </c>
      <c r="N1062" s="567">
        <v>1</v>
      </c>
      <c r="O1062" s="631">
        <v>1</v>
      </c>
      <c r="P1062" s="568">
        <v>154.33000000000001</v>
      </c>
      <c r="Q1062" s="583">
        <v>1</v>
      </c>
      <c r="R1062" s="567">
        <v>1</v>
      </c>
      <c r="S1062" s="583">
        <v>1</v>
      </c>
      <c r="T1062" s="631">
        <v>1</v>
      </c>
      <c r="U1062" s="613">
        <v>1</v>
      </c>
    </row>
    <row r="1063" spans="1:21" ht="14.4" customHeight="1" x14ac:dyDescent="0.3">
      <c r="A1063" s="566">
        <v>4</v>
      </c>
      <c r="B1063" s="567" t="s">
        <v>539</v>
      </c>
      <c r="C1063" s="567">
        <v>89301042</v>
      </c>
      <c r="D1063" s="629" t="s">
        <v>4252</v>
      </c>
      <c r="E1063" s="630" t="s">
        <v>2322</v>
      </c>
      <c r="F1063" s="567" t="s">
        <v>2281</v>
      </c>
      <c r="G1063" s="567" t="s">
        <v>2414</v>
      </c>
      <c r="H1063" s="567" t="s">
        <v>538</v>
      </c>
      <c r="I1063" s="567" t="s">
        <v>2520</v>
      </c>
      <c r="J1063" s="567" t="s">
        <v>2308</v>
      </c>
      <c r="K1063" s="567"/>
      <c r="L1063" s="568">
        <v>0</v>
      </c>
      <c r="M1063" s="568">
        <v>0</v>
      </c>
      <c r="N1063" s="567">
        <v>3</v>
      </c>
      <c r="O1063" s="631">
        <v>1.5</v>
      </c>
      <c r="P1063" s="568">
        <v>0</v>
      </c>
      <c r="Q1063" s="583"/>
      <c r="R1063" s="567">
        <v>3</v>
      </c>
      <c r="S1063" s="583">
        <v>1</v>
      </c>
      <c r="T1063" s="631">
        <v>1.5</v>
      </c>
      <c r="U1063" s="613">
        <v>1</v>
      </c>
    </row>
    <row r="1064" spans="1:21" ht="14.4" customHeight="1" x14ac:dyDescent="0.3">
      <c r="A1064" s="566">
        <v>4</v>
      </c>
      <c r="B1064" s="567" t="s">
        <v>539</v>
      </c>
      <c r="C1064" s="567">
        <v>89301042</v>
      </c>
      <c r="D1064" s="629" t="s">
        <v>4252</v>
      </c>
      <c r="E1064" s="630" t="s">
        <v>2322</v>
      </c>
      <c r="F1064" s="567" t="s">
        <v>2282</v>
      </c>
      <c r="G1064" s="567" t="s">
        <v>2622</v>
      </c>
      <c r="H1064" s="567" t="s">
        <v>538</v>
      </c>
      <c r="I1064" s="567" t="s">
        <v>2623</v>
      </c>
      <c r="J1064" s="567" t="s">
        <v>2624</v>
      </c>
      <c r="K1064" s="567" t="s">
        <v>2625</v>
      </c>
      <c r="L1064" s="568">
        <v>410</v>
      </c>
      <c r="M1064" s="568">
        <v>13120</v>
      </c>
      <c r="N1064" s="567">
        <v>32</v>
      </c>
      <c r="O1064" s="631">
        <v>32</v>
      </c>
      <c r="P1064" s="568">
        <v>13120</v>
      </c>
      <c r="Q1064" s="583">
        <v>1</v>
      </c>
      <c r="R1064" s="567">
        <v>32</v>
      </c>
      <c r="S1064" s="583">
        <v>1</v>
      </c>
      <c r="T1064" s="631">
        <v>32</v>
      </c>
      <c r="U1064" s="613">
        <v>1</v>
      </c>
    </row>
    <row r="1065" spans="1:21" ht="14.4" customHeight="1" x14ac:dyDescent="0.3">
      <c r="A1065" s="566">
        <v>4</v>
      </c>
      <c r="B1065" s="567" t="s">
        <v>539</v>
      </c>
      <c r="C1065" s="567">
        <v>89301042</v>
      </c>
      <c r="D1065" s="629" t="s">
        <v>4252</v>
      </c>
      <c r="E1065" s="630" t="s">
        <v>2322</v>
      </c>
      <c r="F1065" s="567" t="s">
        <v>2282</v>
      </c>
      <c r="G1065" s="567" t="s">
        <v>2622</v>
      </c>
      <c r="H1065" s="567" t="s">
        <v>538</v>
      </c>
      <c r="I1065" s="567" t="s">
        <v>2695</v>
      </c>
      <c r="J1065" s="567" t="s">
        <v>2696</v>
      </c>
      <c r="K1065" s="567" t="s">
        <v>2697</v>
      </c>
      <c r="L1065" s="568">
        <v>566</v>
      </c>
      <c r="M1065" s="568">
        <v>1132</v>
      </c>
      <c r="N1065" s="567">
        <v>2</v>
      </c>
      <c r="O1065" s="631">
        <v>2</v>
      </c>
      <c r="P1065" s="568"/>
      <c r="Q1065" s="583">
        <v>0</v>
      </c>
      <c r="R1065" s="567"/>
      <c r="S1065" s="583">
        <v>0</v>
      </c>
      <c r="T1065" s="631"/>
      <c r="U1065" s="613">
        <v>0</v>
      </c>
    </row>
    <row r="1066" spans="1:21" ht="14.4" customHeight="1" x14ac:dyDescent="0.3">
      <c r="A1066" s="566">
        <v>4</v>
      </c>
      <c r="B1066" s="567" t="s">
        <v>539</v>
      </c>
      <c r="C1066" s="567">
        <v>89301042</v>
      </c>
      <c r="D1066" s="629" t="s">
        <v>4252</v>
      </c>
      <c r="E1066" s="630" t="s">
        <v>2322</v>
      </c>
      <c r="F1066" s="567" t="s">
        <v>2282</v>
      </c>
      <c r="G1066" s="567" t="s">
        <v>2698</v>
      </c>
      <c r="H1066" s="567" t="s">
        <v>538</v>
      </c>
      <c r="I1066" s="567" t="s">
        <v>2705</v>
      </c>
      <c r="J1066" s="567" t="s">
        <v>2706</v>
      </c>
      <c r="K1066" s="567" t="s">
        <v>2707</v>
      </c>
      <c r="L1066" s="568">
        <v>200</v>
      </c>
      <c r="M1066" s="568">
        <v>400</v>
      </c>
      <c r="N1066" s="567">
        <v>2</v>
      </c>
      <c r="O1066" s="631">
        <v>1</v>
      </c>
      <c r="P1066" s="568">
        <v>400</v>
      </c>
      <c r="Q1066" s="583">
        <v>1</v>
      </c>
      <c r="R1066" s="567">
        <v>2</v>
      </c>
      <c r="S1066" s="583">
        <v>1</v>
      </c>
      <c r="T1066" s="631">
        <v>1</v>
      </c>
      <c r="U1066" s="613">
        <v>1</v>
      </c>
    </row>
    <row r="1067" spans="1:21" ht="14.4" customHeight="1" x14ac:dyDescent="0.3">
      <c r="A1067" s="566">
        <v>4</v>
      </c>
      <c r="B1067" s="567" t="s">
        <v>539</v>
      </c>
      <c r="C1067" s="567">
        <v>89301042</v>
      </c>
      <c r="D1067" s="629" t="s">
        <v>4252</v>
      </c>
      <c r="E1067" s="630" t="s">
        <v>2322</v>
      </c>
      <c r="F1067" s="567" t="s">
        <v>2282</v>
      </c>
      <c r="G1067" s="567" t="s">
        <v>2698</v>
      </c>
      <c r="H1067" s="567" t="s">
        <v>538</v>
      </c>
      <c r="I1067" s="567" t="s">
        <v>3176</v>
      </c>
      <c r="J1067" s="567" t="s">
        <v>3177</v>
      </c>
      <c r="K1067" s="567" t="s">
        <v>3178</v>
      </c>
      <c r="L1067" s="568">
        <v>44.15</v>
      </c>
      <c r="M1067" s="568">
        <v>88.3</v>
      </c>
      <c r="N1067" s="567">
        <v>2</v>
      </c>
      <c r="O1067" s="631">
        <v>1</v>
      </c>
      <c r="P1067" s="568">
        <v>88.3</v>
      </c>
      <c r="Q1067" s="583">
        <v>1</v>
      </c>
      <c r="R1067" s="567">
        <v>2</v>
      </c>
      <c r="S1067" s="583">
        <v>1</v>
      </c>
      <c r="T1067" s="631">
        <v>1</v>
      </c>
      <c r="U1067" s="613">
        <v>1</v>
      </c>
    </row>
    <row r="1068" spans="1:21" ht="14.4" customHeight="1" x14ac:dyDescent="0.3">
      <c r="A1068" s="566">
        <v>4</v>
      </c>
      <c r="B1068" s="567" t="s">
        <v>539</v>
      </c>
      <c r="C1068" s="567">
        <v>89301042</v>
      </c>
      <c r="D1068" s="629" t="s">
        <v>4252</v>
      </c>
      <c r="E1068" s="630" t="s">
        <v>2322</v>
      </c>
      <c r="F1068" s="567" t="s">
        <v>2282</v>
      </c>
      <c r="G1068" s="567" t="s">
        <v>2521</v>
      </c>
      <c r="H1068" s="567" t="s">
        <v>538</v>
      </c>
      <c r="I1068" s="567" t="s">
        <v>2522</v>
      </c>
      <c r="J1068" s="567" t="s">
        <v>2523</v>
      </c>
      <c r="K1068" s="567" t="s">
        <v>2524</v>
      </c>
      <c r="L1068" s="568">
        <v>900</v>
      </c>
      <c r="M1068" s="568">
        <v>3600</v>
      </c>
      <c r="N1068" s="567">
        <v>4</v>
      </c>
      <c r="O1068" s="631">
        <v>4</v>
      </c>
      <c r="P1068" s="568">
        <v>2700</v>
      </c>
      <c r="Q1068" s="583">
        <v>0.75</v>
      </c>
      <c r="R1068" s="567">
        <v>3</v>
      </c>
      <c r="S1068" s="583">
        <v>0.75</v>
      </c>
      <c r="T1068" s="631">
        <v>3</v>
      </c>
      <c r="U1068" s="613">
        <v>0.75</v>
      </c>
    </row>
    <row r="1069" spans="1:21" ht="14.4" customHeight="1" x14ac:dyDescent="0.3">
      <c r="A1069" s="566">
        <v>4</v>
      </c>
      <c r="B1069" s="567" t="s">
        <v>539</v>
      </c>
      <c r="C1069" s="567">
        <v>89301042</v>
      </c>
      <c r="D1069" s="629" t="s">
        <v>4252</v>
      </c>
      <c r="E1069" s="630" t="s">
        <v>2323</v>
      </c>
      <c r="F1069" s="567" t="s">
        <v>2280</v>
      </c>
      <c r="G1069" s="567" t="s">
        <v>3552</v>
      </c>
      <c r="H1069" s="567" t="s">
        <v>538</v>
      </c>
      <c r="I1069" s="567" t="s">
        <v>3553</v>
      </c>
      <c r="J1069" s="567" t="s">
        <v>3554</v>
      </c>
      <c r="K1069" s="567" t="s">
        <v>3555</v>
      </c>
      <c r="L1069" s="568">
        <v>1354.54</v>
      </c>
      <c r="M1069" s="568">
        <v>1354.54</v>
      </c>
      <c r="N1069" s="567">
        <v>1</v>
      </c>
      <c r="O1069" s="631">
        <v>1</v>
      </c>
      <c r="P1069" s="568">
        <v>1354.54</v>
      </c>
      <c r="Q1069" s="583">
        <v>1</v>
      </c>
      <c r="R1069" s="567">
        <v>1</v>
      </c>
      <c r="S1069" s="583">
        <v>1</v>
      </c>
      <c r="T1069" s="631">
        <v>1</v>
      </c>
      <c r="U1069" s="613">
        <v>1</v>
      </c>
    </row>
    <row r="1070" spans="1:21" ht="14.4" customHeight="1" x14ac:dyDescent="0.3">
      <c r="A1070" s="566">
        <v>4</v>
      </c>
      <c r="B1070" s="567" t="s">
        <v>539</v>
      </c>
      <c r="C1070" s="567">
        <v>89301042</v>
      </c>
      <c r="D1070" s="629" t="s">
        <v>4252</v>
      </c>
      <c r="E1070" s="630" t="s">
        <v>2323</v>
      </c>
      <c r="F1070" s="567" t="s">
        <v>2280</v>
      </c>
      <c r="G1070" s="567" t="s">
        <v>2570</v>
      </c>
      <c r="H1070" s="567" t="s">
        <v>538</v>
      </c>
      <c r="I1070" s="567" t="s">
        <v>3665</v>
      </c>
      <c r="J1070" s="567" t="s">
        <v>1604</v>
      </c>
      <c r="K1070" s="567" t="s">
        <v>1874</v>
      </c>
      <c r="L1070" s="568">
        <v>0</v>
      </c>
      <c r="M1070" s="568">
        <v>0</v>
      </c>
      <c r="N1070" s="567">
        <v>2</v>
      </c>
      <c r="O1070" s="631">
        <v>0.5</v>
      </c>
      <c r="P1070" s="568">
        <v>0</v>
      </c>
      <c r="Q1070" s="583"/>
      <c r="R1070" s="567">
        <v>2</v>
      </c>
      <c r="S1070" s="583">
        <v>1</v>
      </c>
      <c r="T1070" s="631">
        <v>0.5</v>
      </c>
      <c r="U1070" s="613">
        <v>1</v>
      </c>
    </row>
    <row r="1071" spans="1:21" ht="14.4" customHeight="1" x14ac:dyDescent="0.3">
      <c r="A1071" s="566">
        <v>4</v>
      </c>
      <c r="B1071" s="567" t="s">
        <v>539</v>
      </c>
      <c r="C1071" s="567">
        <v>89301042</v>
      </c>
      <c r="D1071" s="629" t="s">
        <v>4252</v>
      </c>
      <c r="E1071" s="630" t="s">
        <v>2323</v>
      </c>
      <c r="F1071" s="567" t="s">
        <v>2280</v>
      </c>
      <c r="G1071" s="567" t="s">
        <v>2337</v>
      </c>
      <c r="H1071" s="567" t="s">
        <v>905</v>
      </c>
      <c r="I1071" s="567" t="s">
        <v>1943</v>
      </c>
      <c r="J1071" s="567" t="s">
        <v>1944</v>
      </c>
      <c r="K1071" s="567" t="s">
        <v>1945</v>
      </c>
      <c r="L1071" s="568">
        <v>333.31</v>
      </c>
      <c r="M1071" s="568">
        <v>1666.55</v>
      </c>
      <c r="N1071" s="567">
        <v>5</v>
      </c>
      <c r="O1071" s="631">
        <v>4</v>
      </c>
      <c r="P1071" s="568">
        <v>1666.55</v>
      </c>
      <c r="Q1071" s="583">
        <v>1</v>
      </c>
      <c r="R1071" s="567">
        <v>5</v>
      </c>
      <c r="S1071" s="583">
        <v>1</v>
      </c>
      <c r="T1071" s="631">
        <v>4</v>
      </c>
      <c r="U1071" s="613">
        <v>1</v>
      </c>
    </row>
    <row r="1072" spans="1:21" ht="14.4" customHeight="1" x14ac:dyDescent="0.3">
      <c r="A1072" s="566">
        <v>4</v>
      </c>
      <c r="B1072" s="567" t="s">
        <v>539</v>
      </c>
      <c r="C1072" s="567">
        <v>89301042</v>
      </c>
      <c r="D1072" s="629" t="s">
        <v>4252</v>
      </c>
      <c r="E1072" s="630" t="s">
        <v>2323</v>
      </c>
      <c r="F1072" s="567" t="s">
        <v>2280</v>
      </c>
      <c r="G1072" s="567" t="s">
        <v>3666</v>
      </c>
      <c r="H1072" s="567" t="s">
        <v>538</v>
      </c>
      <c r="I1072" s="567" t="s">
        <v>3667</v>
      </c>
      <c r="J1072" s="567" t="s">
        <v>3668</v>
      </c>
      <c r="K1072" s="567" t="s">
        <v>659</v>
      </c>
      <c r="L1072" s="568">
        <v>123.4</v>
      </c>
      <c r="M1072" s="568">
        <v>740.40000000000009</v>
      </c>
      <c r="N1072" s="567">
        <v>6</v>
      </c>
      <c r="O1072" s="631">
        <v>1.5</v>
      </c>
      <c r="P1072" s="568">
        <v>740.40000000000009</v>
      </c>
      <c r="Q1072" s="583">
        <v>1</v>
      </c>
      <c r="R1072" s="567">
        <v>6</v>
      </c>
      <c r="S1072" s="583">
        <v>1</v>
      </c>
      <c r="T1072" s="631">
        <v>1.5</v>
      </c>
      <c r="U1072" s="613">
        <v>1</v>
      </c>
    </row>
    <row r="1073" spans="1:21" ht="14.4" customHeight="1" x14ac:dyDescent="0.3">
      <c r="A1073" s="566">
        <v>4</v>
      </c>
      <c r="B1073" s="567" t="s">
        <v>539</v>
      </c>
      <c r="C1073" s="567">
        <v>89301042</v>
      </c>
      <c r="D1073" s="629" t="s">
        <v>4252</v>
      </c>
      <c r="E1073" s="630" t="s">
        <v>2323</v>
      </c>
      <c r="F1073" s="567" t="s">
        <v>2280</v>
      </c>
      <c r="G1073" s="567" t="s">
        <v>2626</v>
      </c>
      <c r="H1073" s="567" t="s">
        <v>538</v>
      </c>
      <c r="I1073" s="567" t="s">
        <v>2778</v>
      </c>
      <c r="J1073" s="567" t="s">
        <v>2628</v>
      </c>
      <c r="K1073" s="567" t="s">
        <v>2629</v>
      </c>
      <c r="L1073" s="568">
        <v>222.25</v>
      </c>
      <c r="M1073" s="568">
        <v>666.75</v>
      </c>
      <c r="N1073" s="567">
        <v>3</v>
      </c>
      <c r="O1073" s="631">
        <v>1.5</v>
      </c>
      <c r="P1073" s="568">
        <v>666.75</v>
      </c>
      <c r="Q1073" s="583">
        <v>1</v>
      </c>
      <c r="R1073" s="567">
        <v>3</v>
      </c>
      <c r="S1073" s="583">
        <v>1</v>
      </c>
      <c r="T1073" s="631">
        <v>1.5</v>
      </c>
      <c r="U1073" s="613">
        <v>1</v>
      </c>
    </row>
    <row r="1074" spans="1:21" ht="14.4" customHeight="1" x14ac:dyDescent="0.3">
      <c r="A1074" s="566">
        <v>4</v>
      </c>
      <c r="B1074" s="567" t="s">
        <v>539</v>
      </c>
      <c r="C1074" s="567">
        <v>89301042</v>
      </c>
      <c r="D1074" s="629" t="s">
        <v>4252</v>
      </c>
      <c r="E1074" s="630" t="s">
        <v>2323</v>
      </c>
      <c r="F1074" s="567" t="s">
        <v>2280</v>
      </c>
      <c r="G1074" s="567" t="s">
        <v>2626</v>
      </c>
      <c r="H1074" s="567" t="s">
        <v>538</v>
      </c>
      <c r="I1074" s="567" t="s">
        <v>2627</v>
      </c>
      <c r="J1074" s="567" t="s">
        <v>2628</v>
      </c>
      <c r="K1074" s="567" t="s">
        <v>2629</v>
      </c>
      <c r="L1074" s="568">
        <v>222.25</v>
      </c>
      <c r="M1074" s="568">
        <v>444.5</v>
      </c>
      <c r="N1074" s="567">
        <v>2</v>
      </c>
      <c r="O1074" s="631">
        <v>1.5</v>
      </c>
      <c r="P1074" s="568">
        <v>222.25</v>
      </c>
      <c r="Q1074" s="583">
        <v>0.5</v>
      </c>
      <c r="R1074" s="567">
        <v>1</v>
      </c>
      <c r="S1074" s="583">
        <v>0.5</v>
      </c>
      <c r="T1074" s="631">
        <v>1</v>
      </c>
      <c r="U1074" s="613">
        <v>0.66666666666666663</v>
      </c>
    </row>
    <row r="1075" spans="1:21" ht="14.4" customHeight="1" x14ac:dyDescent="0.3">
      <c r="A1075" s="566">
        <v>4</v>
      </c>
      <c r="B1075" s="567" t="s">
        <v>539</v>
      </c>
      <c r="C1075" s="567">
        <v>89301042</v>
      </c>
      <c r="D1075" s="629" t="s">
        <v>4252</v>
      </c>
      <c r="E1075" s="630" t="s">
        <v>2323</v>
      </c>
      <c r="F1075" s="567" t="s">
        <v>2280</v>
      </c>
      <c r="G1075" s="567" t="s">
        <v>3463</v>
      </c>
      <c r="H1075" s="567" t="s">
        <v>538</v>
      </c>
      <c r="I1075" s="567" t="s">
        <v>3669</v>
      </c>
      <c r="J1075" s="567" t="s">
        <v>942</v>
      </c>
      <c r="K1075" s="567" t="s">
        <v>2640</v>
      </c>
      <c r="L1075" s="568">
        <v>134.66</v>
      </c>
      <c r="M1075" s="568">
        <v>134.66</v>
      </c>
      <c r="N1075" s="567">
        <v>1</v>
      </c>
      <c r="O1075" s="631">
        <v>0.5</v>
      </c>
      <c r="P1075" s="568">
        <v>134.66</v>
      </c>
      <c r="Q1075" s="583">
        <v>1</v>
      </c>
      <c r="R1075" s="567">
        <v>1</v>
      </c>
      <c r="S1075" s="583">
        <v>1</v>
      </c>
      <c r="T1075" s="631">
        <v>0.5</v>
      </c>
      <c r="U1075" s="613">
        <v>1</v>
      </c>
    </row>
    <row r="1076" spans="1:21" ht="14.4" customHeight="1" x14ac:dyDescent="0.3">
      <c r="A1076" s="566">
        <v>4</v>
      </c>
      <c r="B1076" s="567" t="s">
        <v>539</v>
      </c>
      <c r="C1076" s="567">
        <v>89301042</v>
      </c>
      <c r="D1076" s="629" t="s">
        <v>4252</v>
      </c>
      <c r="E1076" s="630" t="s">
        <v>2323</v>
      </c>
      <c r="F1076" s="567" t="s">
        <v>2280</v>
      </c>
      <c r="G1076" s="567" t="s">
        <v>3463</v>
      </c>
      <c r="H1076" s="567" t="s">
        <v>905</v>
      </c>
      <c r="I1076" s="567" t="s">
        <v>1886</v>
      </c>
      <c r="J1076" s="567" t="s">
        <v>942</v>
      </c>
      <c r="K1076" s="567" t="s">
        <v>686</v>
      </c>
      <c r="L1076" s="568">
        <v>44.89</v>
      </c>
      <c r="M1076" s="568">
        <v>89.78</v>
      </c>
      <c r="N1076" s="567">
        <v>2</v>
      </c>
      <c r="O1076" s="631">
        <v>0.5</v>
      </c>
      <c r="P1076" s="568">
        <v>89.78</v>
      </c>
      <c r="Q1076" s="583">
        <v>1</v>
      </c>
      <c r="R1076" s="567">
        <v>2</v>
      </c>
      <c r="S1076" s="583">
        <v>1</v>
      </c>
      <c r="T1076" s="631">
        <v>0.5</v>
      </c>
      <c r="U1076" s="613">
        <v>1</v>
      </c>
    </row>
    <row r="1077" spans="1:21" ht="14.4" customHeight="1" x14ac:dyDescent="0.3">
      <c r="A1077" s="566">
        <v>4</v>
      </c>
      <c r="B1077" s="567" t="s">
        <v>539</v>
      </c>
      <c r="C1077" s="567">
        <v>89301042</v>
      </c>
      <c r="D1077" s="629" t="s">
        <v>4252</v>
      </c>
      <c r="E1077" s="630" t="s">
        <v>2323</v>
      </c>
      <c r="F1077" s="567" t="s">
        <v>2280</v>
      </c>
      <c r="G1077" s="567" t="s">
        <v>2779</v>
      </c>
      <c r="H1077" s="567" t="s">
        <v>538</v>
      </c>
      <c r="I1077" s="567" t="s">
        <v>3224</v>
      </c>
      <c r="J1077" s="567" t="s">
        <v>3225</v>
      </c>
      <c r="K1077" s="567" t="s">
        <v>3226</v>
      </c>
      <c r="L1077" s="568">
        <v>0</v>
      </c>
      <c r="M1077" s="568">
        <v>0</v>
      </c>
      <c r="N1077" s="567">
        <v>1</v>
      </c>
      <c r="O1077" s="631">
        <v>1</v>
      </c>
      <c r="P1077" s="568"/>
      <c r="Q1077" s="583"/>
      <c r="R1077" s="567"/>
      <c r="S1077" s="583">
        <v>0</v>
      </c>
      <c r="T1077" s="631"/>
      <c r="U1077" s="613">
        <v>0</v>
      </c>
    </row>
    <row r="1078" spans="1:21" ht="14.4" customHeight="1" x14ac:dyDescent="0.3">
      <c r="A1078" s="566">
        <v>4</v>
      </c>
      <c r="B1078" s="567" t="s">
        <v>539</v>
      </c>
      <c r="C1078" s="567">
        <v>89301042</v>
      </c>
      <c r="D1078" s="629" t="s">
        <v>4252</v>
      </c>
      <c r="E1078" s="630" t="s">
        <v>2323</v>
      </c>
      <c r="F1078" s="567" t="s">
        <v>2280</v>
      </c>
      <c r="G1078" s="567" t="s">
        <v>2641</v>
      </c>
      <c r="H1078" s="567" t="s">
        <v>538</v>
      </c>
      <c r="I1078" s="567" t="s">
        <v>3670</v>
      </c>
      <c r="J1078" s="567" t="s">
        <v>1416</v>
      </c>
      <c r="K1078" s="567" t="s">
        <v>2644</v>
      </c>
      <c r="L1078" s="568">
        <v>45.75</v>
      </c>
      <c r="M1078" s="568">
        <v>45.75</v>
      </c>
      <c r="N1078" s="567">
        <v>1</v>
      </c>
      <c r="O1078" s="631">
        <v>0.5</v>
      </c>
      <c r="P1078" s="568">
        <v>45.75</v>
      </c>
      <c r="Q1078" s="583">
        <v>1</v>
      </c>
      <c r="R1078" s="567">
        <v>1</v>
      </c>
      <c r="S1078" s="583">
        <v>1</v>
      </c>
      <c r="T1078" s="631">
        <v>0.5</v>
      </c>
      <c r="U1078" s="613">
        <v>1</v>
      </c>
    </row>
    <row r="1079" spans="1:21" ht="14.4" customHeight="1" x14ac:dyDescent="0.3">
      <c r="A1079" s="566">
        <v>4</v>
      </c>
      <c r="B1079" s="567" t="s">
        <v>539</v>
      </c>
      <c r="C1079" s="567">
        <v>89301042</v>
      </c>
      <c r="D1079" s="629" t="s">
        <v>4252</v>
      </c>
      <c r="E1079" s="630" t="s">
        <v>2323</v>
      </c>
      <c r="F1079" s="567" t="s">
        <v>2280</v>
      </c>
      <c r="G1079" s="567" t="s">
        <v>3671</v>
      </c>
      <c r="H1079" s="567" t="s">
        <v>538</v>
      </c>
      <c r="I1079" s="567" t="s">
        <v>3672</v>
      </c>
      <c r="J1079" s="567" t="s">
        <v>3673</v>
      </c>
      <c r="K1079" s="567" t="s">
        <v>3674</v>
      </c>
      <c r="L1079" s="568">
        <v>36.89</v>
      </c>
      <c r="M1079" s="568">
        <v>110.67</v>
      </c>
      <c r="N1079" s="567">
        <v>3</v>
      </c>
      <c r="O1079" s="631">
        <v>0.5</v>
      </c>
      <c r="P1079" s="568">
        <v>110.67</v>
      </c>
      <c r="Q1079" s="583">
        <v>1</v>
      </c>
      <c r="R1079" s="567">
        <v>3</v>
      </c>
      <c r="S1079" s="583">
        <v>1</v>
      </c>
      <c r="T1079" s="631">
        <v>0.5</v>
      </c>
      <c r="U1079" s="613">
        <v>1</v>
      </c>
    </row>
    <row r="1080" spans="1:21" ht="14.4" customHeight="1" x14ac:dyDescent="0.3">
      <c r="A1080" s="566">
        <v>4</v>
      </c>
      <c r="B1080" s="567" t="s">
        <v>539</v>
      </c>
      <c r="C1080" s="567">
        <v>89301042</v>
      </c>
      <c r="D1080" s="629" t="s">
        <v>4252</v>
      </c>
      <c r="E1080" s="630" t="s">
        <v>2323</v>
      </c>
      <c r="F1080" s="567" t="s">
        <v>2280</v>
      </c>
      <c r="G1080" s="567" t="s">
        <v>3675</v>
      </c>
      <c r="H1080" s="567" t="s">
        <v>538</v>
      </c>
      <c r="I1080" s="567" t="s">
        <v>3676</v>
      </c>
      <c r="J1080" s="567" t="s">
        <v>3677</v>
      </c>
      <c r="K1080" s="567" t="s">
        <v>3678</v>
      </c>
      <c r="L1080" s="568">
        <v>0</v>
      </c>
      <c r="M1080" s="568">
        <v>0</v>
      </c>
      <c r="N1080" s="567">
        <v>2</v>
      </c>
      <c r="O1080" s="631">
        <v>1</v>
      </c>
      <c r="P1080" s="568"/>
      <c r="Q1080" s="583"/>
      <c r="R1080" s="567"/>
      <c r="S1080" s="583">
        <v>0</v>
      </c>
      <c r="T1080" s="631"/>
      <c r="U1080" s="613">
        <v>0</v>
      </c>
    </row>
    <row r="1081" spans="1:21" ht="14.4" customHeight="1" x14ac:dyDescent="0.3">
      <c r="A1081" s="566">
        <v>4</v>
      </c>
      <c r="B1081" s="567" t="s">
        <v>539</v>
      </c>
      <c r="C1081" s="567">
        <v>89301042</v>
      </c>
      <c r="D1081" s="629" t="s">
        <v>4252</v>
      </c>
      <c r="E1081" s="630" t="s">
        <v>2323</v>
      </c>
      <c r="F1081" s="567" t="s">
        <v>2280</v>
      </c>
      <c r="G1081" s="567" t="s">
        <v>2645</v>
      </c>
      <c r="H1081" s="567" t="s">
        <v>538</v>
      </c>
      <c r="I1081" s="567" t="s">
        <v>3679</v>
      </c>
      <c r="J1081" s="567" t="s">
        <v>2647</v>
      </c>
      <c r="K1081" s="567" t="s">
        <v>3680</v>
      </c>
      <c r="L1081" s="568">
        <v>0</v>
      </c>
      <c r="M1081" s="568">
        <v>0</v>
      </c>
      <c r="N1081" s="567">
        <v>1</v>
      </c>
      <c r="O1081" s="631">
        <v>1</v>
      </c>
      <c r="P1081" s="568">
        <v>0</v>
      </c>
      <c r="Q1081" s="583"/>
      <c r="R1081" s="567">
        <v>1</v>
      </c>
      <c r="S1081" s="583">
        <v>1</v>
      </c>
      <c r="T1081" s="631">
        <v>1</v>
      </c>
      <c r="U1081" s="613">
        <v>1</v>
      </c>
    </row>
    <row r="1082" spans="1:21" ht="14.4" customHeight="1" x14ac:dyDescent="0.3">
      <c r="A1082" s="566">
        <v>4</v>
      </c>
      <c r="B1082" s="567" t="s">
        <v>539</v>
      </c>
      <c r="C1082" s="567">
        <v>89301042</v>
      </c>
      <c r="D1082" s="629" t="s">
        <v>4252</v>
      </c>
      <c r="E1082" s="630" t="s">
        <v>2323</v>
      </c>
      <c r="F1082" s="567" t="s">
        <v>2280</v>
      </c>
      <c r="G1082" s="567" t="s">
        <v>3564</v>
      </c>
      <c r="H1082" s="567" t="s">
        <v>538</v>
      </c>
      <c r="I1082" s="567" t="s">
        <v>3681</v>
      </c>
      <c r="J1082" s="567" t="s">
        <v>3682</v>
      </c>
      <c r="K1082" s="567" t="s">
        <v>3683</v>
      </c>
      <c r="L1082" s="568">
        <v>91.58</v>
      </c>
      <c r="M1082" s="568">
        <v>549.48</v>
      </c>
      <c r="N1082" s="567">
        <v>6</v>
      </c>
      <c r="O1082" s="631">
        <v>1</v>
      </c>
      <c r="P1082" s="568"/>
      <c r="Q1082" s="583">
        <v>0</v>
      </c>
      <c r="R1082" s="567"/>
      <c r="S1082" s="583">
        <v>0</v>
      </c>
      <c r="T1082" s="631"/>
      <c r="U1082" s="613">
        <v>0</v>
      </c>
    </row>
    <row r="1083" spans="1:21" ht="14.4" customHeight="1" x14ac:dyDescent="0.3">
      <c r="A1083" s="566">
        <v>4</v>
      </c>
      <c r="B1083" s="567" t="s">
        <v>539</v>
      </c>
      <c r="C1083" s="567">
        <v>89301042</v>
      </c>
      <c r="D1083" s="629" t="s">
        <v>4252</v>
      </c>
      <c r="E1083" s="630" t="s">
        <v>2323</v>
      </c>
      <c r="F1083" s="567" t="s">
        <v>2280</v>
      </c>
      <c r="G1083" s="567" t="s">
        <v>3684</v>
      </c>
      <c r="H1083" s="567" t="s">
        <v>905</v>
      </c>
      <c r="I1083" s="567" t="s">
        <v>2072</v>
      </c>
      <c r="J1083" s="567" t="s">
        <v>1338</v>
      </c>
      <c r="K1083" s="567" t="s">
        <v>1339</v>
      </c>
      <c r="L1083" s="568">
        <v>49.22</v>
      </c>
      <c r="M1083" s="568">
        <v>98.44</v>
      </c>
      <c r="N1083" s="567">
        <v>2</v>
      </c>
      <c r="O1083" s="631">
        <v>1</v>
      </c>
      <c r="P1083" s="568">
        <v>98.44</v>
      </c>
      <c r="Q1083" s="583">
        <v>1</v>
      </c>
      <c r="R1083" s="567">
        <v>2</v>
      </c>
      <c r="S1083" s="583">
        <v>1</v>
      </c>
      <c r="T1083" s="631">
        <v>1</v>
      </c>
      <c r="U1083" s="613">
        <v>1</v>
      </c>
    </row>
    <row r="1084" spans="1:21" ht="14.4" customHeight="1" x14ac:dyDescent="0.3">
      <c r="A1084" s="566">
        <v>4</v>
      </c>
      <c r="B1084" s="567" t="s">
        <v>539</v>
      </c>
      <c r="C1084" s="567">
        <v>89301042</v>
      </c>
      <c r="D1084" s="629" t="s">
        <v>4252</v>
      </c>
      <c r="E1084" s="630" t="s">
        <v>2323</v>
      </c>
      <c r="F1084" s="567" t="s">
        <v>2280</v>
      </c>
      <c r="G1084" s="567" t="s">
        <v>3684</v>
      </c>
      <c r="H1084" s="567" t="s">
        <v>538</v>
      </c>
      <c r="I1084" s="567" t="s">
        <v>3685</v>
      </c>
      <c r="J1084" s="567" t="s">
        <v>3686</v>
      </c>
      <c r="K1084" s="567" t="s">
        <v>3687</v>
      </c>
      <c r="L1084" s="568">
        <v>0</v>
      </c>
      <c r="M1084" s="568">
        <v>0</v>
      </c>
      <c r="N1084" s="567">
        <v>1</v>
      </c>
      <c r="O1084" s="631">
        <v>0.5</v>
      </c>
      <c r="P1084" s="568">
        <v>0</v>
      </c>
      <c r="Q1084" s="583"/>
      <c r="R1084" s="567">
        <v>1</v>
      </c>
      <c r="S1084" s="583">
        <v>1</v>
      </c>
      <c r="T1084" s="631">
        <v>0.5</v>
      </c>
      <c r="U1084" s="613">
        <v>1</v>
      </c>
    </row>
    <row r="1085" spans="1:21" ht="14.4" customHeight="1" x14ac:dyDescent="0.3">
      <c r="A1085" s="566">
        <v>4</v>
      </c>
      <c r="B1085" s="567" t="s">
        <v>539</v>
      </c>
      <c r="C1085" s="567">
        <v>89301042</v>
      </c>
      <c r="D1085" s="629" t="s">
        <v>4252</v>
      </c>
      <c r="E1085" s="630" t="s">
        <v>2323</v>
      </c>
      <c r="F1085" s="567" t="s">
        <v>2280</v>
      </c>
      <c r="G1085" s="567" t="s">
        <v>3196</v>
      </c>
      <c r="H1085" s="567" t="s">
        <v>538</v>
      </c>
      <c r="I1085" s="567" t="s">
        <v>2590</v>
      </c>
      <c r="J1085" s="567" t="s">
        <v>2591</v>
      </c>
      <c r="K1085" s="567" t="s">
        <v>2592</v>
      </c>
      <c r="L1085" s="568">
        <v>153.37</v>
      </c>
      <c r="M1085" s="568">
        <v>460.11</v>
      </c>
      <c r="N1085" s="567">
        <v>3</v>
      </c>
      <c r="O1085" s="631">
        <v>1</v>
      </c>
      <c r="P1085" s="568">
        <v>460.11</v>
      </c>
      <c r="Q1085" s="583">
        <v>1</v>
      </c>
      <c r="R1085" s="567">
        <v>3</v>
      </c>
      <c r="S1085" s="583">
        <v>1</v>
      </c>
      <c r="T1085" s="631">
        <v>1</v>
      </c>
      <c r="U1085" s="613">
        <v>1</v>
      </c>
    </row>
    <row r="1086" spans="1:21" ht="14.4" customHeight="1" x14ac:dyDescent="0.3">
      <c r="A1086" s="566">
        <v>4</v>
      </c>
      <c r="B1086" s="567" t="s">
        <v>539</v>
      </c>
      <c r="C1086" s="567">
        <v>89301042</v>
      </c>
      <c r="D1086" s="629" t="s">
        <v>4252</v>
      </c>
      <c r="E1086" s="630" t="s">
        <v>2323</v>
      </c>
      <c r="F1086" s="567" t="s">
        <v>2280</v>
      </c>
      <c r="G1086" s="567" t="s">
        <v>2589</v>
      </c>
      <c r="H1086" s="567" t="s">
        <v>538</v>
      </c>
      <c r="I1086" s="567" t="s">
        <v>2590</v>
      </c>
      <c r="J1086" s="567" t="s">
        <v>2591</v>
      </c>
      <c r="K1086" s="567" t="s">
        <v>2592</v>
      </c>
      <c r="L1086" s="568">
        <v>153.37</v>
      </c>
      <c r="M1086" s="568">
        <v>766.85</v>
      </c>
      <c r="N1086" s="567">
        <v>5</v>
      </c>
      <c r="O1086" s="631">
        <v>2</v>
      </c>
      <c r="P1086" s="568">
        <v>766.85</v>
      </c>
      <c r="Q1086" s="583">
        <v>1</v>
      </c>
      <c r="R1086" s="567">
        <v>5</v>
      </c>
      <c r="S1086" s="583">
        <v>1</v>
      </c>
      <c r="T1086" s="631">
        <v>2</v>
      </c>
      <c r="U1086" s="613">
        <v>1</v>
      </c>
    </row>
    <row r="1087" spans="1:21" ht="14.4" customHeight="1" x14ac:dyDescent="0.3">
      <c r="A1087" s="566">
        <v>4</v>
      </c>
      <c r="B1087" s="567" t="s">
        <v>539</v>
      </c>
      <c r="C1087" s="567">
        <v>89301042</v>
      </c>
      <c r="D1087" s="629" t="s">
        <v>4252</v>
      </c>
      <c r="E1087" s="630" t="s">
        <v>2323</v>
      </c>
      <c r="F1087" s="567" t="s">
        <v>2280</v>
      </c>
      <c r="G1087" s="567" t="s">
        <v>3688</v>
      </c>
      <c r="H1087" s="567" t="s">
        <v>538</v>
      </c>
      <c r="I1087" s="567" t="s">
        <v>3689</v>
      </c>
      <c r="J1087" s="567" t="s">
        <v>1079</v>
      </c>
      <c r="K1087" s="567" t="s">
        <v>3690</v>
      </c>
      <c r="L1087" s="568">
        <v>0</v>
      </c>
      <c r="M1087" s="568">
        <v>0</v>
      </c>
      <c r="N1087" s="567">
        <v>2</v>
      </c>
      <c r="O1087" s="631">
        <v>1.5</v>
      </c>
      <c r="P1087" s="568"/>
      <c r="Q1087" s="583"/>
      <c r="R1087" s="567"/>
      <c r="S1087" s="583">
        <v>0</v>
      </c>
      <c r="T1087" s="631"/>
      <c r="U1087" s="613">
        <v>0</v>
      </c>
    </row>
    <row r="1088" spans="1:21" ht="14.4" customHeight="1" x14ac:dyDescent="0.3">
      <c r="A1088" s="566">
        <v>4</v>
      </c>
      <c r="B1088" s="567" t="s">
        <v>539</v>
      </c>
      <c r="C1088" s="567">
        <v>89301042</v>
      </c>
      <c r="D1088" s="629" t="s">
        <v>4252</v>
      </c>
      <c r="E1088" s="630" t="s">
        <v>2323</v>
      </c>
      <c r="F1088" s="567" t="s">
        <v>2280</v>
      </c>
      <c r="G1088" s="567" t="s">
        <v>3691</v>
      </c>
      <c r="H1088" s="567" t="s">
        <v>538</v>
      </c>
      <c r="I1088" s="567" t="s">
        <v>3692</v>
      </c>
      <c r="J1088" s="567" t="s">
        <v>3693</v>
      </c>
      <c r="K1088" s="567" t="s">
        <v>944</v>
      </c>
      <c r="L1088" s="568">
        <v>54.2</v>
      </c>
      <c r="M1088" s="568">
        <v>108.4</v>
      </c>
      <c r="N1088" s="567">
        <v>2</v>
      </c>
      <c r="O1088" s="631">
        <v>0.5</v>
      </c>
      <c r="P1088" s="568">
        <v>108.4</v>
      </c>
      <c r="Q1088" s="583">
        <v>1</v>
      </c>
      <c r="R1088" s="567">
        <v>2</v>
      </c>
      <c r="S1088" s="583">
        <v>1</v>
      </c>
      <c r="T1088" s="631">
        <v>0.5</v>
      </c>
      <c r="U1088" s="613">
        <v>1</v>
      </c>
    </row>
    <row r="1089" spans="1:21" ht="14.4" customHeight="1" x14ac:dyDescent="0.3">
      <c r="A1089" s="566">
        <v>4</v>
      </c>
      <c r="B1089" s="567" t="s">
        <v>539</v>
      </c>
      <c r="C1089" s="567">
        <v>89301042</v>
      </c>
      <c r="D1089" s="629" t="s">
        <v>4252</v>
      </c>
      <c r="E1089" s="630" t="s">
        <v>2323</v>
      </c>
      <c r="F1089" s="567" t="s">
        <v>2280</v>
      </c>
      <c r="G1089" s="567" t="s">
        <v>3694</v>
      </c>
      <c r="H1089" s="567" t="s">
        <v>905</v>
      </c>
      <c r="I1089" s="567" t="s">
        <v>2243</v>
      </c>
      <c r="J1089" s="567" t="s">
        <v>1682</v>
      </c>
      <c r="K1089" s="567" t="s">
        <v>585</v>
      </c>
      <c r="L1089" s="568">
        <v>74.87</v>
      </c>
      <c r="M1089" s="568">
        <v>149.74</v>
      </c>
      <c r="N1089" s="567">
        <v>2</v>
      </c>
      <c r="O1089" s="631">
        <v>0.5</v>
      </c>
      <c r="P1089" s="568">
        <v>149.74</v>
      </c>
      <c r="Q1089" s="583">
        <v>1</v>
      </c>
      <c r="R1089" s="567">
        <v>2</v>
      </c>
      <c r="S1089" s="583">
        <v>1</v>
      </c>
      <c r="T1089" s="631">
        <v>0.5</v>
      </c>
      <c r="U1089" s="613">
        <v>1</v>
      </c>
    </row>
    <row r="1090" spans="1:21" ht="14.4" customHeight="1" x14ac:dyDescent="0.3">
      <c r="A1090" s="566">
        <v>4</v>
      </c>
      <c r="B1090" s="567" t="s">
        <v>539</v>
      </c>
      <c r="C1090" s="567">
        <v>89301042</v>
      </c>
      <c r="D1090" s="629" t="s">
        <v>4252</v>
      </c>
      <c r="E1090" s="630" t="s">
        <v>2323</v>
      </c>
      <c r="F1090" s="567" t="s">
        <v>2280</v>
      </c>
      <c r="G1090" s="567" t="s">
        <v>2653</v>
      </c>
      <c r="H1090" s="567" t="s">
        <v>538</v>
      </c>
      <c r="I1090" s="567" t="s">
        <v>3695</v>
      </c>
      <c r="J1090" s="567" t="s">
        <v>858</v>
      </c>
      <c r="K1090" s="567" t="s">
        <v>859</v>
      </c>
      <c r="L1090" s="568">
        <v>0</v>
      </c>
      <c r="M1090" s="568">
        <v>0</v>
      </c>
      <c r="N1090" s="567">
        <v>1</v>
      </c>
      <c r="O1090" s="631">
        <v>0.5</v>
      </c>
      <c r="P1090" s="568">
        <v>0</v>
      </c>
      <c r="Q1090" s="583"/>
      <c r="R1090" s="567">
        <v>1</v>
      </c>
      <c r="S1090" s="583">
        <v>1</v>
      </c>
      <c r="T1090" s="631">
        <v>0.5</v>
      </c>
      <c r="U1090" s="613">
        <v>1</v>
      </c>
    </row>
    <row r="1091" spans="1:21" ht="14.4" customHeight="1" x14ac:dyDescent="0.3">
      <c r="A1091" s="566">
        <v>4</v>
      </c>
      <c r="B1091" s="567" t="s">
        <v>539</v>
      </c>
      <c r="C1091" s="567">
        <v>89301042</v>
      </c>
      <c r="D1091" s="629" t="s">
        <v>4252</v>
      </c>
      <c r="E1091" s="630" t="s">
        <v>2323</v>
      </c>
      <c r="F1091" s="567" t="s">
        <v>2280</v>
      </c>
      <c r="G1091" s="567" t="s">
        <v>2414</v>
      </c>
      <c r="H1091" s="567" t="s">
        <v>538</v>
      </c>
      <c r="I1091" s="567" t="s">
        <v>3696</v>
      </c>
      <c r="J1091" s="567" t="s">
        <v>2308</v>
      </c>
      <c r="K1091" s="567"/>
      <c r="L1091" s="568">
        <v>0</v>
      </c>
      <c r="M1091" s="568">
        <v>0</v>
      </c>
      <c r="N1091" s="567">
        <v>1</v>
      </c>
      <c r="O1091" s="631">
        <v>1</v>
      </c>
      <c r="P1091" s="568">
        <v>0</v>
      </c>
      <c r="Q1091" s="583"/>
      <c r="R1091" s="567">
        <v>1</v>
      </c>
      <c r="S1091" s="583">
        <v>1</v>
      </c>
      <c r="T1091" s="631">
        <v>1</v>
      </c>
      <c r="U1091" s="613">
        <v>1</v>
      </c>
    </row>
    <row r="1092" spans="1:21" ht="14.4" customHeight="1" x14ac:dyDescent="0.3">
      <c r="A1092" s="566">
        <v>4</v>
      </c>
      <c r="B1092" s="567" t="s">
        <v>539</v>
      </c>
      <c r="C1092" s="567">
        <v>89301042</v>
      </c>
      <c r="D1092" s="629" t="s">
        <v>4252</v>
      </c>
      <c r="E1092" s="630" t="s">
        <v>2323</v>
      </c>
      <c r="F1092" s="567" t="s">
        <v>2280</v>
      </c>
      <c r="G1092" s="567" t="s">
        <v>2657</v>
      </c>
      <c r="H1092" s="567" t="s">
        <v>538</v>
      </c>
      <c r="I1092" s="567" t="s">
        <v>2658</v>
      </c>
      <c r="J1092" s="567" t="s">
        <v>1016</v>
      </c>
      <c r="K1092" s="567" t="s">
        <v>2659</v>
      </c>
      <c r="L1092" s="568">
        <v>31.64</v>
      </c>
      <c r="M1092" s="568">
        <v>221.48000000000002</v>
      </c>
      <c r="N1092" s="567">
        <v>7</v>
      </c>
      <c r="O1092" s="631">
        <v>5.5</v>
      </c>
      <c r="P1092" s="568">
        <v>94.92</v>
      </c>
      <c r="Q1092" s="583">
        <v>0.42857142857142855</v>
      </c>
      <c r="R1092" s="567">
        <v>3</v>
      </c>
      <c r="S1092" s="583">
        <v>0.42857142857142855</v>
      </c>
      <c r="T1092" s="631">
        <v>1.5</v>
      </c>
      <c r="U1092" s="613">
        <v>0.27272727272727271</v>
      </c>
    </row>
    <row r="1093" spans="1:21" ht="14.4" customHeight="1" x14ac:dyDescent="0.3">
      <c r="A1093" s="566">
        <v>4</v>
      </c>
      <c r="B1093" s="567" t="s">
        <v>539</v>
      </c>
      <c r="C1093" s="567">
        <v>89301042</v>
      </c>
      <c r="D1093" s="629" t="s">
        <v>4252</v>
      </c>
      <c r="E1093" s="630" t="s">
        <v>2323</v>
      </c>
      <c r="F1093" s="567" t="s">
        <v>2280</v>
      </c>
      <c r="G1093" s="567" t="s">
        <v>2657</v>
      </c>
      <c r="H1093" s="567" t="s">
        <v>538</v>
      </c>
      <c r="I1093" s="567" t="s">
        <v>3697</v>
      </c>
      <c r="J1093" s="567" t="s">
        <v>1016</v>
      </c>
      <c r="K1093" s="567" t="s">
        <v>1558</v>
      </c>
      <c r="L1093" s="568">
        <v>56.48</v>
      </c>
      <c r="M1093" s="568">
        <v>56.48</v>
      </c>
      <c r="N1093" s="567">
        <v>1</v>
      </c>
      <c r="O1093" s="631">
        <v>1</v>
      </c>
      <c r="P1093" s="568"/>
      <c r="Q1093" s="583">
        <v>0</v>
      </c>
      <c r="R1093" s="567"/>
      <c r="S1093" s="583">
        <v>0</v>
      </c>
      <c r="T1093" s="631"/>
      <c r="U1093" s="613">
        <v>0</v>
      </c>
    </row>
    <row r="1094" spans="1:21" ht="14.4" customHeight="1" x14ac:dyDescent="0.3">
      <c r="A1094" s="566">
        <v>4</v>
      </c>
      <c r="B1094" s="567" t="s">
        <v>539</v>
      </c>
      <c r="C1094" s="567">
        <v>89301042</v>
      </c>
      <c r="D1094" s="629" t="s">
        <v>4252</v>
      </c>
      <c r="E1094" s="630" t="s">
        <v>2323</v>
      </c>
      <c r="F1094" s="567" t="s">
        <v>2280</v>
      </c>
      <c r="G1094" s="567" t="s">
        <v>3698</v>
      </c>
      <c r="H1094" s="567" t="s">
        <v>538</v>
      </c>
      <c r="I1094" s="567" t="s">
        <v>3699</v>
      </c>
      <c r="J1094" s="567" t="s">
        <v>3700</v>
      </c>
      <c r="K1094" s="567" t="s">
        <v>990</v>
      </c>
      <c r="L1094" s="568">
        <v>44.89</v>
      </c>
      <c r="M1094" s="568">
        <v>44.89</v>
      </c>
      <c r="N1094" s="567">
        <v>1</v>
      </c>
      <c r="O1094" s="631">
        <v>1</v>
      </c>
      <c r="P1094" s="568">
        <v>44.89</v>
      </c>
      <c r="Q1094" s="583">
        <v>1</v>
      </c>
      <c r="R1094" s="567">
        <v>1</v>
      </c>
      <c r="S1094" s="583">
        <v>1</v>
      </c>
      <c r="T1094" s="631">
        <v>1</v>
      </c>
      <c r="U1094" s="613">
        <v>1</v>
      </c>
    </row>
    <row r="1095" spans="1:21" ht="14.4" customHeight="1" x14ac:dyDescent="0.3">
      <c r="A1095" s="566">
        <v>4</v>
      </c>
      <c r="B1095" s="567" t="s">
        <v>539</v>
      </c>
      <c r="C1095" s="567">
        <v>89301042</v>
      </c>
      <c r="D1095" s="629" t="s">
        <v>4252</v>
      </c>
      <c r="E1095" s="630" t="s">
        <v>2323</v>
      </c>
      <c r="F1095" s="567" t="s">
        <v>2280</v>
      </c>
      <c r="G1095" s="567" t="s">
        <v>3701</v>
      </c>
      <c r="H1095" s="567" t="s">
        <v>538</v>
      </c>
      <c r="I1095" s="567" t="s">
        <v>3702</v>
      </c>
      <c r="J1095" s="567" t="s">
        <v>1390</v>
      </c>
      <c r="K1095" s="567" t="s">
        <v>1872</v>
      </c>
      <c r="L1095" s="568">
        <v>496.17</v>
      </c>
      <c r="M1095" s="568">
        <v>496.17</v>
      </c>
      <c r="N1095" s="567">
        <v>1</v>
      </c>
      <c r="O1095" s="631">
        <v>0.5</v>
      </c>
      <c r="P1095" s="568">
        <v>496.17</v>
      </c>
      <c r="Q1095" s="583">
        <v>1</v>
      </c>
      <c r="R1095" s="567">
        <v>1</v>
      </c>
      <c r="S1095" s="583">
        <v>1</v>
      </c>
      <c r="T1095" s="631">
        <v>0.5</v>
      </c>
      <c r="U1095" s="613">
        <v>1</v>
      </c>
    </row>
    <row r="1096" spans="1:21" ht="14.4" customHeight="1" x14ac:dyDescent="0.3">
      <c r="A1096" s="566">
        <v>4</v>
      </c>
      <c r="B1096" s="567" t="s">
        <v>539</v>
      </c>
      <c r="C1096" s="567">
        <v>89301042</v>
      </c>
      <c r="D1096" s="629" t="s">
        <v>4252</v>
      </c>
      <c r="E1096" s="630" t="s">
        <v>2323</v>
      </c>
      <c r="F1096" s="567" t="s">
        <v>2280</v>
      </c>
      <c r="G1096" s="567" t="s">
        <v>2664</v>
      </c>
      <c r="H1096" s="567" t="s">
        <v>538</v>
      </c>
      <c r="I1096" s="567" t="s">
        <v>3624</v>
      </c>
      <c r="J1096" s="567" t="s">
        <v>3628</v>
      </c>
      <c r="K1096" s="567" t="s">
        <v>3629</v>
      </c>
      <c r="L1096" s="568">
        <v>1492.58</v>
      </c>
      <c r="M1096" s="568">
        <v>1492.58</v>
      </c>
      <c r="N1096" s="567">
        <v>1</v>
      </c>
      <c r="O1096" s="631">
        <v>1</v>
      </c>
      <c r="P1096" s="568">
        <v>1492.58</v>
      </c>
      <c r="Q1096" s="583">
        <v>1</v>
      </c>
      <c r="R1096" s="567">
        <v>1</v>
      </c>
      <c r="S1096" s="583">
        <v>1</v>
      </c>
      <c r="T1096" s="631">
        <v>1</v>
      </c>
      <c r="U1096" s="613">
        <v>1</v>
      </c>
    </row>
    <row r="1097" spans="1:21" ht="14.4" customHeight="1" x14ac:dyDescent="0.3">
      <c r="A1097" s="566">
        <v>4</v>
      </c>
      <c r="B1097" s="567" t="s">
        <v>539</v>
      </c>
      <c r="C1097" s="567">
        <v>89301042</v>
      </c>
      <c r="D1097" s="629" t="s">
        <v>4252</v>
      </c>
      <c r="E1097" s="630" t="s">
        <v>2323</v>
      </c>
      <c r="F1097" s="567" t="s">
        <v>2280</v>
      </c>
      <c r="G1097" s="567" t="s">
        <v>2363</v>
      </c>
      <c r="H1097" s="567" t="s">
        <v>538</v>
      </c>
      <c r="I1097" s="567" t="s">
        <v>2826</v>
      </c>
      <c r="J1097" s="567" t="s">
        <v>2365</v>
      </c>
      <c r="K1097" s="567" t="s">
        <v>3501</v>
      </c>
      <c r="L1097" s="568">
        <v>36.78</v>
      </c>
      <c r="M1097" s="568">
        <v>110.34</v>
      </c>
      <c r="N1097" s="567">
        <v>3</v>
      </c>
      <c r="O1097" s="631">
        <v>1</v>
      </c>
      <c r="P1097" s="568">
        <v>110.34</v>
      </c>
      <c r="Q1097" s="583">
        <v>1</v>
      </c>
      <c r="R1097" s="567">
        <v>3</v>
      </c>
      <c r="S1097" s="583">
        <v>1</v>
      </c>
      <c r="T1097" s="631">
        <v>1</v>
      </c>
      <c r="U1097" s="613">
        <v>1</v>
      </c>
    </row>
    <row r="1098" spans="1:21" ht="14.4" customHeight="1" x14ac:dyDescent="0.3">
      <c r="A1098" s="566">
        <v>4</v>
      </c>
      <c r="B1098" s="567" t="s">
        <v>539</v>
      </c>
      <c r="C1098" s="567">
        <v>89301042</v>
      </c>
      <c r="D1098" s="629" t="s">
        <v>4252</v>
      </c>
      <c r="E1098" s="630" t="s">
        <v>2323</v>
      </c>
      <c r="F1098" s="567" t="s">
        <v>2280</v>
      </c>
      <c r="G1098" s="567" t="s">
        <v>2363</v>
      </c>
      <c r="H1098" s="567" t="s">
        <v>538</v>
      </c>
      <c r="I1098" s="567" t="s">
        <v>2364</v>
      </c>
      <c r="J1098" s="567" t="s">
        <v>2365</v>
      </c>
      <c r="K1098" s="567" t="s">
        <v>2258</v>
      </c>
      <c r="L1098" s="568">
        <v>0</v>
      </c>
      <c r="M1098" s="568">
        <v>0</v>
      </c>
      <c r="N1098" s="567">
        <v>2</v>
      </c>
      <c r="O1098" s="631">
        <v>0.5</v>
      </c>
      <c r="P1098" s="568">
        <v>0</v>
      </c>
      <c r="Q1098" s="583"/>
      <c r="R1098" s="567">
        <v>2</v>
      </c>
      <c r="S1098" s="583">
        <v>1</v>
      </c>
      <c r="T1098" s="631">
        <v>0.5</v>
      </c>
      <c r="U1098" s="613">
        <v>1</v>
      </c>
    </row>
    <row r="1099" spans="1:21" ht="14.4" customHeight="1" x14ac:dyDescent="0.3">
      <c r="A1099" s="566">
        <v>4</v>
      </c>
      <c r="B1099" s="567" t="s">
        <v>539</v>
      </c>
      <c r="C1099" s="567">
        <v>89301042</v>
      </c>
      <c r="D1099" s="629" t="s">
        <v>4252</v>
      </c>
      <c r="E1099" s="630" t="s">
        <v>2323</v>
      </c>
      <c r="F1099" s="567" t="s">
        <v>2280</v>
      </c>
      <c r="G1099" s="567" t="s">
        <v>2363</v>
      </c>
      <c r="H1099" s="567" t="s">
        <v>538</v>
      </c>
      <c r="I1099" s="567" t="s">
        <v>3703</v>
      </c>
      <c r="J1099" s="567" t="s">
        <v>1272</v>
      </c>
      <c r="K1099" s="567" t="s">
        <v>3690</v>
      </c>
      <c r="L1099" s="568">
        <v>61.29</v>
      </c>
      <c r="M1099" s="568">
        <v>122.58</v>
      </c>
      <c r="N1099" s="567">
        <v>2</v>
      </c>
      <c r="O1099" s="631">
        <v>1</v>
      </c>
      <c r="P1099" s="568">
        <v>122.58</v>
      </c>
      <c r="Q1099" s="583">
        <v>1</v>
      </c>
      <c r="R1099" s="567">
        <v>2</v>
      </c>
      <c r="S1099" s="583">
        <v>1</v>
      </c>
      <c r="T1099" s="631">
        <v>1</v>
      </c>
      <c r="U1099" s="613">
        <v>1</v>
      </c>
    </row>
    <row r="1100" spans="1:21" ht="14.4" customHeight="1" x14ac:dyDescent="0.3">
      <c r="A1100" s="566">
        <v>4</v>
      </c>
      <c r="B1100" s="567" t="s">
        <v>539</v>
      </c>
      <c r="C1100" s="567">
        <v>89301042</v>
      </c>
      <c r="D1100" s="629" t="s">
        <v>4252</v>
      </c>
      <c r="E1100" s="630" t="s">
        <v>2323</v>
      </c>
      <c r="F1100" s="567" t="s">
        <v>2280</v>
      </c>
      <c r="G1100" s="567" t="s">
        <v>2554</v>
      </c>
      <c r="H1100" s="567" t="s">
        <v>905</v>
      </c>
      <c r="I1100" s="567" t="s">
        <v>1853</v>
      </c>
      <c r="J1100" s="567" t="s">
        <v>937</v>
      </c>
      <c r="K1100" s="567" t="s">
        <v>939</v>
      </c>
      <c r="L1100" s="568">
        <v>0</v>
      </c>
      <c r="M1100" s="568">
        <v>0</v>
      </c>
      <c r="N1100" s="567">
        <v>1</v>
      </c>
      <c r="O1100" s="631">
        <v>1</v>
      </c>
      <c r="P1100" s="568"/>
      <c r="Q1100" s="583"/>
      <c r="R1100" s="567"/>
      <c r="S1100" s="583">
        <v>0</v>
      </c>
      <c r="T1100" s="631"/>
      <c r="U1100" s="613">
        <v>0</v>
      </c>
    </row>
    <row r="1101" spans="1:21" ht="14.4" customHeight="1" x14ac:dyDescent="0.3">
      <c r="A1101" s="566">
        <v>4</v>
      </c>
      <c r="B1101" s="567" t="s">
        <v>539</v>
      </c>
      <c r="C1101" s="567">
        <v>89301042</v>
      </c>
      <c r="D1101" s="629" t="s">
        <v>4252</v>
      </c>
      <c r="E1101" s="630" t="s">
        <v>2323</v>
      </c>
      <c r="F1101" s="567" t="s">
        <v>2280</v>
      </c>
      <c r="G1101" s="567" t="s">
        <v>2343</v>
      </c>
      <c r="H1101" s="567" t="s">
        <v>905</v>
      </c>
      <c r="I1101" s="567" t="s">
        <v>1853</v>
      </c>
      <c r="J1101" s="567" t="s">
        <v>937</v>
      </c>
      <c r="K1101" s="567" t="s">
        <v>939</v>
      </c>
      <c r="L1101" s="568">
        <v>0</v>
      </c>
      <c r="M1101" s="568">
        <v>0</v>
      </c>
      <c r="N1101" s="567">
        <v>1</v>
      </c>
      <c r="O1101" s="631">
        <v>0.5</v>
      </c>
      <c r="P1101" s="568">
        <v>0</v>
      </c>
      <c r="Q1101" s="583"/>
      <c r="R1101" s="567">
        <v>1</v>
      </c>
      <c r="S1101" s="583">
        <v>1</v>
      </c>
      <c r="T1101" s="631">
        <v>0.5</v>
      </c>
      <c r="U1101" s="613">
        <v>1</v>
      </c>
    </row>
    <row r="1102" spans="1:21" ht="14.4" customHeight="1" x14ac:dyDescent="0.3">
      <c r="A1102" s="566">
        <v>4</v>
      </c>
      <c r="B1102" s="567" t="s">
        <v>539</v>
      </c>
      <c r="C1102" s="567">
        <v>89301042</v>
      </c>
      <c r="D1102" s="629" t="s">
        <v>4252</v>
      </c>
      <c r="E1102" s="630" t="s">
        <v>2323</v>
      </c>
      <c r="F1102" s="567" t="s">
        <v>2280</v>
      </c>
      <c r="G1102" s="567" t="s">
        <v>2830</v>
      </c>
      <c r="H1102" s="567" t="s">
        <v>538</v>
      </c>
      <c r="I1102" s="567" t="s">
        <v>2211</v>
      </c>
      <c r="J1102" s="567" t="s">
        <v>2212</v>
      </c>
      <c r="K1102" s="567" t="s">
        <v>2213</v>
      </c>
      <c r="L1102" s="568">
        <v>65.069999999999993</v>
      </c>
      <c r="M1102" s="568">
        <v>65.069999999999993</v>
      </c>
      <c r="N1102" s="567">
        <v>1</v>
      </c>
      <c r="O1102" s="631">
        <v>1</v>
      </c>
      <c r="P1102" s="568">
        <v>65.069999999999993</v>
      </c>
      <c r="Q1102" s="583">
        <v>1</v>
      </c>
      <c r="R1102" s="567">
        <v>1</v>
      </c>
      <c r="S1102" s="583">
        <v>1</v>
      </c>
      <c r="T1102" s="631">
        <v>1</v>
      </c>
      <c r="U1102" s="613">
        <v>1</v>
      </c>
    </row>
    <row r="1103" spans="1:21" ht="14.4" customHeight="1" x14ac:dyDescent="0.3">
      <c r="A1103" s="566">
        <v>4</v>
      </c>
      <c r="B1103" s="567" t="s">
        <v>539</v>
      </c>
      <c r="C1103" s="567">
        <v>89301042</v>
      </c>
      <c r="D1103" s="629" t="s">
        <v>4252</v>
      </c>
      <c r="E1103" s="630" t="s">
        <v>2323</v>
      </c>
      <c r="F1103" s="567" t="s">
        <v>2280</v>
      </c>
      <c r="G1103" s="567" t="s">
        <v>2832</v>
      </c>
      <c r="H1103" s="567" t="s">
        <v>905</v>
      </c>
      <c r="I1103" s="567" t="s">
        <v>3704</v>
      </c>
      <c r="J1103" s="567" t="s">
        <v>3705</v>
      </c>
      <c r="K1103" s="567" t="s">
        <v>3706</v>
      </c>
      <c r="L1103" s="568">
        <v>431.14</v>
      </c>
      <c r="M1103" s="568">
        <v>862.28</v>
      </c>
      <c r="N1103" s="567">
        <v>2</v>
      </c>
      <c r="O1103" s="631">
        <v>1.5</v>
      </c>
      <c r="P1103" s="568">
        <v>862.28</v>
      </c>
      <c r="Q1103" s="583">
        <v>1</v>
      </c>
      <c r="R1103" s="567">
        <v>2</v>
      </c>
      <c r="S1103" s="583">
        <v>1</v>
      </c>
      <c r="T1103" s="631">
        <v>1.5</v>
      </c>
      <c r="U1103" s="613">
        <v>1</v>
      </c>
    </row>
    <row r="1104" spans="1:21" ht="14.4" customHeight="1" x14ac:dyDescent="0.3">
      <c r="A1104" s="566">
        <v>4</v>
      </c>
      <c r="B1104" s="567" t="s">
        <v>539</v>
      </c>
      <c r="C1104" s="567">
        <v>89301042</v>
      </c>
      <c r="D1104" s="629" t="s">
        <v>4252</v>
      </c>
      <c r="E1104" s="630" t="s">
        <v>2323</v>
      </c>
      <c r="F1104" s="567" t="s">
        <v>2280</v>
      </c>
      <c r="G1104" s="567" t="s">
        <v>3707</v>
      </c>
      <c r="H1104" s="567" t="s">
        <v>905</v>
      </c>
      <c r="I1104" s="567" t="s">
        <v>3708</v>
      </c>
      <c r="J1104" s="567" t="s">
        <v>920</v>
      </c>
      <c r="K1104" s="567" t="s">
        <v>3276</v>
      </c>
      <c r="L1104" s="568">
        <v>250.62</v>
      </c>
      <c r="M1104" s="568">
        <v>250.62</v>
      </c>
      <c r="N1104" s="567">
        <v>1</v>
      </c>
      <c r="O1104" s="631">
        <v>0.5</v>
      </c>
      <c r="P1104" s="568">
        <v>250.62</v>
      </c>
      <c r="Q1104" s="583">
        <v>1</v>
      </c>
      <c r="R1104" s="567">
        <v>1</v>
      </c>
      <c r="S1104" s="583">
        <v>1</v>
      </c>
      <c r="T1104" s="631">
        <v>0.5</v>
      </c>
      <c r="U1104" s="613">
        <v>1</v>
      </c>
    </row>
    <row r="1105" spans="1:21" ht="14.4" customHeight="1" x14ac:dyDescent="0.3">
      <c r="A1105" s="566">
        <v>4</v>
      </c>
      <c r="B1105" s="567" t="s">
        <v>539</v>
      </c>
      <c r="C1105" s="567">
        <v>89301042</v>
      </c>
      <c r="D1105" s="629" t="s">
        <v>4252</v>
      </c>
      <c r="E1105" s="630" t="s">
        <v>2323</v>
      </c>
      <c r="F1105" s="567" t="s">
        <v>2280</v>
      </c>
      <c r="G1105" s="567" t="s">
        <v>2344</v>
      </c>
      <c r="H1105" s="567" t="s">
        <v>538</v>
      </c>
      <c r="I1105" s="567" t="s">
        <v>2345</v>
      </c>
      <c r="J1105" s="567" t="s">
        <v>739</v>
      </c>
      <c r="K1105" s="567" t="s">
        <v>2665</v>
      </c>
      <c r="L1105" s="568">
        <v>242.93</v>
      </c>
      <c r="M1105" s="568">
        <v>485.86</v>
      </c>
      <c r="N1105" s="567">
        <v>2</v>
      </c>
      <c r="O1105" s="631">
        <v>2</v>
      </c>
      <c r="P1105" s="568">
        <v>242.93</v>
      </c>
      <c r="Q1105" s="583">
        <v>0.5</v>
      </c>
      <c r="R1105" s="567">
        <v>1</v>
      </c>
      <c r="S1105" s="583">
        <v>0.5</v>
      </c>
      <c r="T1105" s="631">
        <v>1</v>
      </c>
      <c r="U1105" s="613">
        <v>0.5</v>
      </c>
    </row>
    <row r="1106" spans="1:21" ht="14.4" customHeight="1" x14ac:dyDescent="0.3">
      <c r="A1106" s="566">
        <v>4</v>
      </c>
      <c r="B1106" s="567" t="s">
        <v>539</v>
      </c>
      <c r="C1106" s="567">
        <v>89301042</v>
      </c>
      <c r="D1106" s="629" t="s">
        <v>4252</v>
      </c>
      <c r="E1106" s="630" t="s">
        <v>2323</v>
      </c>
      <c r="F1106" s="567" t="s">
        <v>2280</v>
      </c>
      <c r="G1106" s="567" t="s">
        <v>2344</v>
      </c>
      <c r="H1106" s="567" t="s">
        <v>538</v>
      </c>
      <c r="I1106" s="567" t="s">
        <v>2345</v>
      </c>
      <c r="J1106" s="567" t="s">
        <v>739</v>
      </c>
      <c r="K1106" s="567" t="s">
        <v>2346</v>
      </c>
      <c r="L1106" s="568">
        <v>242.93</v>
      </c>
      <c r="M1106" s="568">
        <v>728.79</v>
      </c>
      <c r="N1106" s="567">
        <v>3</v>
      </c>
      <c r="O1106" s="631">
        <v>2</v>
      </c>
      <c r="P1106" s="568">
        <v>485.86</v>
      </c>
      <c r="Q1106" s="583">
        <v>0.66666666666666674</v>
      </c>
      <c r="R1106" s="567">
        <v>2</v>
      </c>
      <c r="S1106" s="583">
        <v>0.66666666666666663</v>
      </c>
      <c r="T1106" s="631">
        <v>1</v>
      </c>
      <c r="U1106" s="613">
        <v>0.5</v>
      </c>
    </row>
    <row r="1107" spans="1:21" ht="14.4" customHeight="1" x14ac:dyDescent="0.3">
      <c r="A1107" s="566">
        <v>4</v>
      </c>
      <c r="B1107" s="567" t="s">
        <v>539</v>
      </c>
      <c r="C1107" s="567">
        <v>89301042</v>
      </c>
      <c r="D1107" s="629" t="s">
        <v>4252</v>
      </c>
      <c r="E1107" s="630" t="s">
        <v>2323</v>
      </c>
      <c r="F1107" s="567" t="s">
        <v>2280</v>
      </c>
      <c r="G1107" s="567" t="s">
        <v>2344</v>
      </c>
      <c r="H1107" s="567" t="s">
        <v>538</v>
      </c>
      <c r="I1107" s="567" t="s">
        <v>3247</v>
      </c>
      <c r="J1107" s="567" t="s">
        <v>739</v>
      </c>
      <c r="K1107" s="567" t="s">
        <v>3248</v>
      </c>
      <c r="L1107" s="568">
        <v>0</v>
      </c>
      <c r="M1107" s="568">
        <v>0</v>
      </c>
      <c r="N1107" s="567">
        <v>1</v>
      </c>
      <c r="O1107" s="631">
        <v>0.5</v>
      </c>
      <c r="P1107" s="568">
        <v>0</v>
      </c>
      <c r="Q1107" s="583"/>
      <c r="R1107" s="567">
        <v>1</v>
      </c>
      <c r="S1107" s="583">
        <v>1</v>
      </c>
      <c r="T1107" s="631">
        <v>0.5</v>
      </c>
      <c r="U1107" s="613">
        <v>1</v>
      </c>
    </row>
    <row r="1108" spans="1:21" ht="14.4" customHeight="1" x14ac:dyDescent="0.3">
      <c r="A1108" s="566">
        <v>4</v>
      </c>
      <c r="B1108" s="567" t="s">
        <v>539</v>
      </c>
      <c r="C1108" s="567">
        <v>89301042</v>
      </c>
      <c r="D1108" s="629" t="s">
        <v>4252</v>
      </c>
      <c r="E1108" s="630" t="s">
        <v>2323</v>
      </c>
      <c r="F1108" s="567" t="s">
        <v>2280</v>
      </c>
      <c r="G1108" s="567" t="s">
        <v>2612</v>
      </c>
      <c r="H1108" s="567" t="s">
        <v>905</v>
      </c>
      <c r="I1108" s="567" t="s">
        <v>2613</v>
      </c>
      <c r="J1108" s="567" t="s">
        <v>2614</v>
      </c>
      <c r="K1108" s="567" t="s">
        <v>2615</v>
      </c>
      <c r="L1108" s="568">
        <v>386.51</v>
      </c>
      <c r="M1108" s="568">
        <v>773.02</v>
      </c>
      <c r="N1108" s="567">
        <v>2</v>
      </c>
      <c r="O1108" s="631">
        <v>1</v>
      </c>
      <c r="P1108" s="568">
        <v>773.02</v>
      </c>
      <c r="Q1108" s="583">
        <v>1</v>
      </c>
      <c r="R1108" s="567">
        <v>2</v>
      </c>
      <c r="S1108" s="583">
        <v>1</v>
      </c>
      <c r="T1108" s="631">
        <v>1</v>
      </c>
      <c r="U1108" s="613">
        <v>1</v>
      </c>
    </row>
    <row r="1109" spans="1:21" ht="14.4" customHeight="1" x14ac:dyDescent="0.3">
      <c r="A1109" s="566">
        <v>4</v>
      </c>
      <c r="B1109" s="567" t="s">
        <v>539</v>
      </c>
      <c r="C1109" s="567">
        <v>89301042</v>
      </c>
      <c r="D1109" s="629" t="s">
        <v>4252</v>
      </c>
      <c r="E1109" s="630" t="s">
        <v>2323</v>
      </c>
      <c r="F1109" s="567" t="s">
        <v>2280</v>
      </c>
      <c r="G1109" s="567" t="s">
        <v>2612</v>
      </c>
      <c r="H1109" s="567" t="s">
        <v>538</v>
      </c>
      <c r="I1109" s="567" t="s">
        <v>3709</v>
      </c>
      <c r="J1109" s="567" t="s">
        <v>2614</v>
      </c>
      <c r="K1109" s="567" t="s">
        <v>3710</v>
      </c>
      <c r="L1109" s="568">
        <v>0</v>
      </c>
      <c r="M1109" s="568">
        <v>0</v>
      </c>
      <c r="N1109" s="567">
        <v>1</v>
      </c>
      <c r="O1109" s="631">
        <v>0.5</v>
      </c>
      <c r="P1109" s="568">
        <v>0</v>
      </c>
      <c r="Q1109" s="583"/>
      <c r="R1109" s="567">
        <v>1</v>
      </c>
      <c r="S1109" s="583">
        <v>1</v>
      </c>
      <c r="T1109" s="631">
        <v>0.5</v>
      </c>
      <c r="U1109" s="613">
        <v>1</v>
      </c>
    </row>
    <row r="1110" spans="1:21" ht="14.4" customHeight="1" x14ac:dyDescent="0.3">
      <c r="A1110" s="566">
        <v>4</v>
      </c>
      <c r="B1110" s="567" t="s">
        <v>539</v>
      </c>
      <c r="C1110" s="567">
        <v>89301042</v>
      </c>
      <c r="D1110" s="629" t="s">
        <v>4252</v>
      </c>
      <c r="E1110" s="630" t="s">
        <v>2323</v>
      </c>
      <c r="F1110" s="567" t="s">
        <v>2280</v>
      </c>
      <c r="G1110" s="567" t="s">
        <v>3512</v>
      </c>
      <c r="H1110" s="567" t="s">
        <v>538</v>
      </c>
      <c r="I1110" s="567" t="s">
        <v>3711</v>
      </c>
      <c r="J1110" s="567" t="s">
        <v>3712</v>
      </c>
      <c r="K1110" s="567" t="s">
        <v>3713</v>
      </c>
      <c r="L1110" s="568">
        <v>0</v>
      </c>
      <c r="M1110" s="568">
        <v>0</v>
      </c>
      <c r="N1110" s="567">
        <v>1</v>
      </c>
      <c r="O1110" s="631">
        <v>0.5</v>
      </c>
      <c r="P1110" s="568">
        <v>0</v>
      </c>
      <c r="Q1110" s="583"/>
      <c r="R1110" s="567">
        <v>1</v>
      </c>
      <c r="S1110" s="583">
        <v>1</v>
      </c>
      <c r="T1110" s="631">
        <v>0.5</v>
      </c>
      <c r="U1110" s="613">
        <v>1</v>
      </c>
    </row>
    <row r="1111" spans="1:21" ht="14.4" customHeight="1" x14ac:dyDescent="0.3">
      <c r="A1111" s="566">
        <v>4</v>
      </c>
      <c r="B1111" s="567" t="s">
        <v>539</v>
      </c>
      <c r="C1111" s="567">
        <v>89301042</v>
      </c>
      <c r="D1111" s="629" t="s">
        <v>4252</v>
      </c>
      <c r="E1111" s="630" t="s">
        <v>2323</v>
      </c>
      <c r="F1111" s="567" t="s">
        <v>2280</v>
      </c>
      <c r="G1111" s="567" t="s">
        <v>3512</v>
      </c>
      <c r="H1111" s="567" t="s">
        <v>538</v>
      </c>
      <c r="I1111" s="567" t="s">
        <v>3714</v>
      </c>
      <c r="J1111" s="567" t="s">
        <v>3715</v>
      </c>
      <c r="K1111" s="567" t="s">
        <v>3713</v>
      </c>
      <c r="L1111" s="568">
        <v>0</v>
      </c>
      <c r="M1111" s="568">
        <v>0</v>
      </c>
      <c r="N1111" s="567">
        <v>1</v>
      </c>
      <c r="O1111" s="631">
        <v>0.5</v>
      </c>
      <c r="P1111" s="568">
        <v>0</v>
      </c>
      <c r="Q1111" s="583"/>
      <c r="R1111" s="567">
        <v>1</v>
      </c>
      <c r="S1111" s="583">
        <v>1</v>
      </c>
      <c r="T1111" s="631">
        <v>0.5</v>
      </c>
      <c r="U1111" s="613">
        <v>1</v>
      </c>
    </row>
    <row r="1112" spans="1:21" ht="14.4" customHeight="1" x14ac:dyDescent="0.3">
      <c r="A1112" s="566">
        <v>4</v>
      </c>
      <c r="B1112" s="567" t="s">
        <v>539</v>
      </c>
      <c r="C1112" s="567">
        <v>89301042</v>
      </c>
      <c r="D1112" s="629" t="s">
        <v>4252</v>
      </c>
      <c r="E1112" s="630" t="s">
        <v>2323</v>
      </c>
      <c r="F1112" s="567" t="s">
        <v>2280</v>
      </c>
      <c r="G1112" s="567" t="s">
        <v>2418</v>
      </c>
      <c r="H1112" s="567" t="s">
        <v>538</v>
      </c>
      <c r="I1112" s="567" t="s">
        <v>3716</v>
      </c>
      <c r="J1112" s="567" t="s">
        <v>3570</v>
      </c>
      <c r="K1112" s="567" t="s">
        <v>3571</v>
      </c>
      <c r="L1112" s="568">
        <v>70.02</v>
      </c>
      <c r="M1112" s="568">
        <v>210.06</v>
      </c>
      <c r="N1112" s="567">
        <v>3</v>
      </c>
      <c r="O1112" s="631">
        <v>1.5</v>
      </c>
      <c r="P1112" s="568">
        <v>210.06</v>
      </c>
      <c r="Q1112" s="583">
        <v>1</v>
      </c>
      <c r="R1112" s="567">
        <v>3</v>
      </c>
      <c r="S1112" s="583">
        <v>1</v>
      </c>
      <c r="T1112" s="631">
        <v>1.5</v>
      </c>
      <c r="U1112" s="613">
        <v>1</v>
      </c>
    </row>
    <row r="1113" spans="1:21" ht="14.4" customHeight="1" x14ac:dyDescent="0.3">
      <c r="A1113" s="566">
        <v>4</v>
      </c>
      <c r="B1113" s="567" t="s">
        <v>539</v>
      </c>
      <c r="C1113" s="567">
        <v>89301042</v>
      </c>
      <c r="D1113" s="629" t="s">
        <v>4252</v>
      </c>
      <c r="E1113" s="630" t="s">
        <v>2323</v>
      </c>
      <c r="F1113" s="567" t="s">
        <v>2280</v>
      </c>
      <c r="G1113" s="567" t="s">
        <v>2366</v>
      </c>
      <c r="H1113" s="567" t="s">
        <v>538</v>
      </c>
      <c r="I1113" s="567" t="s">
        <v>2367</v>
      </c>
      <c r="J1113" s="567" t="s">
        <v>1018</v>
      </c>
      <c r="K1113" s="567" t="s">
        <v>2368</v>
      </c>
      <c r="L1113" s="568">
        <v>31.54</v>
      </c>
      <c r="M1113" s="568">
        <v>63.08</v>
      </c>
      <c r="N1113" s="567">
        <v>2</v>
      </c>
      <c r="O1113" s="631">
        <v>0.5</v>
      </c>
      <c r="P1113" s="568"/>
      <c r="Q1113" s="583">
        <v>0</v>
      </c>
      <c r="R1113" s="567"/>
      <c r="S1113" s="583">
        <v>0</v>
      </c>
      <c r="T1113" s="631"/>
      <c r="U1113" s="613">
        <v>0</v>
      </c>
    </row>
    <row r="1114" spans="1:21" ht="14.4" customHeight="1" x14ac:dyDescent="0.3">
      <c r="A1114" s="566">
        <v>4</v>
      </c>
      <c r="B1114" s="567" t="s">
        <v>539</v>
      </c>
      <c r="C1114" s="567">
        <v>89301042</v>
      </c>
      <c r="D1114" s="629" t="s">
        <v>4252</v>
      </c>
      <c r="E1114" s="630" t="s">
        <v>2323</v>
      </c>
      <c r="F1114" s="567" t="s">
        <v>2280</v>
      </c>
      <c r="G1114" s="567" t="s">
        <v>3717</v>
      </c>
      <c r="H1114" s="567" t="s">
        <v>538</v>
      </c>
      <c r="I1114" s="567" t="s">
        <v>3718</v>
      </c>
      <c r="J1114" s="567" t="s">
        <v>3719</v>
      </c>
      <c r="K1114" s="567" t="s">
        <v>3720</v>
      </c>
      <c r="L1114" s="568">
        <v>197.63</v>
      </c>
      <c r="M1114" s="568">
        <v>197.63</v>
      </c>
      <c r="N1114" s="567">
        <v>1</v>
      </c>
      <c r="O1114" s="631">
        <v>1</v>
      </c>
      <c r="P1114" s="568">
        <v>197.63</v>
      </c>
      <c r="Q1114" s="583">
        <v>1</v>
      </c>
      <c r="R1114" s="567">
        <v>1</v>
      </c>
      <c r="S1114" s="583">
        <v>1</v>
      </c>
      <c r="T1114" s="631">
        <v>1</v>
      </c>
      <c r="U1114" s="613">
        <v>1</v>
      </c>
    </row>
    <row r="1115" spans="1:21" ht="14.4" customHeight="1" x14ac:dyDescent="0.3">
      <c r="A1115" s="566">
        <v>4</v>
      </c>
      <c r="B1115" s="567" t="s">
        <v>539</v>
      </c>
      <c r="C1115" s="567">
        <v>89301042</v>
      </c>
      <c r="D1115" s="629" t="s">
        <v>4252</v>
      </c>
      <c r="E1115" s="630" t="s">
        <v>2323</v>
      </c>
      <c r="F1115" s="567" t="s">
        <v>2280</v>
      </c>
      <c r="G1115" s="567" t="s">
        <v>2391</v>
      </c>
      <c r="H1115" s="567" t="s">
        <v>538</v>
      </c>
      <c r="I1115" s="567" t="s">
        <v>2851</v>
      </c>
      <c r="J1115" s="567" t="s">
        <v>1140</v>
      </c>
      <c r="K1115" s="567" t="s">
        <v>2852</v>
      </c>
      <c r="L1115" s="568">
        <v>0</v>
      </c>
      <c r="M1115" s="568">
        <v>0</v>
      </c>
      <c r="N1115" s="567">
        <v>1</v>
      </c>
      <c r="O1115" s="631">
        <v>0.5</v>
      </c>
      <c r="P1115" s="568">
        <v>0</v>
      </c>
      <c r="Q1115" s="583"/>
      <c r="R1115" s="567">
        <v>1</v>
      </c>
      <c r="S1115" s="583">
        <v>1</v>
      </c>
      <c r="T1115" s="631">
        <v>0.5</v>
      </c>
      <c r="U1115" s="613">
        <v>1</v>
      </c>
    </row>
    <row r="1116" spans="1:21" ht="14.4" customHeight="1" x14ac:dyDescent="0.3">
      <c r="A1116" s="566">
        <v>4</v>
      </c>
      <c r="B1116" s="567" t="s">
        <v>539</v>
      </c>
      <c r="C1116" s="567">
        <v>89301042</v>
      </c>
      <c r="D1116" s="629" t="s">
        <v>4252</v>
      </c>
      <c r="E1116" s="630" t="s">
        <v>2323</v>
      </c>
      <c r="F1116" s="567" t="s">
        <v>2280</v>
      </c>
      <c r="G1116" s="567" t="s">
        <v>2391</v>
      </c>
      <c r="H1116" s="567" t="s">
        <v>538</v>
      </c>
      <c r="I1116" s="567" t="s">
        <v>3721</v>
      </c>
      <c r="J1116" s="567" t="s">
        <v>1117</v>
      </c>
      <c r="K1116" s="567" t="s">
        <v>3722</v>
      </c>
      <c r="L1116" s="568">
        <v>0</v>
      </c>
      <c r="M1116" s="568">
        <v>0</v>
      </c>
      <c r="N1116" s="567">
        <v>1</v>
      </c>
      <c r="O1116" s="631">
        <v>0.5</v>
      </c>
      <c r="P1116" s="568">
        <v>0</v>
      </c>
      <c r="Q1116" s="583"/>
      <c r="R1116" s="567">
        <v>1</v>
      </c>
      <c r="S1116" s="583">
        <v>1</v>
      </c>
      <c r="T1116" s="631">
        <v>0.5</v>
      </c>
      <c r="U1116" s="613">
        <v>1</v>
      </c>
    </row>
    <row r="1117" spans="1:21" ht="14.4" customHeight="1" x14ac:dyDescent="0.3">
      <c r="A1117" s="566">
        <v>4</v>
      </c>
      <c r="B1117" s="567" t="s">
        <v>539</v>
      </c>
      <c r="C1117" s="567">
        <v>89301042</v>
      </c>
      <c r="D1117" s="629" t="s">
        <v>4252</v>
      </c>
      <c r="E1117" s="630" t="s">
        <v>2323</v>
      </c>
      <c r="F1117" s="567" t="s">
        <v>2280</v>
      </c>
      <c r="G1117" s="567" t="s">
        <v>2490</v>
      </c>
      <c r="H1117" s="567" t="s">
        <v>538</v>
      </c>
      <c r="I1117" s="567" t="s">
        <v>3723</v>
      </c>
      <c r="J1117" s="567" t="s">
        <v>3724</v>
      </c>
      <c r="K1117" s="567" t="s">
        <v>2258</v>
      </c>
      <c r="L1117" s="568">
        <v>0</v>
      </c>
      <c r="M1117" s="568">
        <v>0</v>
      </c>
      <c r="N1117" s="567">
        <v>2</v>
      </c>
      <c r="O1117" s="631">
        <v>0.5</v>
      </c>
      <c r="P1117" s="568">
        <v>0</v>
      </c>
      <c r="Q1117" s="583"/>
      <c r="R1117" s="567">
        <v>2</v>
      </c>
      <c r="S1117" s="583">
        <v>1</v>
      </c>
      <c r="T1117" s="631">
        <v>0.5</v>
      </c>
      <c r="U1117" s="613">
        <v>1</v>
      </c>
    </row>
    <row r="1118" spans="1:21" ht="14.4" customHeight="1" x14ac:dyDescent="0.3">
      <c r="A1118" s="566">
        <v>4</v>
      </c>
      <c r="B1118" s="567" t="s">
        <v>539</v>
      </c>
      <c r="C1118" s="567">
        <v>89301042</v>
      </c>
      <c r="D1118" s="629" t="s">
        <v>4252</v>
      </c>
      <c r="E1118" s="630" t="s">
        <v>2323</v>
      </c>
      <c r="F1118" s="567" t="s">
        <v>2280</v>
      </c>
      <c r="G1118" s="567" t="s">
        <v>2490</v>
      </c>
      <c r="H1118" s="567" t="s">
        <v>905</v>
      </c>
      <c r="I1118" s="567" t="s">
        <v>2491</v>
      </c>
      <c r="J1118" s="567" t="s">
        <v>911</v>
      </c>
      <c r="K1118" s="567" t="s">
        <v>2258</v>
      </c>
      <c r="L1118" s="568">
        <v>96.63</v>
      </c>
      <c r="M1118" s="568">
        <v>193.26</v>
      </c>
      <c r="N1118" s="567">
        <v>2</v>
      </c>
      <c r="O1118" s="631">
        <v>1.5</v>
      </c>
      <c r="P1118" s="568">
        <v>96.63</v>
      </c>
      <c r="Q1118" s="583">
        <v>0.5</v>
      </c>
      <c r="R1118" s="567">
        <v>1</v>
      </c>
      <c r="S1118" s="583">
        <v>0.5</v>
      </c>
      <c r="T1118" s="631">
        <v>1</v>
      </c>
      <c r="U1118" s="613">
        <v>0.66666666666666663</v>
      </c>
    </row>
    <row r="1119" spans="1:21" ht="14.4" customHeight="1" x14ac:dyDescent="0.3">
      <c r="A1119" s="566">
        <v>4</v>
      </c>
      <c r="B1119" s="567" t="s">
        <v>539</v>
      </c>
      <c r="C1119" s="567">
        <v>89301042</v>
      </c>
      <c r="D1119" s="629" t="s">
        <v>4252</v>
      </c>
      <c r="E1119" s="630" t="s">
        <v>2323</v>
      </c>
      <c r="F1119" s="567" t="s">
        <v>2280</v>
      </c>
      <c r="G1119" s="567" t="s">
        <v>2490</v>
      </c>
      <c r="H1119" s="567" t="s">
        <v>905</v>
      </c>
      <c r="I1119" s="567" t="s">
        <v>3598</v>
      </c>
      <c r="J1119" s="567" t="s">
        <v>911</v>
      </c>
      <c r="K1119" s="567" t="s">
        <v>2827</v>
      </c>
      <c r="L1119" s="568">
        <v>193.26</v>
      </c>
      <c r="M1119" s="568">
        <v>579.78</v>
      </c>
      <c r="N1119" s="567">
        <v>3</v>
      </c>
      <c r="O1119" s="631">
        <v>1.5</v>
      </c>
      <c r="P1119" s="568">
        <v>193.26</v>
      </c>
      <c r="Q1119" s="583">
        <v>0.33333333333333331</v>
      </c>
      <c r="R1119" s="567">
        <v>1</v>
      </c>
      <c r="S1119" s="583">
        <v>0.33333333333333331</v>
      </c>
      <c r="T1119" s="631">
        <v>0.5</v>
      </c>
      <c r="U1119" s="613">
        <v>0.33333333333333331</v>
      </c>
    </row>
    <row r="1120" spans="1:21" ht="14.4" customHeight="1" x14ac:dyDescent="0.3">
      <c r="A1120" s="566">
        <v>4</v>
      </c>
      <c r="B1120" s="567" t="s">
        <v>539</v>
      </c>
      <c r="C1120" s="567">
        <v>89301042</v>
      </c>
      <c r="D1120" s="629" t="s">
        <v>4252</v>
      </c>
      <c r="E1120" s="630" t="s">
        <v>2323</v>
      </c>
      <c r="F1120" s="567" t="s">
        <v>2280</v>
      </c>
      <c r="G1120" s="567" t="s">
        <v>2490</v>
      </c>
      <c r="H1120" s="567" t="s">
        <v>538</v>
      </c>
      <c r="I1120" s="567" t="s">
        <v>2150</v>
      </c>
      <c r="J1120" s="567" t="s">
        <v>1067</v>
      </c>
      <c r="K1120" s="567" t="s">
        <v>2151</v>
      </c>
      <c r="L1120" s="568">
        <v>96.63</v>
      </c>
      <c r="M1120" s="568">
        <v>773.04</v>
      </c>
      <c r="N1120" s="567">
        <v>8</v>
      </c>
      <c r="O1120" s="631">
        <v>6</v>
      </c>
      <c r="P1120" s="568">
        <v>483.15</v>
      </c>
      <c r="Q1120" s="583">
        <v>0.625</v>
      </c>
      <c r="R1120" s="567">
        <v>5</v>
      </c>
      <c r="S1120" s="583">
        <v>0.625</v>
      </c>
      <c r="T1120" s="631">
        <v>3</v>
      </c>
      <c r="U1120" s="613">
        <v>0.5</v>
      </c>
    </row>
    <row r="1121" spans="1:21" ht="14.4" customHeight="1" x14ac:dyDescent="0.3">
      <c r="A1121" s="566">
        <v>4</v>
      </c>
      <c r="B1121" s="567" t="s">
        <v>539</v>
      </c>
      <c r="C1121" s="567">
        <v>89301042</v>
      </c>
      <c r="D1121" s="629" t="s">
        <v>4252</v>
      </c>
      <c r="E1121" s="630" t="s">
        <v>2323</v>
      </c>
      <c r="F1121" s="567" t="s">
        <v>2280</v>
      </c>
      <c r="G1121" s="567" t="s">
        <v>3725</v>
      </c>
      <c r="H1121" s="567" t="s">
        <v>538</v>
      </c>
      <c r="I1121" s="567" t="s">
        <v>3726</v>
      </c>
      <c r="J1121" s="567" t="s">
        <v>3727</v>
      </c>
      <c r="K1121" s="567" t="s">
        <v>3728</v>
      </c>
      <c r="L1121" s="568">
        <v>121.59</v>
      </c>
      <c r="M1121" s="568">
        <v>243.18</v>
      </c>
      <c r="N1121" s="567">
        <v>2</v>
      </c>
      <c r="O1121" s="631">
        <v>0.5</v>
      </c>
      <c r="P1121" s="568">
        <v>243.18</v>
      </c>
      <c r="Q1121" s="583">
        <v>1</v>
      </c>
      <c r="R1121" s="567">
        <v>2</v>
      </c>
      <c r="S1121" s="583">
        <v>1</v>
      </c>
      <c r="T1121" s="631">
        <v>0.5</v>
      </c>
      <c r="U1121" s="613">
        <v>1</v>
      </c>
    </row>
    <row r="1122" spans="1:21" ht="14.4" customHeight="1" x14ac:dyDescent="0.3">
      <c r="A1122" s="566">
        <v>4</v>
      </c>
      <c r="B1122" s="567" t="s">
        <v>539</v>
      </c>
      <c r="C1122" s="567">
        <v>89301042</v>
      </c>
      <c r="D1122" s="629" t="s">
        <v>4252</v>
      </c>
      <c r="E1122" s="630" t="s">
        <v>2323</v>
      </c>
      <c r="F1122" s="567" t="s">
        <v>2280</v>
      </c>
      <c r="G1122" s="567" t="s">
        <v>2347</v>
      </c>
      <c r="H1122" s="567" t="s">
        <v>538</v>
      </c>
      <c r="I1122" s="567" t="s">
        <v>2859</v>
      </c>
      <c r="J1122" s="567" t="s">
        <v>2860</v>
      </c>
      <c r="K1122" s="567" t="s">
        <v>2861</v>
      </c>
      <c r="L1122" s="568">
        <v>680.29</v>
      </c>
      <c r="M1122" s="568">
        <v>3401.45</v>
      </c>
      <c r="N1122" s="567">
        <v>5</v>
      </c>
      <c r="O1122" s="631">
        <v>2.5</v>
      </c>
      <c r="P1122" s="568">
        <v>1360.58</v>
      </c>
      <c r="Q1122" s="583">
        <v>0.4</v>
      </c>
      <c r="R1122" s="567">
        <v>2</v>
      </c>
      <c r="S1122" s="583">
        <v>0.4</v>
      </c>
      <c r="T1122" s="631">
        <v>1.5</v>
      </c>
      <c r="U1122" s="613">
        <v>0.6</v>
      </c>
    </row>
    <row r="1123" spans="1:21" ht="14.4" customHeight="1" x14ac:dyDescent="0.3">
      <c r="A1123" s="566">
        <v>4</v>
      </c>
      <c r="B1123" s="567" t="s">
        <v>539</v>
      </c>
      <c r="C1123" s="567">
        <v>89301042</v>
      </c>
      <c r="D1123" s="629" t="s">
        <v>4252</v>
      </c>
      <c r="E1123" s="630" t="s">
        <v>2323</v>
      </c>
      <c r="F1123" s="567" t="s">
        <v>2280</v>
      </c>
      <c r="G1123" s="567" t="s">
        <v>2347</v>
      </c>
      <c r="H1123" s="567" t="s">
        <v>538</v>
      </c>
      <c r="I1123" s="567" t="s">
        <v>2581</v>
      </c>
      <c r="J1123" s="567" t="s">
        <v>2447</v>
      </c>
      <c r="K1123" s="567" t="s">
        <v>684</v>
      </c>
      <c r="L1123" s="568">
        <v>612.26</v>
      </c>
      <c r="M1123" s="568">
        <v>3673.5600000000004</v>
      </c>
      <c r="N1123" s="567">
        <v>6</v>
      </c>
      <c r="O1123" s="631">
        <v>2</v>
      </c>
      <c r="P1123" s="568">
        <v>3061.3</v>
      </c>
      <c r="Q1123" s="583">
        <v>0.83333333333333326</v>
      </c>
      <c r="R1123" s="567">
        <v>5</v>
      </c>
      <c r="S1123" s="583">
        <v>0.83333333333333337</v>
      </c>
      <c r="T1123" s="631">
        <v>1.5</v>
      </c>
      <c r="U1123" s="613">
        <v>0.75</v>
      </c>
    </row>
    <row r="1124" spans="1:21" ht="14.4" customHeight="1" x14ac:dyDescent="0.3">
      <c r="A1124" s="566">
        <v>4</v>
      </c>
      <c r="B1124" s="567" t="s">
        <v>539</v>
      </c>
      <c r="C1124" s="567">
        <v>89301042</v>
      </c>
      <c r="D1124" s="629" t="s">
        <v>4252</v>
      </c>
      <c r="E1124" s="630" t="s">
        <v>2323</v>
      </c>
      <c r="F1124" s="567" t="s">
        <v>2280</v>
      </c>
      <c r="G1124" s="567" t="s">
        <v>2347</v>
      </c>
      <c r="H1124" s="567" t="s">
        <v>538</v>
      </c>
      <c r="I1124" s="567" t="s">
        <v>3729</v>
      </c>
      <c r="J1124" s="567" t="s">
        <v>3730</v>
      </c>
      <c r="K1124" s="567" t="s">
        <v>3731</v>
      </c>
      <c r="L1124" s="568">
        <v>247.03</v>
      </c>
      <c r="M1124" s="568">
        <v>494.06</v>
      </c>
      <c r="N1124" s="567">
        <v>2</v>
      </c>
      <c r="O1124" s="631">
        <v>1</v>
      </c>
      <c r="P1124" s="568"/>
      <c r="Q1124" s="583">
        <v>0</v>
      </c>
      <c r="R1124" s="567"/>
      <c r="S1124" s="583">
        <v>0</v>
      </c>
      <c r="T1124" s="631"/>
      <c r="U1124" s="613">
        <v>0</v>
      </c>
    </row>
    <row r="1125" spans="1:21" ht="14.4" customHeight="1" x14ac:dyDescent="0.3">
      <c r="A1125" s="566">
        <v>4</v>
      </c>
      <c r="B1125" s="567" t="s">
        <v>539</v>
      </c>
      <c r="C1125" s="567">
        <v>89301042</v>
      </c>
      <c r="D1125" s="629" t="s">
        <v>4252</v>
      </c>
      <c r="E1125" s="630" t="s">
        <v>2323</v>
      </c>
      <c r="F1125" s="567" t="s">
        <v>2280</v>
      </c>
      <c r="G1125" s="567" t="s">
        <v>2347</v>
      </c>
      <c r="H1125" s="567" t="s">
        <v>538</v>
      </c>
      <c r="I1125" s="567" t="s">
        <v>1837</v>
      </c>
      <c r="J1125" s="567" t="s">
        <v>681</v>
      </c>
      <c r="K1125" s="567" t="s">
        <v>684</v>
      </c>
      <c r="L1125" s="568">
        <v>612.26</v>
      </c>
      <c r="M1125" s="568">
        <v>3061.3</v>
      </c>
      <c r="N1125" s="567">
        <v>5</v>
      </c>
      <c r="O1125" s="631">
        <v>3.5</v>
      </c>
      <c r="P1125" s="568">
        <v>1836.78</v>
      </c>
      <c r="Q1125" s="583">
        <v>0.6</v>
      </c>
      <c r="R1125" s="567">
        <v>3</v>
      </c>
      <c r="S1125" s="583">
        <v>0.6</v>
      </c>
      <c r="T1125" s="631">
        <v>1.5</v>
      </c>
      <c r="U1125" s="613">
        <v>0.42857142857142855</v>
      </c>
    </row>
    <row r="1126" spans="1:21" ht="14.4" customHeight="1" x14ac:dyDescent="0.3">
      <c r="A1126" s="566">
        <v>4</v>
      </c>
      <c r="B1126" s="567" t="s">
        <v>539</v>
      </c>
      <c r="C1126" s="567">
        <v>89301042</v>
      </c>
      <c r="D1126" s="629" t="s">
        <v>4252</v>
      </c>
      <c r="E1126" s="630" t="s">
        <v>2323</v>
      </c>
      <c r="F1126" s="567" t="s">
        <v>2280</v>
      </c>
      <c r="G1126" s="567" t="s">
        <v>3732</v>
      </c>
      <c r="H1126" s="567" t="s">
        <v>538</v>
      </c>
      <c r="I1126" s="567" t="s">
        <v>3733</v>
      </c>
      <c r="J1126" s="567" t="s">
        <v>1086</v>
      </c>
      <c r="K1126" s="567" t="s">
        <v>2640</v>
      </c>
      <c r="L1126" s="568">
        <v>303.45999999999998</v>
      </c>
      <c r="M1126" s="568">
        <v>606.91999999999996</v>
      </c>
      <c r="N1126" s="567">
        <v>2</v>
      </c>
      <c r="O1126" s="631">
        <v>1</v>
      </c>
      <c r="P1126" s="568">
        <v>606.91999999999996</v>
      </c>
      <c r="Q1126" s="583">
        <v>1</v>
      </c>
      <c r="R1126" s="567">
        <v>2</v>
      </c>
      <c r="S1126" s="583">
        <v>1</v>
      </c>
      <c r="T1126" s="631">
        <v>1</v>
      </c>
      <c r="U1126" s="613">
        <v>1</v>
      </c>
    </row>
    <row r="1127" spans="1:21" ht="14.4" customHeight="1" x14ac:dyDescent="0.3">
      <c r="A1127" s="566">
        <v>4</v>
      </c>
      <c r="B1127" s="567" t="s">
        <v>539</v>
      </c>
      <c r="C1127" s="567">
        <v>89301042</v>
      </c>
      <c r="D1127" s="629" t="s">
        <v>4252</v>
      </c>
      <c r="E1127" s="630" t="s">
        <v>2323</v>
      </c>
      <c r="F1127" s="567" t="s">
        <v>2280</v>
      </c>
      <c r="G1127" s="567" t="s">
        <v>2465</v>
      </c>
      <c r="H1127" s="567" t="s">
        <v>905</v>
      </c>
      <c r="I1127" s="567" t="s">
        <v>3734</v>
      </c>
      <c r="J1127" s="567" t="s">
        <v>1332</v>
      </c>
      <c r="K1127" s="567" t="s">
        <v>1544</v>
      </c>
      <c r="L1127" s="568">
        <v>305.08</v>
      </c>
      <c r="M1127" s="568">
        <v>305.08</v>
      </c>
      <c r="N1127" s="567">
        <v>1</v>
      </c>
      <c r="O1127" s="631">
        <v>0.5</v>
      </c>
      <c r="P1127" s="568">
        <v>305.08</v>
      </c>
      <c r="Q1127" s="583">
        <v>1</v>
      </c>
      <c r="R1127" s="567">
        <v>1</v>
      </c>
      <c r="S1127" s="583">
        <v>1</v>
      </c>
      <c r="T1127" s="631">
        <v>0.5</v>
      </c>
      <c r="U1127" s="613">
        <v>1</v>
      </c>
    </row>
    <row r="1128" spans="1:21" ht="14.4" customHeight="1" x14ac:dyDescent="0.3">
      <c r="A1128" s="566">
        <v>4</v>
      </c>
      <c r="B1128" s="567" t="s">
        <v>539</v>
      </c>
      <c r="C1128" s="567">
        <v>89301042</v>
      </c>
      <c r="D1128" s="629" t="s">
        <v>4252</v>
      </c>
      <c r="E1128" s="630" t="s">
        <v>2323</v>
      </c>
      <c r="F1128" s="567" t="s">
        <v>2280</v>
      </c>
      <c r="G1128" s="567" t="s">
        <v>2465</v>
      </c>
      <c r="H1128" s="567" t="s">
        <v>538</v>
      </c>
      <c r="I1128" s="567" t="s">
        <v>3735</v>
      </c>
      <c r="J1128" s="567" t="s">
        <v>1332</v>
      </c>
      <c r="K1128" s="567" t="s">
        <v>3690</v>
      </c>
      <c r="L1128" s="568">
        <v>0</v>
      </c>
      <c r="M1128" s="568">
        <v>0</v>
      </c>
      <c r="N1128" s="567">
        <v>1</v>
      </c>
      <c r="O1128" s="631">
        <v>0.5</v>
      </c>
      <c r="P1128" s="568">
        <v>0</v>
      </c>
      <c r="Q1128" s="583"/>
      <c r="R1128" s="567">
        <v>1</v>
      </c>
      <c r="S1128" s="583">
        <v>1</v>
      </c>
      <c r="T1128" s="631">
        <v>0.5</v>
      </c>
      <c r="U1128" s="613">
        <v>1</v>
      </c>
    </row>
    <row r="1129" spans="1:21" ht="14.4" customHeight="1" x14ac:dyDescent="0.3">
      <c r="A1129" s="566">
        <v>4</v>
      </c>
      <c r="B1129" s="567" t="s">
        <v>539</v>
      </c>
      <c r="C1129" s="567">
        <v>89301042</v>
      </c>
      <c r="D1129" s="629" t="s">
        <v>4252</v>
      </c>
      <c r="E1129" s="630" t="s">
        <v>2323</v>
      </c>
      <c r="F1129" s="567" t="s">
        <v>2280</v>
      </c>
      <c r="G1129" s="567" t="s">
        <v>2370</v>
      </c>
      <c r="H1129" s="567" t="s">
        <v>538</v>
      </c>
      <c r="I1129" s="567" t="s">
        <v>2371</v>
      </c>
      <c r="J1129" s="567" t="s">
        <v>723</v>
      </c>
      <c r="K1129" s="567" t="s">
        <v>724</v>
      </c>
      <c r="L1129" s="568">
        <v>56.69</v>
      </c>
      <c r="M1129" s="568">
        <v>623.58999999999992</v>
      </c>
      <c r="N1129" s="567">
        <v>11</v>
      </c>
      <c r="O1129" s="631">
        <v>7.5</v>
      </c>
      <c r="P1129" s="568">
        <v>340.14</v>
      </c>
      <c r="Q1129" s="583">
        <v>0.54545454545454553</v>
      </c>
      <c r="R1129" s="567">
        <v>6</v>
      </c>
      <c r="S1129" s="583">
        <v>0.54545454545454541</v>
      </c>
      <c r="T1129" s="631">
        <v>3.5</v>
      </c>
      <c r="U1129" s="613">
        <v>0.46666666666666667</v>
      </c>
    </row>
    <row r="1130" spans="1:21" ht="14.4" customHeight="1" x14ac:dyDescent="0.3">
      <c r="A1130" s="566">
        <v>4</v>
      </c>
      <c r="B1130" s="567" t="s">
        <v>539</v>
      </c>
      <c r="C1130" s="567">
        <v>89301042</v>
      </c>
      <c r="D1130" s="629" t="s">
        <v>4252</v>
      </c>
      <c r="E1130" s="630" t="s">
        <v>2323</v>
      </c>
      <c r="F1130" s="567" t="s">
        <v>2280</v>
      </c>
      <c r="G1130" s="567" t="s">
        <v>3736</v>
      </c>
      <c r="H1130" s="567" t="s">
        <v>538</v>
      </c>
      <c r="I1130" s="567" t="s">
        <v>3737</v>
      </c>
      <c r="J1130" s="567" t="s">
        <v>3738</v>
      </c>
      <c r="K1130" s="567" t="s">
        <v>3739</v>
      </c>
      <c r="L1130" s="568">
        <v>227.64</v>
      </c>
      <c r="M1130" s="568">
        <v>227.64</v>
      </c>
      <c r="N1130" s="567">
        <v>1</v>
      </c>
      <c r="O1130" s="631">
        <v>1</v>
      </c>
      <c r="P1130" s="568"/>
      <c r="Q1130" s="583">
        <v>0</v>
      </c>
      <c r="R1130" s="567"/>
      <c r="S1130" s="583">
        <v>0</v>
      </c>
      <c r="T1130" s="631"/>
      <c r="U1130" s="613">
        <v>0</v>
      </c>
    </row>
    <row r="1131" spans="1:21" ht="14.4" customHeight="1" x14ac:dyDescent="0.3">
      <c r="A1131" s="566">
        <v>4</v>
      </c>
      <c r="B1131" s="567" t="s">
        <v>539</v>
      </c>
      <c r="C1131" s="567">
        <v>89301042</v>
      </c>
      <c r="D1131" s="629" t="s">
        <v>4252</v>
      </c>
      <c r="E1131" s="630" t="s">
        <v>2323</v>
      </c>
      <c r="F1131" s="567" t="s">
        <v>2280</v>
      </c>
      <c r="G1131" s="567" t="s">
        <v>2438</v>
      </c>
      <c r="H1131" s="567" t="s">
        <v>905</v>
      </c>
      <c r="I1131" s="567" t="s">
        <v>1848</v>
      </c>
      <c r="J1131" s="567" t="s">
        <v>959</v>
      </c>
      <c r="K1131" s="567" t="s">
        <v>960</v>
      </c>
      <c r="L1131" s="568">
        <v>140.03</v>
      </c>
      <c r="M1131" s="568">
        <v>1120.2400000000002</v>
      </c>
      <c r="N1131" s="567">
        <v>8</v>
      </c>
      <c r="O1131" s="631">
        <v>2</v>
      </c>
      <c r="P1131" s="568">
        <v>1120.2400000000002</v>
      </c>
      <c r="Q1131" s="583">
        <v>1</v>
      </c>
      <c r="R1131" s="567">
        <v>8</v>
      </c>
      <c r="S1131" s="583">
        <v>1</v>
      </c>
      <c r="T1131" s="631">
        <v>2</v>
      </c>
      <c r="U1131" s="613">
        <v>1</v>
      </c>
    </row>
    <row r="1132" spans="1:21" ht="14.4" customHeight="1" x14ac:dyDescent="0.3">
      <c r="A1132" s="566">
        <v>4</v>
      </c>
      <c r="B1132" s="567" t="s">
        <v>539</v>
      </c>
      <c r="C1132" s="567">
        <v>89301042</v>
      </c>
      <c r="D1132" s="629" t="s">
        <v>4252</v>
      </c>
      <c r="E1132" s="630" t="s">
        <v>2323</v>
      </c>
      <c r="F1132" s="567" t="s">
        <v>2280</v>
      </c>
      <c r="G1132" s="567" t="s">
        <v>3264</v>
      </c>
      <c r="H1132" s="567" t="s">
        <v>905</v>
      </c>
      <c r="I1132" s="567" t="s">
        <v>3265</v>
      </c>
      <c r="J1132" s="567" t="s">
        <v>3266</v>
      </c>
      <c r="K1132" s="567" t="s">
        <v>3267</v>
      </c>
      <c r="L1132" s="568">
        <v>32.630000000000003</v>
      </c>
      <c r="M1132" s="568">
        <v>195.78000000000003</v>
      </c>
      <c r="N1132" s="567">
        <v>6</v>
      </c>
      <c r="O1132" s="631">
        <v>2</v>
      </c>
      <c r="P1132" s="568">
        <v>97.890000000000015</v>
      </c>
      <c r="Q1132" s="583">
        <v>0.5</v>
      </c>
      <c r="R1132" s="567">
        <v>3</v>
      </c>
      <c r="S1132" s="583">
        <v>0.5</v>
      </c>
      <c r="T1132" s="631">
        <v>1</v>
      </c>
      <c r="U1132" s="613">
        <v>0.5</v>
      </c>
    </row>
    <row r="1133" spans="1:21" ht="14.4" customHeight="1" x14ac:dyDescent="0.3">
      <c r="A1133" s="566">
        <v>4</v>
      </c>
      <c r="B1133" s="567" t="s">
        <v>539</v>
      </c>
      <c r="C1133" s="567">
        <v>89301042</v>
      </c>
      <c r="D1133" s="629" t="s">
        <v>4252</v>
      </c>
      <c r="E1133" s="630" t="s">
        <v>2323</v>
      </c>
      <c r="F1133" s="567" t="s">
        <v>2280</v>
      </c>
      <c r="G1133" s="567" t="s">
        <v>2372</v>
      </c>
      <c r="H1133" s="567" t="s">
        <v>538</v>
      </c>
      <c r="I1133" s="567" t="s">
        <v>2373</v>
      </c>
      <c r="J1133" s="567" t="s">
        <v>1366</v>
      </c>
      <c r="K1133" s="567" t="s">
        <v>2374</v>
      </c>
      <c r="L1133" s="568">
        <v>203.33</v>
      </c>
      <c r="M1133" s="568">
        <v>406.66</v>
      </c>
      <c r="N1133" s="567">
        <v>2</v>
      </c>
      <c r="O1133" s="631">
        <v>0.5</v>
      </c>
      <c r="P1133" s="568">
        <v>406.66</v>
      </c>
      <c r="Q1133" s="583">
        <v>1</v>
      </c>
      <c r="R1133" s="567">
        <v>2</v>
      </c>
      <c r="S1133" s="583">
        <v>1</v>
      </c>
      <c r="T1133" s="631">
        <v>0.5</v>
      </c>
      <c r="U1133" s="613">
        <v>1</v>
      </c>
    </row>
    <row r="1134" spans="1:21" ht="14.4" customHeight="1" x14ac:dyDescent="0.3">
      <c r="A1134" s="566">
        <v>4</v>
      </c>
      <c r="B1134" s="567" t="s">
        <v>539</v>
      </c>
      <c r="C1134" s="567">
        <v>89301042</v>
      </c>
      <c r="D1134" s="629" t="s">
        <v>4252</v>
      </c>
      <c r="E1134" s="630" t="s">
        <v>2323</v>
      </c>
      <c r="F1134" s="567" t="s">
        <v>2280</v>
      </c>
      <c r="G1134" s="567" t="s">
        <v>3740</v>
      </c>
      <c r="H1134" s="567" t="s">
        <v>538</v>
      </c>
      <c r="I1134" s="567" t="s">
        <v>3741</v>
      </c>
      <c r="J1134" s="567" t="s">
        <v>3742</v>
      </c>
      <c r="K1134" s="567" t="s">
        <v>3743</v>
      </c>
      <c r="L1134" s="568">
        <v>0</v>
      </c>
      <c r="M1134" s="568">
        <v>0</v>
      </c>
      <c r="N1134" s="567">
        <v>1</v>
      </c>
      <c r="O1134" s="631">
        <v>1</v>
      </c>
      <c r="P1134" s="568"/>
      <c r="Q1134" s="583"/>
      <c r="R1134" s="567"/>
      <c r="S1134" s="583">
        <v>0</v>
      </c>
      <c r="T1134" s="631"/>
      <c r="U1134" s="613">
        <v>0</v>
      </c>
    </row>
    <row r="1135" spans="1:21" ht="14.4" customHeight="1" x14ac:dyDescent="0.3">
      <c r="A1135" s="566">
        <v>4</v>
      </c>
      <c r="B1135" s="567" t="s">
        <v>539</v>
      </c>
      <c r="C1135" s="567">
        <v>89301042</v>
      </c>
      <c r="D1135" s="629" t="s">
        <v>4252</v>
      </c>
      <c r="E1135" s="630" t="s">
        <v>2323</v>
      </c>
      <c r="F1135" s="567" t="s">
        <v>2280</v>
      </c>
      <c r="G1135" s="567" t="s">
        <v>3604</v>
      </c>
      <c r="H1135" s="567" t="s">
        <v>538</v>
      </c>
      <c r="I1135" s="567" t="s">
        <v>3744</v>
      </c>
      <c r="J1135" s="567" t="s">
        <v>983</v>
      </c>
      <c r="K1135" s="567" t="s">
        <v>3745</v>
      </c>
      <c r="L1135" s="568">
        <v>0</v>
      </c>
      <c r="M1135" s="568">
        <v>0</v>
      </c>
      <c r="N1135" s="567">
        <v>1</v>
      </c>
      <c r="O1135" s="631">
        <v>0.5</v>
      </c>
      <c r="P1135" s="568">
        <v>0</v>
      </c>
      <c r="Q1135" s="583"/>
      <c r="R1135" s="567">
        <v>1</v>
      </c>
      <c r="S1135" s="583">
        <v>1</v>
      </c>
      <c r="T1135" s="631">
        <v>0.5</v>
      </c>
      <c r="U1135" s="613">
        <v>1</v>
      </c>
    </row>
    <row r="1136" spans="1:21" ht="14.4" customHeight="1" x14ac:dyDescent="0.3">
      <c r="A1136" s="566">
        <v>4</v>
      </c>
      <c r="B1136" s="567" t="s">
        <v>539</v>
      </c>
      <c r="C1136" s="567">
        <v>89301042</v>
      </c>
      <c r="D1136" s="629" t="s">
        <v>4252</v>
      </c>
      <c r="E1136" s="630" t="s">
        <v>2323</v>
      </c>
      <c r="F1136" s="567" t="s">
        <v>2280</v>
      </c>
      <c r="G1136" s="567" t="s">
        <v>3604</v>
      </c>
      <c r="H1136" s="567" t="s">
        <v>905</v>
      </c>
      <c r="I1136" s="567" t="s">
        <v>3746</v>
      </c>
      <c r="J1136" s="567" t="s">
        <v>983</v>
      </c>
      <c r="K1136" s="567" t="s">
        <v>3747</v>
      </c>
      <c r="L1136" s="568">
        <v>1049.31</v>
      </c>
      <c r="M1136" s="568">
        <v>2098.62</v>
      </c>
      <c r="N1136" s="567">
        <v>2</v>
      </c>
      <c r="O1136" s="631">
        <v>1</v>
      </c>
      <c r="P1136" s="568">
        <v>2098.62</v>
      </c>
      <c r="Q1136" s="583">
        <v>1</v>
      </c>
      <c r="R1136" s="567">
        <v>2</v>
      </c>
      <c r="S1136" s="583">
        <v>1</v>
      </c>
      <c r="T1136" s="631">
        <v>1</v>
      </c>
      <c r="U1136" s="613">
        <v>1</v>
      </c>
    </row>
    <row r="1137" spans="1:21" ht="14.4" customHeight="1" x14ac:dyDescent="0.3">
      <c r="A1137" s="566">
        <v>4</v>
      </c>
      <c r="B1137" s="567" t="s">
        <v>539</v>
      </c>
      <c r="C1137" s="567">
        <v>89301042</v>
      </c>
      <c r="D1137" s="629" t="s">
        <v>4252</v>
      </c>
      <c r="E1137" s="630" t="s">
        <v>2323</v>
      </c>
      <c r="F1137" s="567" t="s">
        <v>2280</v>
      </c>
      <c r="G1137" s="567" t="s">
        <v>3748</v>
      </c>
      <c r="H1137" s="567" t="s">
        <v>538</v>
      </c>
      <c r="I1137" s="567" t="s">
        <v>3749</v>
      </c>
      <c r="J1137" s="567" t="s">
        <v>1232</v>
      </c>
      <c r="K1137" s="567" t="s">
        <v>3750</v>
      </c>
      <c r="L1137" s="568">
        <v>224.25</v>
      </c>
      <c r="M1137" s="568">
        <v>224.25</v>
      </c>
      <c r="N1137" s="567">
        <v>1</v>
      </c>
      <c r="O1137" s="631">
        <v>1</v>
      </c>
      <c r="P1137" s="568"/>
      <c r="Q1137" s="583">
        <v>0</v>
      </c>
      <c r="R1137" s="567"/>
      <c r="S1137" s="583">
        <v>0</v>
      </c>
      <c r="T1137" s="631"/>
      <c r="U1137" s="613">
        <v>0</v>
      </c>
    </row>
    <row r="1138" spans="1:21" ht="14.4" customHeight="1" x14ac:dyDescent="0.3">
      <c r="A1138" s="566">
        <v>4</v>
      </c>
      <c r="B1138" s="567" t="s">
        <v>539</v>
      </c>
      <c r="C1138" s="567">
        <v>89301042</v>
      </c>
      <c r="D1138" s="629" t="s">
        <v>4252</v>
      </c>
      <c r="E1138" s="630" t="s">
        <v>2323</v>
      </c>
      <c r="F1138" s="567" t="s">
        <v>2280</v>
      </c>
      <c r="G1138" s="567" t="s">
        <v>2422</v>
      </c>
      <c r="H1138" s="567" t="s">
        <v>905</v>
      </c>
      <c r="I1138" s="567" t="s">
        <v>2423</v>
      </c>
      <c r="J1138" s="567" t="s">
        <v>2424</v>
      </c>
      <c r="K1138" s="567" t="s">
        <v>2425</v>
      </c>
      <c r="L1138" s="568">
        <v>94.8</v>
      </c>
      <c r="M1138" s="568">
        <v>189.6</v>
      </c>
      <c r="N1138" s="567">
        <v>2</v>
      </c>
      <c r="O1138" s="631">
        <v>1</v>
      </c>
      <c r="P1138" s="568">
        <v>189.6</v>
      </c>
      <c r="Q1138" s="583">
        <v>1</v>
      </c>
      <c r="R1138" s="567">
        <v>2</v>
      </c>
      <c r="S1138" s="583">
        <v>1</v>
      </c>
      <c r="T1138" s="631">
        <v>1</v>
      </c>
      <c r="U1138" s="613">
        <v>1</v>
      </c>
    </row>
    <row r="1139" spans="1:21" ht="14.4" customHeight="1" x14ac:dyDescent="0.3">
      <c r="A1139" s="566">
        <v>4</v>
      </c>
      <c r="B1139" s="567" t="s">
        <v>539</v>
      </c>
      <c r="C1139" s="567">
        <v>89301042</v>
      </c>
      <c r="D1139" s="629" t="s">
        <v>4252</v>
      </c>
      <c r="E1139" s="630" t="s">
        <v>2323</v>
      </c>
      <c r="F1139" s="567" t="s">
        <v>2280</v>
      </c>
      <c r="G1139" s="567" t="s">
        <v>3751</v>
      </c>
      <c r="H1139" s="567" t="s">
        <v>538</v>
      </c>
      <c r="I1139" s="567" t="s">
        <v>3752</v>
      </c>
      <c r="J1139" s="567" t="s">
        <v>3753</v>
      </c>
      <c r="K1139" s="567" t="s">
        <v>3754</v>
      </c>
      <c r="L1139" s="568">
        <v>0</v>
      </c>
      <c r="M1139" s="568">
        <v>0</v>
      </c>
      <c r="N1139" s="567">
        <v>1</v>
      </c>
      <c r="O1139" s="631">
        <v>1</v>
      </c>
      <c r="P1139" s="568"/>
      <c r="Q1139" s="583"/>
      <c r="R1139" s="567"/>
      <c r="S1139" s="583">
        <v>0</v>
      </c>
      <c r="T1139" s="631"/>
      <c r="U1139" s="613">
        <v>0</v>
      </c>
    </row>
    <row r="1140" spans="1:21" ht="14.4" customHeight="1" x14ac:dyDescent="0.3">
      <c r="A1140" s="566">
        <v>4</v>
      </c>
      <c r="B1140" s="567" t="s">
        <v>539</v>
      </c>
      <c r="C1140" s="567">
        <v>89301042</v>
      </c>
      <c r="D1140" s="629" t="s">
        <v>4252</v>
      </c>
      <c r="E1140" s="630" t="s">
        <v>2323</v>
      </c>
      <c r="F1140" s="567" t="s">
        <v>2280</v>
      </c>
      <c r="G1140" s="567" t="s">
        <v>2375</v>
      </c>
      <c r="H1140" s="567" t="s">
        <v>538</v>
      </c>
      <c r="I1140" s="567" t="s">
        <v>2376</v>
      </c>
      <c r="J1140" s="567" t="s">
        <v>2377</v>
      </c>
      <c r="K1140" s="567" t="s">
        <v>2378</v>
      </c>
      <c r="L1140" s="568">
        <v>0</v>
      </c>
      <c r="M1140" s="568">
        <v>0</v>
      </c>
      <c r="N1140" s="567">
        <v>1</v>
      </c>
      <c r="O1140" s="631">
        <v>1</v>
      </c>
      <c r="P1140" s="568"/>
      <c r="Q1140" s="583"/>
      <c r="R1140" s="567"/>
      <c r="S1140" s="583">
        <v>0</v>
      </c>
      <c r="T1140" s="631"/>
      <c r="U1140" s="613">
        <v>0</v>
      </c>
    </row>
    <row r="1141" spans="1:21" ht="14.4" customHeight="1" x14ac:dyDescent="0.3">
      <c r="A1141" s="566">
        <v>4</v>
      </c>
      <c r="B1141" s="567" t="s">
        <v>539</v>
      </c>
      <c r="C1141" s="567">
        <v>89301042</v>
      </c>
      <c r="D1141" s="629" t="s">
        <v>4252</v>
      </c>
      <c r="E1141" s="630" t="s">
        <v>2323</v>
      </c>
      <c r="F1141" s="567" t="s">
        <v>2280</v>
      </c>
      <c r="G1141" s="567" t="s">
        <v>2435</v>
      </c>
      <c r="H1141" s="567" t="s">
        <v>538</v>
      </c>
      <c r="I1141" s="567" t="s">
        <v>2452</v>
      </c>
      <c r="J1141" s="567" t="s">
        <v>1022</v>
      </c>
      <c r="K1141" s="567" t="s">
        <v>2437</v>
      </c>
      <c r="L1141" s="568">
        <v>38.99</v>
      </c>
      <c r="M1141" s="568">
        <v>38.99</v>
      </c>
      <c r="N1141" s="567">
        <v>1</v>
      </c>
      <c r="O1141" s="631">
        <v>1</v>
      </c>
      <c r="P1141" s="568"/>
      <c r="Q1141" s="583">
        <v>0</v>
      </c>
      <c r="R1141" s="567"/>
      <c r="S1141" s="583">
        <v>0</v>
      </c>
      <c r="T1141" s="631"/>
      <c r="U1141" s="613">
        <v>0</v>
      </c>
    </row>
    <row r="1142" spans="1:21" ht="14.4" customHeight="1" x14ac:dyDescent="0.3">
      <c r="A1142" s="566">
        <v>4</v>
      </c>
      <c r="B1142" s="567" t="s">
        <v>539</v>
      </c>
      <c r="C1142" s="567">
        <v>89301042</v>
      </c>
      <c r="D1142" s="629" t="s">
        <v>4252</v>
      </c>
      <c r="E1142" s="630" t="s">
        <v>2323</v>
      </c>
      <c r="F1142" s="567" t="s">
        <v>2280</v>
      </c>
      <c r="G1142" s="567" t="s">
        <v>2435</v>
      </c>
      <c r="H1142" s="567" t="s">
        <v>538</v>
      </c>
      <c r="I1142" s="567" t="s">
        <v>3755</v>
      </c>
      <c r="J1142" s="567" t="s">
        <v>3756</v>
      </c>
      <c r="K1142" s="567" t="s">
        <v>3757</v>
      </c>
      <c r="L1142" s="568">
        <v>51.98</v>
      </c>
      <c r="M1142" s="568">
        <v>51.98</v>
      </c>
      <c r="N1142" s="567">
        <v>1</v>
      </c>
      <c r="O1142" s="631">
        <v>0.5</v>
      </c>
      <c r="P1142" s="568">
        <v>51.98</v>
      </c>
      <c r="Q1142" s="583">
        <v>1</v>
      </c>
      <c r="R1142" s="567">
        <v>1</v>
      </c>
      <c r="S1142" s="583">
        <v>1</v>
      </c>
      <c r="T1142" s="631">
        <v>0.5</v>
      </c>
      <c r="U1142" s="613">
        <v>1</v>
      </c>
    </row>
    <row r="1143" spans="1:21" ht="14.4" customHeight="1" x14ac:dyDescent="0.3">
      <c r="A1143" s="566">
        <v>4</v>
      </c>
      <c r="B1143" s="567" t="s">
        <v>539</v>
      </c>
      <c r="C1143" s="567">
        <v>89301042</v>
      </c>
      <c r="D1143" s="629" t="s">
        <v>4252</v>
      </c>
      <c r="E1143" s="630" t="s">
        <v>2323</v>
      </c>
      <c r="F1143" s="567" t="s">
        <v>2280</v>
      </c>
      <c r="G1143" s="567" t="s">
        <v>3758</v>
      </c>
      <c r="H1143" s="567" t="s">
        <v>538</v>
      </c>
      <c r="I1143" s="567" t="s">
        <v>3759</v>
      </c>
      <c r="J1143" s="567" t="s">
        <v>3760</v>
      </c>
      <c r="K1143" s="567" t="s">
        <v>3761</v>
      </c>
      <c r="L1143" s="568">
        <v>0</v>
      </c>
      <c r="M1143" s="568">
        <v>0</v>
      </c>
      <c r="N1143" s="567">
        <v>1</v>
      </c>
      <c r="O1143" s="631">
        <v>0.5</v>
      </c>
      <c r="P1143" s="568">
        <v>0</v>
      </c>
      <c r="Q1143" s="583"/>
      <c r="R1143" s="567">
        <v>1</v>
      </c>
      <c r="S1143" s="583">
        <v>1</v>
      </c>
      <c r="T1143" s="631">
        <v>0.5</v>
      </c>
      <c r="U1143" s="613">
        <v>1</v>
      </c>
    </row>
    <row r="1144" spans="1:21" ht="14.4" customHeight="1" x14ac:dyDescent="0.3">
      <c r="A1144" s="566">
        <v>4</v>
      </c>
      <c r="B1144" s="567" t="s">
        <v>539</v>
      </c>
      <c r="C1144" s="567">
        <v>89301042</v>
      </c>
      <c r="D1144" s="629" t="s">
        <v>4252</v>
      </c>
      <c r="E1144" s="630" t="s">
        <v>2323</v>
      </c>
      <c r="F1144" s="567" t="s">
        <v>2280</v>
      </c>
      <c r="G1144" s="567" t="s">
        <v>3549</v>
      </c>
      <c r="H1144" s="567" t="s">
        <v>538</v>
      </c>
      <c r="I1144" s="567" t="s">
        <v>3762</v>
      </c>
      <c r="J1144" s="567" t="s">
        <v>3763</v>
      </c>
      <c r="K1144" s="567" t="s">
        <v>1634</v>
      </c>
      <c r="L1144" s="568">
        <v>52.4</v>
      </c>
      <c r="M1144" s="568">
        <v>157.19999999999999</v>
      </c>
      <c r="N1144" s="567">
        <v>3</v>
      </c>
      <c r="O1144" s="631">
        <v>1.5</v>
      </c>
      <c r="P1144" s="568">
        <v>157.19999999999999</v>
      </c>
      <c r="Q1144" s="583">
        <v>1</v>
      </c>
      <c r="R1144" s="567">
        <v>3</v>
      </c>
      <c r="S1144" s="583">
        <v>1</v>
      </c>
      <c r="T1144" s="631">
        <v>1.5</v>
      </c>
      <c r="U1144" s="613">
        <v>1</v>
      </c>
    </row>
    <row r="1145" spans="1:21" ht="14.4" customHeight="1" x14ac:dyDescent="0.3">
      <c r="A1145" s="566">
        <v>4</v>
      </c>
      <c r="B1145" s="567" t="s">
        <v>539</v>
      </c>
      <c r="C1145" s="567">
        <v>89301042</v>
      </c>
      <c r="D1145" s="629" t="s">
        <v>4252</v>
      </c>
      <c r="E1145" s="630" t="s">
        <v>2323</v>
      </c>
      <c r="F1145" s="567" t="s">
        <v>2280</v>
      </c>
      <c r="G1145" s="567" t="s">
        <v>3764</v>
      </c>
      <c r="H1145" s="567" t="s">
        <v>538</v>
      </c>
      <c r="I1145" s="567" t="s">
        <v>3765</v>
      </c>
      <c r="J1145" s="567" t="s">
        <v>701</v>
      </c>
      <c r="K1145" s="567" t="s">
        <v>702</v>
      </c>
      <c r="L1145" s="568">
        <v>226.23</v>
      </c>
      <c r="M1145" s="568">
        <v>226.23</v>
      </c>
      <c r="N1145" s="567">
        <v>1</v>
      </c>
      <c r="O1145" s="631">
        <v>0.5</v>
      </c>
      <c r="P1145" s="568">
        <v>226.23</v>
      </c>
      <c r="Q1145" s="583">
        <v>1</v>
      </c>
      <c r="R1145" s="567">
        <v>1</v>
      </c>
      <c r="S1145" s="583">
        <v>1</v>
      </c>
      <c r="T1145" s="631">
        <v>0.5</v>
      </c>
      <c r="U1145" s="613">
        <v>1</v>
      </c>
    </row>
    <row r="1146" spans="1:21" ht="14.4" customHeight="1" x14ac:dyDescent="0.3">
      <c r="A1146" s="566">
        <v>4</v>
      </c>
      <c r="B1146" s="567" t="s">
        <v>539</v>
      </c>
      <c r="C1146" s="567">
        <v>89301042</v>
      </c>
      <c r="D1146" s="629" t="s">
        <v>4252</v>
      </c>
      <c r="E1146" s="630" t="s">
        <v>2323</v>
      </c>
      <c r="F1146" s="567" t="s">
        <v>2280</v>
      </c>
      <c r="G1146" s="567" t="s">
        <v>3764</v>
      </c>
      <c r="H1146" s="567" t="s">
        <v>538</v>
      </c>
      <c r="I1146" s="567" t="s">
        <v>3766</v>
      </c>
      <c r="J1146" s="567" t="s">
        <v>701</v>
      </c>
      <c r="K1146" s="567" t="s">
        <v>3767</v>
      </c>
      <c r="L1146" s="568">
        <v>0</v>
      </c>
      <c r="M1146" s="568">
        <v>0</v>
      </c>
      <c r="N1146" s="567">
        <v>3</v>
      </c>
      <c r="O1146" s="631">
        <v>2</v>
      </c>
      <c r="P1146" s="568">
        <v>0</v>
      </c>
      <c r="Q1146" s="583"/>
      <c r="R1146" s="567">
        <v>3</v>
      </c>
      <c r="S1146" s="583">
        <v>1</v>
      </c>
      <c r="T1146" s="631">
        <v>2</v>
      </c>
      <c r="U1146" s="613">
        <v>1</v>
      </c>
    </row>
    <row r="1147" spans="1:21" ht="14.4" customHeight="1" x14ac:dyDescent="0.3">
      <c r="A1147" s="566">
        <v>4</v>
      </c>
      <c r="B1147" s="567" t="s">
        <v>539</v>
      </c>
      <c r="C1147" s="567">
        <v>89301042</v>
      </c>
      <c r="D1147" s="629" t="s">
        <v>4252</v>
      </c>
      <c r="E1147" s="630" t="s">
        <v>2323</v>
      </c>
      <c r="F1147" s="567" t="s">
        <v>2280</v>
      </c>
      <c r="G1147" s="567" t="s">
        <v>3768</v>
      </c>
      <c r="H1147" s="567" t="s">
        <v>538</v>
      </c>
      <c r="I1147" s="567" t="s">
        <v>3769</v>
      </c>
      <c r="J1147" s="567" t="s">
        <v>1250</v>
      </c>
      <c r="K1147" s="567" t="s">
        <v>3770</v>
      </c>
      <c r="L1147" s="568">
        <v>0</v>
      </c>
      <c r="M1147" s="568">
        <v>0</v>
      </c>
      <c r="N1147" s="567">
        <v>1</v>
      </c>
      <c r="O1147" s="631">
        <v>0.5</v>
      </c>
      <c r="P1147" s="568">
        <v>0</v>
      </c>
      <c r="Q1147" s="583"/>
      <c r="R1147" s="567">
        <v>1</v>
      </c>
      <c r="S1147" s="583">
        <v>1</v>
      </c>
      <c r="T1147" s="631">
        <v>0.5</v>
      </c>
      <c r="U1147" s="613">
        <v>1</v>
      </c>
    </row>
    <row r="1148" spans="1:21" ht="14.4" customHeight="1" x14ac:dyDescent="0.3">
      <c r="A1148" s="566">
        <v>4</v>
      </c>
      <c r="B1148" s="567" t="s">
        <v>539</v>
      </c>
      <c r="C1148" s="567">
        <v>89301042</v>
      </c>
      <c r="D1148" s="629" t="s">
        <v>4252</v>
      </c>
      <c r="E1148" s="630" t="s">
        <v>2323</v>
      </c>
      <c r="F1148" s="567" t="s">
        <v>2280</v>
      </c>
      <c r="G1148" s="567" t="s">
        <v>2453</v>
      </c>
      <c r="H1148" s="567" t="s">
        <v>538</v>
      </c>
      <c r="I1148" s="567" t="s">
        <v>3771</v>
      </c>
      <c r="J1148" s="567" t="s">
        <v>2551</v>
      </c>
      <c r="K1148" s="567" t="s">
        <v>944</v>
      </c>
      <c r="L1148" s="568">
        <v>0</v>
      </c>
      <c r="M1148" s="568">
        <v>0</v>
      </c>
      <c r="N1148" s="567">
        <v>1</v>
      </c>
      <c r="O1148" s="631">
        <v>0.5</v>
      </c>
      <c r="P1148" s="568">
        <v>0</v>
      </c>
      <c r="Q1148" s="583"/>
      <c r="R1148" s="567">
        <v>1</v>
      </c>
      <c r="S1148" s="583">
        <v>1</v>
      </c>
      <c r="T1148" s="631">
        <v>0.5</v>
      </c>
      <c r="U1148" s="613">
        <v>1</v>
      </c>
    </row>
    <row r="1149" spans="1:21" ht="14.4" customHeight="1" x14ac:dyDescent="0.3">
      <c r="A1149" s="566">
        <v>4</v>
      </c>
      <c r="B1149" s="567" t="s">
        <v>539</v>
      </c>
      <c r="C1149" s="567">
        <v>89301042</v>
      </c>
      <c r="D1149" s="629" t="s">
        <v>4252</v>
      </c>
      <c r="E1149" s="630" t="s">
        <v>2323</v>
      </c>
      <c r="F1149" s="567" t="s">
        <v>2280</v>
      </c>
      <c r="G1149" s="567" t="s">
        <v>2453</v>
      </c>
      <c r="H1149" s="567" t="s">
        <v>538</v>
      </c>
      <c r="I1149" s="567" t="s">
        <v>3172</v>
      </c>
      <c r="J1149" s="567" t="s">
        <v>3173</v>
      </c>
      <c r="K1149" s="567" t="s">
        <v>799</v>
      </c>
      <c r="L1149" s="568">
        <v>0</v>
      </c>
      <c r="M1149" s="568">
        <v>0</v>
      </c>
      <c r="N1149" s="567">
        <v>1</v>
      </c>
      <c r="O1149" s="631">
        <v>1</v>
      </c>
      <c r="P1149" s="568">
        <v>0</v>
      </c>
      <c r="Q1149" s="583"/>
      <c r="R1149" s="567">
        <v>1</v>
      </c>
      <c r="S1149" s="583">
        <v>1</v>
      </c>
      <c r="T1149" s="631">
        <v>1</v>
      </c>
      <c r="U1149" s="613">
        <v>1</v>
      </c>
    </row>
    <row r="1150" spans="1:21" ht="14.4" customHeight="1" x14ac:dyDescent="0.3">
      <c r="A1150" s="566">
        <v>4</v>
      </c>
      <c r="B1150" s="567" t="s">
        <v>539</v>
      </c>
      <c r="C1150" s="567">
        <v>89301042</v>
      </c>
      <c r="D1150" s="629" t="s">
        <v>4252</v>
      </c>
      <c r="E1150" s="630" t="s">
        <v>2323</v>
      </c>
      <c r="F1150" s="567" t="s">
        <v>2280</v>
      </c>
      <c r="G1150" s="567" t="s">
        <v>2453</v>
      </c>
      <c r="H1150" s="567" t="s">
        <v>538</v>
      </c>
      <c r="I1150" s="567" t="s">
        <v>2873</v>
      </c>
      <c r="J1150" s="567" t="s">
        <v>2455</v>
      </c>
      <c r="K1150" s="567" t="s">
        <v>676</v>
      </c>
      <c r="L1150" s="568">
        <v>0</v>
      </c>
      <c r="M1150" s="568">
        <v>0</v>
      </c>
      <c r="N1150" s="567">
        <v>1</v>
      </c>
      <c r="O1150" s="631">
        <v>0.5</v>
      </c>
      <c r="P1150" s="568"/>
      <c r="Q1150" s="583"/>
      <c r="R1150" s="567"/>
      <c r="S1150" s="583">
        <v>0</v>
      </c>
      <c r="T1150" s="631"/>
      <c r="U1150" s="613">
        <v>0</v>
      </c>
    </row>
    <row r="1151" spans="1:21" ht="14.4" customHeight="1" x14ac:dyDescent="0.3">
      <c r="A1151" s="566">
        <v>4</v>
      </c>
      <c r="B1151" s="567" t="s">
        <v>539</v>
      </c>
      <c r="C1151" s="567">
        <v>89301042</v>
      </c>
      <c r="D1151" s="629" t="s">
        <v>4252</v>
      </c>
      <c r="E1151" s="630" t="s">
        <v>2323</v>
      </c>
      <c r="F1151" s="567" t="s">
        <v>2280</v>
      </c>
      <c r="G1151" s="567" t="s">
        <v>2453</v>
      </c>
      <c r="H1151" s="567" t="s">
        <v>538</v>
      </c>
      <c r="I1151" s="567" t="s">
        <v>3772</v>
      </c>
      <c r="J1151" s="567" t="s">
        <v>3173</v>
      </c>
      <c r="K1151" s="567" t="s">
        <v>800</v>
      </c>
      <c r="L1151" s="568">
        <v>0</v>
      </c>
      <c r="M1151" s="568">
        <v>0</v>
      </c>
      <c r="N1151" s="567">
        <v>1</v>
      </c>
      <c r="O1151" s="631">
        <v>0.5</v>
      </c>
      <c r="P1151" s="568">
        <v>0</v>
      </c>
      <c r="Q1151" s="583"/>
      <c r="R1151" s="567">
        <v>1</v>
      </c>
      <c r="S1151" s="583">
        <v>1</v>
      </c>
      <c r="T1151" s="631">
        <v>0.5</v>
      </c>
      <c r="U1151" s="613">
        <v>1</v>
      </c>
    </row>
    <row r="1152" spans="1:21" ht="14.4" customHeight="1" x14ac:dyDescent="0.3">
      <c r="A1152" s="566">
        <v>4</v>
      </c>
      <c r="B1152" s="567" t="s">
        <v>539</v>
      </c>
      <c r="C1152" s="567">
        <v>89301042</v>
      </c>
      <c r="D1152" s="629" t="s">
        <v>4252</v>
      </c>
      <c r="E1152" s="630" t="s">
        <v>2323</v>
      </c>
      <c r="F1152" s="567" t="s">
        <v>2281</v>
      </c>
      <c r="G1152" s="567" t="s">
        <v>2414</v>
      </c>
      <c r="H1152" s="567" t="s">
        <v>538</v>
      </c>
      <c r="I1152" s="567" t="s">
        <v>2520</v>
      </c>
      <c r="J1152" s="567" t="s">
        <v>2308</v>
      </c>
      <c r="K1152" s="567"/>
      <c r="L1152" s="568">
        <v>0</v>
      </c>
      <c r="M1152" s="568">
        <v>0</v>
      </c>
      <c r="N1152" s="567">
        <v>1</v>
      </c>
      <c r="O1152" s="631">
        <v>1</v>
      </c>
      <c r="P1152" s="568">
        <v>0</v>
      </c>
      <c r="Q1152" s="583"/>
      <c r="R1152" s="567">
        <v>1</v>
      </c>
      <c r="S1152" s="583">
        <v>1</v>
      </c>
      <c r="T1152" s="631">
        <v>1</v>
      </c>
      <c r="U1152" s="613">
        <v>1</v>
      </c>
    </row>
    <row r="1153" spans="1:21" ht="14.4" customHeight="1" x14ac:dyDescent="0.3">
      <c r="A1153" s="566">
        <v>4</v>
      </c>
      <c r="B1153" s="567" t="s">
        <v>539</v>
      </c>
      <c r="C1153" s="567">
        <v>89301042</v>
      </c>
      <c r="D1153" s="629" t="s">
        <v>4252</v>
      </c>
      <c r="E1153" s="630" t="s">
        <v>2323</v>
      </c>
      <c r="F1153" s="567" t="s">
        <v>2282</v>
      </c>
      <c r="G1153" s="567" t="s">
        <v>2622</v>
      </c>
      <c r="H1153" s="567" t="s">
        <v>538</v>
      </c>
      <c r="I1153" s="567" t="s">
        <v>2623</v>
      </c>
      <c r="J1153" s="567" t="s">
        <v>2624</v>
      </c>
      <c r="K1153" s="567" t="s">
        <v>2625</v>
      </c>
      <c r="L1153" s="568">
        <v>410</v>
      </c>
      <c r="M1153" s="568">
        <v>19680</v>
      </c>
      <c r="N1153" s="567">
        <v>48</v>
      </c>
      <c r="O1153" s="631">
        <v>48</v>
      </c>
      <c r="P1153" s="568">
        <v>19680</v>
      </c>
      <c r="Q1153" s="583">
        <v>1</v>
      </c>
      <c r="R1153" s="567">
        <v>48</v>
      </c>
      <c r="S1153" s="583">
        <v>1</v>
      </c>
      <c r="T1153" s="631">
        <v>48</v>
      </c>
      <c r="U1153" s="613">
        <v>1</v>
      </c>
    </row>
    <row r="1154" spans="1:21" ht="14.4" customHeight="1" x14ac:dyDescent="0.3">
      <c r="A1154" s="566">
        <v>4</v>
      </c>
      <c r="B1154" s="567" t="s">
        <v>539</v>
      </c>
      <c r="C1154" s="567">
        <v>89301042</v>
      </c>
      <c r="D1154" s="629" t="s">
        <v>4252</v>
      </c>
      <c r="E1154" s="630" t="s">
        <v>2323</v>
      </c>
      <c r="F1154" s="567" t="s">
        <v>2282</v>
      </c>
      <c r="G1154" s="567" t="s">
        <v>2622</v>
      </c>
      <c r="H1154" s="567" t="s">
        <v>538</v>
      </c>
      <c r="I1154" s="567" t="s">
        <v>2695</v>
      </c>
      <c r="J1154" s="567" t="s">
        <v>2696</v>
      </c>
      <c r="K1154" s="567" t="s">
        <v>2697</v>
      </c>
      <c r="L1154" s="568">
        <v>566</v>
      </c>
      <c r="M1154" s="568">
        <v>566</v>
      </c>
      <c r="N1154" s="567">
        <v>1</v>
      </c>
      <c r="O1154" s="631">
        <v>1</v>
      </c>
      <c r="P1154" s="568"/>
      <c r="Q1154" s="583">
        <v>0</v>
      </c>
      <c r="R1154" s="567"/>
      <c r="S1154" s="583">
        <v>0</v>
      </c>
      <c r="T1154" s="631"/>
      <c r="U1154" s="613">
        <v>0</v>
      </c>
    </row>
    <row r="1155" spans="1:21" ht="14.4" customHeight="1" x14ac:dyDescent="0.3">
      <c r="A1155" s="566">
        <v>4</v>
      </c>
      <c r="B1155" s="567" t="s">
        <v>539</v>
      </c>
      <c r="C1155" s="567">
        <v>89301042</v>
      </c>
      <c r="D1155" s="629" t="s">
        <v>4252</v>
      </c>
      <c r="E1155" s="630" t="s">
        <v>2323</v>
      </c>
      <c r="F1155" s="567" t="s">
        <v>2282</v>
      </c>
      <c r="G1155" s="567" t="s">
        <v>2622</v>
      </c>
      <c r="H1155" s="567" t="s">
        <v>538</v>
      </c>
      <c r="I1155" s="567" t="s">
        <v>3773</v>
      </c>
      <c r="J1155" s="567" t="s">
        <v>2624</v>
      </c>
      <c r="K1155" s="567" t="s">
        <v>3774</v>
      </c>
      <c r="L1155" s="568">
        <v>410</v>
      </c>
      <c r="M1155" s="568">
        <v>410</v>
      </c>
      <c r="N1155" s="567">
        <v>1</v>
      </c>
      <c r="O1155" s="631">
        <v>1</v>
      </c>
      <c r="P1155" s="568">
        <v>410</v>
      </c>
      <c r="Q1155" s="583">
        <v>1</v>
      </c>
      <c r="R1155" s="567">
        <v>1</v>
      </c>
      <c r="S1155" s="583">
        <v>1</v>
      </c>
      <c r="T1155" s="631">
        <v>1</v>
      </c>
      <c r="U1155" s="613">
        <v>1</v>
      </c>
    </row>
    <row r="1156" spans="1:21" ht="14.4" customHeight="1" x14ac:dyDescent="0.3">
      <c r="A1156" s="566">
        <v>4</v>
      </c>
      <c r="B1156" s="567" t="s">
        <v>539</v>
      </c>
      <c r="C1156" s="567">
        <v>89301042</v>
      </c>
      <c r="D1156" s="629" t="s">
        <v>4252</v>
      </c>
      <c r="E1156" s="630" t="s">
        <v>2323</v>
      </c>
      <c r="F1156" s="567" t="s">
        <v>2282</v>
      </c>
      <c r="G1156" s="567" t="s">
        <v>2622</v>
      </c>
      <c r="H1156" s="567" t="s">
        <v>538</v>
      </c>
      <c r="I1156" s="567" t="s">
        <v>3775</v>
      </c>
      <c r="J1156" s="567" t="s">
        <v>2696</v>
      </c>
      <c r="K1156" s="567" t="s">
        <v>3776</v>
      </c>
      <c r="L1156" s="568">
        <v>600</v>
      </c>
      <c r="M1156" s="568">
        <v>600</v>
      </c>
      <c r="N1156" s="567">
        <v>1</v>
      </c>
      <c r="O1156" s="631">
        <v>1</v>
      </c>
      <c r="P1156" s="568"/>
      <c r="Q1156" s="583">
        <v>0</v>
      </c>
      <c r="R1156" s="567"/>
      <c r="S1156" s="583">
        <v>0</v>
      </c>
      <c r="T1156" s="631"/>
      <c r="U1156" s="613">
        <v>0</v>
      </c>
    </row>
    <row r="1157" spans="1:21" ht="14.4" customHeight="1" x14ac:dyDescent="0.3">
      <c r="A1157" s="566">
        <v>4</v>
      </c>
      <c r="B1157" s="567" t="s">
        <v>539</v>
      </c>
      <c r="C1157" s="567">
        <v>89301042</v>
      </c>
      <c r="D1157" s="629" t="s">
        <v>4252</v>
      </c>
      <c r="E1157" s="630" t="s">
        <v>2323</v>
      </c>
      <c r="F1157" s="567" t="s">
        <v>2282</v>
      </c>
      <c r="G1157" s="567" t="s">
        <v>2622</v>
      </c>
      <c r="H1157" s="567" t="s">
        <v>538</v>
      </c>
      <c r="I1157" s="567" t="s">
        <v>3777</v>
      </c>
      <c r="J1157" s="567" t="s">
        <v>2696</v>
      </c>
      <c r="K1157" s="567" t="s">
        <v>3778</v>
      </c>
      <c r="L1157" s="568">
        <v>566</v>
      </c>
      <c r="M1157" s="568">
        <v>566</v>
      </c>
      <c r="N1157" s="567">
        <v>1</v>
      </c>
      <c r="O1157" s="631">
        <v>1</v>
      </c>
      <c r="P1157" s="568">
        <v>566</v>
      </c>
      <c r="Q1157" s="583">
        <v>1</v>
      </c>
      <c r="R1157" s="567">
        <v>1</v>
      </c>
      <c r="S1157" s="583">
        <v>1</v>
      </c>
      <c r="T1157" s="631">
        <v>1</v>
      </c>
      <c r="U1157" s="613">
        <v>1</v>
      </c>
    </row>
    <row r="1158" spans="1:21" ht="14.4" customHeight="1" x14ac:dyDescent="0.3">
      <c r="A1158" s="566">
        <v>4</v>
      </c>
      <c r="B1158" s="567" t="s">
        <v>539</v>
      </c>
      <c r="C1158" s="567">
        <v>89301042</v>
      </c>
      <c r="D1158" s="629" t="s">
        <v>4252</v>
      </c>
      <c r="E1158" s="630" t="s">
        <v>2323</v>
      </c>
      <c r="F1158" s="567" t="s">
        <v>2282</v>
      </c>
      <c r="G1158" s="567" t="s">
        <v>2698</v>
      </c>
      <c r="H1158" s="567" t="s">
        <v>538</v>
      </c>
      <c r="I1158" s="567" t="s">
        <v>3534</v>
      </c>
      <c r="J1158" s="567" t="s">
        <v>3535</v>
      </c>
      <c r="K1158" s="567" t="s">
        <v>3536</v>
      </c>
      <c r="L1158" s="568">
        <v>144.05000000000001</v>
      </c>
      <c r="M1158" s="568">
        <v>288.10000000000002</v>
      </c>
      <c r="N1158" s="567">
        <v>2</v>
      </c>
      <c r="O1158" s="631">
        <v>1</v>
      </c>
      <c r="P1158" s="568">
        <v>288.10000000000002</v>
      </c>
      <c r="Q1158" s="583">
        <v>1</v>
      </c>
      <c r="R1158" s="567">
        <v>2</v>
      </c>
      <c r="S1158" s="583">
        <v>1</v>
      </c>
      <c r="T1158" s="631">
        <v>1</v>
      </c>
      <c r="U1158" s="613">
        <v>1</v>
      </c>
    </row>
    <row r="1159" spans="1:21" ht="14.4" customHeight="1" x14ac:dyDescent="0.3">
      <c r="A1159" s="566">
        <v>4</v>
      </c>
      <c r="B1159" s="567" t="s">
        <v>539</v>
      </c>
      <c r="C1159" s="567">
        <v>89301042</v>
      </c>
      <c r="D1159" s="629" t="s">
        <v>4252</v>
      </c>
      <c r="E1159" s="630" t="s">
        <v>2323</v>
      </c>
      <c r="F1159" s="567" t="s">
        <v>2282</v>
      </c>
      <c r="G1159" s="567" t="s">
        <v>2698</v>
      </c>
      <c r="H1159" s="567" t="s">
        <v>538</v>
      </c>
      <c r="I1159" s="567" t="s">
        <v>3779</v>
      </c>
      <c r="J1159" s="567" t="s">
        <v>3780</v>
      </c>
      <c r="K1159" s="567" t="s">
        <v>3781</v>
      </c>
      <c r="L1159" s="568">
        <v>6.43</v>
      </c>
      <c r="M1159" s="568">
        <v>321.5</v>
      </c>
      <c r="N1159" s="567">
        <v>50</v>
      </c>
      <c r="O1159" s="631">
        <v>2</v>
      </c>
      <c r="P1159" s="568">
        <v>128.6</v>
      </c>
      <c r="Q1159" s="583">
        <v>0.39999999999999997</v>
      </c>
      <c r="R1159" s="567">
        <v>20</v>
      </c>
      <c r="S1159" s="583">
        <v>0.4</v>
      </c>
      <c r="T1159" s="631">
        <v>1</v>
      </c>
      <c r="U1159" s="613">
        <v>0.5</v>
      </c>
    </row>
    <row r="1160" spans="1:21" ht="14.4" customHeight="1" x14ac:dyDescent="0.3">
      <c r="A1160" s="566">
        <v>4</v>
      </c>
      <c r="B1160" s="567" t="s">
        <v>539</v>
      </c>
      <c r="C1160" s="567">
        <v>89301042</v>
      </c>
      <c r="D1160" s="629" t="s">
        <v>4252</v>
      </c>
      <c r="E1160" s="630" t="s">
        <v>2323</v>
      </c>
      <c r="F1160" s="567" t="s">
        <v>2282</v>
      </c>
      <c r="G1160" s="567" t="s">
        <v>2698</v>
      </c>
      <c r="H1160" s="567" t="s">
        <v>538</v>
      </c>
      <c r="I1160" s="567" t="s">
        <v>2705</v>
      </c>
      <c r="J1160" s="567" t="s">
        <v>2706</v>
      </c>
      <c r="K1160" s="567" t="s">
        <v>2707</v>
      </c>
      <c r="L1160" s="568">
        <v>200</v>
      </c>
      <c r="M1160" s="568">
        <v>2800</v>
      </c>
      <c r="N1160" s="567">
        <v>14</v>
      </c>
      <c r="O1160" s="631">
        <v>8</v>
      </c>
      <c r="P1160" s="568">
        <v>2400</v>
      </c>
      <c r="Q1160" s="583">
        <v>0.8571428571428571</v>
      </c>
      <c r="R1160" s="567">
        <v>12</v>
      </c>
      <c r="S1160" s="583">
        <v>0.8571428571428571</v>
      </c>
      <c r="T1160" s="631">
        <v>7</v>
      </c>
      <c r="U1160" s="613">
        <v>0.875</v>
      </c>
    </row>
    <row r="1161" spans="1:21" ht="14.4" customHeight="1" x14ac:dyDescent="0.3">
      <c r="A1161" s="566">
        <v>4</v>
      </c>
      <c r="B1161" s="567" t="s">
        <v>539</v>
      </c>
      <c r="C1161" s="567">
        <v>89301042</v>
      </c>
      <c r="D1161" s="629" t="s">
        <v>4252</v>
      </c>
      <c r="E1161" s="630" t="s">
        <v>2323</v>
      </c>
      <c r="F1161" s="567" t="s">
        <v>2282</v>
      </c>
      <c r="G1161" s="567" t="s">
        <v>2698</v>
      </c>
      <c r="H1161" s="567" t="s">
        <v>538</v>
      </c>
      <c r="I1161" s="567" t="s">
        <v>2711</v>
      </c>
      <c r="J1161" s="567" t="s">
        <v>2712</v>
      </c>
      <c r="K1161" s="567" t="s">
        <v>2713</v>
      </c>
      <c r="L1161" s="568">
        <v>120</v>
      </c>
      <c r="M1161" s="568">
        <v>120</v>
      </c>
      <c r="N1161" s="567">
        <v>1</v>
      </c>
      <c r="O1161" s="631">
        <v>1</v>
      </c>
      <c r="P1161" s="568">
        <v>120</v>
      </c>
      <c r="Q1161" s="583">
        <v>1</v>
      </c>
      <c r="R1161" s="567">
        <v>1</v>
      </c>
      <c r="S1161" s="583">
        <v>1</v>
      </c>
      <c r="T1161" s="631">
        <v>1</v>
      </c>
      <c r="U1161" s="613">
        <v>1</v>
      </c>
    </row>
    <row r="1162" spans="1:21" ht="14.4" customHeight="1" x14ac:dyDescent="0.3">
      <c r="A1162" s="566">
        <v>4</v>
      </c>
      <c r="B1162" s="567" t="s">
        <v>539</v>
      </c>
      <c r="C1162" s="567">
        <v>89301042</v>
      </c>
      <c r="D1162" s="629" t="s">
        <v>4252</v>
      </c>
      <c r="E1162" s="630" t="s">
        <v>2323</v>
      </c>
      <c r="F1162" s="567" t="s">
        <v>2282</v>
      </c>
      <c r="G1162" s="567" t="s">
        <v>2698</v>
      </c>
      <c r="H1162" s="567" t="s">
        <v>538</v>
      </c>
      <c r="I1162" s="567" t="s">
        <v>2720</v>
      </c>
      <c r="J1162" s="567" t="s">
        <v>2721</v>
      </c>
      <c r="K1162" s="567" t="s">
        <v>2722</v>
      </c>
      <c r="L1162" s="568">
        <v>934.8</v>
      </c>
      <c r="M1162" s="568">
        <v>1869.6</v>
      </c>
      <c r="N1162" s="567">
        <v>2</v>
      </c>
      <c r="O1162" s="631">
        <v>2</v>
      </c>
      <c r="P1162" s="568">
        <v>934.8</v>
      </c>
      <c r="Q1162" s="583">
        <v>0.5</v>
      </c>
      <c r="R1162" s="567">
        <v>1</v>
      </c>
      <c r="S1162" s="583">
        <v>0.5</v>
      </c>
      <c r="T1162" s="631">
        <v>1</v>
      </c>
      <c r="U1162" s="613">
        <v>0.5</v>
      </c>
    </row>
    <row r="1163" spans="1:21" ht="14.4" customHeight="1" x14ac:dyDescent="0.3">
      <c r="A1163" s="566">
        <v>4</v>
      </c>
      <c r="B1163" s="567" t="s">
        <v>539</v>
      </c>
      <c r="C1163" s="567">
        <v>89301042</v>
      </c>
      <c r="D1163" s="629" t="s">
        <v>4252</v>
      </c>
      <c r="E1163" s="630" t="s">
        <v>2323</v>
      </c>
      <c r="F1163" s="567" t="s">
        <v>2282</v>
      </c>
      <c r="G1163" s="567" t="s">
        <v>2521</v>
      </c>
      <c r="H1163" s="567" t="s">
        <v>538</v>
      </c>
      <c r="I1163" s="567" t="s">
        <v>3782</v>
      </c>
      <c r="J1163" s="567" t="s">
        <v>3783</v>
      </c>
      <c r="K1163" s="567" t="s">
        <v>3784</v>
      </c>
      <c r="L1163" s="568">
        <v>1575</v>
      </c>
      <c r="M1163" s="568">
        <v>1575</v>
      </c>
      <c r="N1163" s="567">
        <v>1</v>
      </c>
      <c r="O1163" s="631">
        <v>1</v>
      </c>
      <c r="P1163" s="568">
        <v>1575</v>
      </c>
      <c r="Q1163" s="583">
        <v>1</v>
      </c>
      <c r="R1163" s="567">
        <v>1</v>
      </c>
      <c r="S1163" s="583">
        <v>1</v>
      </c>
      <c r="T1163" s="631">
        <v>1</v>
      </c>
      <c r="U1163" s="613">
        <v>1</v>
      </c>
    </row>
    <row r="1164" spans="1:21" ht="14.4" customHeight="1" x14ac:dyDescent="0.3">
      <c r="A1164" s="566">
        <v>4</v>
      </c>
      <c r="B1164" s="567" t="s">
        <v>539</v>
      </c>
      <c r="C1164" s="567">
        <v>89301042</v>
      </c>
      <c r="D1164" s="629" t="s">
        <v>4252</v>
      </c>
      <c r="E1164" s="630" t="s">
        <v>2323</v>
      </c>
      <c r="F1164" s="567" t="s">
        <v>2282</v>
      </c>
      <c r="G1164" s="567" t="s">
        <v>2521</v>
      </c>
      <c r="H1164" s="567" t="s">
        <v>538</v>
      </c>
      <c r="I1164" s="567" t="s">
        <v>2740</v>
      </c>
      <c r="J1164" s="567" t="s">
        <v>2741</v>
      </c>
      <c r="K1164" s="567" t="s">
        <v>2742</v>
      </c>
      <c r="L1164" s="568">
        <v>1800</v>
      </c>
      <c r="M1164" s="568">
        <v>1800</v>
      </c>
      <c r="N1164" s="567">
        <v>1</v>
      </c>
      <c r="O1164" s="631">
        <v>1</v>
      </c>
      <c r="P1164" s="568"/>
      <c r="Q1164" s="583">
        <v>0</v>
      </c>
      <c r="R1164" s="567"/>
      <c r="S1164" s="583">
        <v>0</v>
      </c>
      <c r="T1164" s="631"/>
      <c r="U1164" s="613">
        <v>0</v>
      </c>
    </row>
    <row r="1165" spans="1:21" ht="14.4" customHeight="1" x14ac:dyDescent="0.3">
      <c r="A1165" s="566">
        <v>4</v>
      </c>
      <c r="B1165" s="567" t="s">
        <v>539</v>
      </c>
      <c r="C1165" s="567">
        <v>89301042</v>
      </c>
      <c r="D1165" s="629" t="s">
        <v>4252</v>
      </c>
      <c r="E1165" s="630" t="s">
        <v>2323</v>
      </c>
      <c r="F1165" s="567" t="s">
        <v>2282</v>
      </c>
      <c r="G1165" s="567" t="s">
        <v>2521</v>
      </c>
      <c r="H1165" s="567" t="s">
        <v>538</v>
      </c>
      <c r="I1165" s="567" t="s">
        <v>2743</v>
      </c>
      <c r="J1165" s="567" t="s">
        <v>2744</v>
      </c>
      <c r="K1165" s="567" t="s">
        <v>2745</v>
      </c>
      <c r="L1165" s="568">
        <v>1800</v>
      </c>
      <c r="M1165" s="568">
        <v>9000</v>
      </c>
      <c r="N1165" s="567">
        <v>5</v>
      </c>
      <c r="O1165" s="631">
        <v>5</v>
      </c>
      <c r="P1165" s="568">
        <v>3600</v>
      </c>
      <c r="Q1165" s="583">
        <v>0.4</v>
      </c>
      <c r="R1165" s="567">
        <v>2</v>
      </c>
      <c r="S1165" s="583">
        <v>0.4</v>
      </c>
      <c r="T1165" s="631">
        <v>2</v>
      </c>
      <c r="U1165" s="613">
        <v>0.4</v>
      </c>
    </row>
    <row r="1166" spans="1:21" ht="14.4" customHeight="1" x14ac:dyDescent="0.3">
      <c r="A1166" s="566">
        <v>4</v>
      </c>
      <c r="B1166" s="567" t="s">
        <v>539</v>
      </c>
      <c r="C1166" s="567">
        <v>89301042</v>
      </c>
      <c r="D1166" s="629" t="s">
        <v>4252</v>
      </c>
      <c r="E1166" s="630" t="s">
        <v>2323</v>
      </c>
      <c r="F1166" s="567" t="s">
        <v>2282</v>
      </c>
      <c r="G1166" s="567" t="s">
        <v>2521</v>
      </c>
      <c r="H1166" s="567" t="s">
        <v>538</v>
      </c>
      <c r="I1166" s="567" t="s">
        <v>2746</v>
      </c>
      <c r="J1166" s="567" t="s">
        <v>2747</v>
      </c>
      <c r="K1166" s="567" t="s">
        <v>2748</v>
      </c>
      <c r="L1166" s="568">
        <v>500</v>
      </c>
      <c r="M1166" s="568">
        <v>5000</v>
      </c>
      <c r="N1166" s="567">
        <v>10</v>
      </c>
      <c r="O1166" s="631">
        <v>10</v>
      </c>
      <c r="P1166" s="568">
        <v>5000</v>
      </c>
      <c r="Q1166" s="583">
        <v>1</v>
      </c>
      <c r="R1166" s="567">
        <v>10</v>
      </c>
      <c r="S1166" s="583">
        <v>1</v>
      </c>
      <c r="T1166" s="631">
        <v>10</v>
      </c>
      <c r="U1166" s="613">
        <v>1</v>
      </c>
    </row>
    <row r="1167" spans="1:21" ht="14.4" customHeight="1" x14ac:dyDescent="0.3">
      <c r="A1167" s="566">
        <v>4</v>
      </c>
      <c r="B1167" s="567" t="s">
        <v>539</v>
      </c>
      <c r="C1167" s="567">
        <v>89301042</v>
      </c>
      <c r="D1167" s="629" t="s">
        <v>4252</v>
      </c>
      <c r="E1167" s="630" t="s">
        <v>2323</v>
      </c>
      <c r="F1167" s="567" t="s">
        <v>2282</v>
      </c>
      <c r="G1167" s="567" t="s">
        <v>2521</v>
      </c>
      <c r="H1167" s="567" t="s">
        <v>538</v>
      </c>
      <c r="I1167" s="567" t="s">
        <v>2522</v>
      </c>
      <c r="J1167" s="567" t="s">
        <v>2523</v>
      </c>
      <c r="K1167" s="567" t="s">
        <v>2524</v>
      </c>
      <c r="L1167" s="568">
        <v>900</v>
      </c>
      <c r="M1167" s="568">
        <v>7200</v>
      </c>
      <c r="N1167" s="567">
        <v>8</v>
      </c>
      <c r="O1167" s="631">
        <v>8</v>
      </c>
      <c r="P1167" s="568">
        <v>7200</v>
      </c>
      <c r="Q1167" s="583">
        <v>1</v>
      </c>
      <c r="R1167" s="567">
        <v>8</v>
      </c>
      <c r="S1167" s="583">
        <v>1</v>
      </c>
      <c r="T1167" s="631">
        <v>8</v>
      </c>
      <c r="U1167" s="613">
        <v>1</v>
      </c>
    </row>
    <row r="1168" spans="1:21" ht="14.4" customHeight="1" x14ac:dyDescent="0.3">
      <c r="A1168" s="566">
        <v>4</v>
      </c>
      <c r="B1168" s="567" t="s">
        <v>539</v>
      </c>
      <c r="C1168" s="567">
        <v>89301042</v>
      </c>
      <c r="D1168" s="629" t="s">
        <v>4252</v>
      </c>
      <c r="E1168" s="630" t="s">
        <v>2323</v>
      </c>
      <c r="F1168" s="567" t="s">
        <v>2282</v>
      </c>
      <c r="G1168" s="567" t="s">
        <v>2521</v>
      </c>
      <c r="H1168" s="567" t="s">
        <v>538</v>
      </c>
      <c r="I1168" s="567" t="s">
        <v>3785</v>
      </c>
      <c r="J1168" s="567" t="s">
        <v>3786</v>
      </c>
      <c r="K1168" s="567" t="s">
        <v>3787</v>
      </c>
      <c r="L1168" s="568">
        <v>1545.22</v>
      </c>
      <c r="M1168" s="568">
        <v>1545.22</v>
      </c>
      <c r="N1168" s="567">
        <v>1</v>
      </c>
      <c r="O1168" s="631">
        <v>1</v>
      </c>
      <c r="P1168" s="568"/>
      <c r="Q1168" s="583">
        <v>0</v>
      </c>
      <c r="R1168" s="567"/>
      <c r="S1168" s="583">
        <v>0</v>
      </c>
      <c r="T1168" s="631"/>
      <c r="U1168" s="613">
        <v>0</v>
      </c>
    </row>
    <row r="1169" spans="1:21" ht="14.4" customHeight="1" x14ac:dyDescent="0.3">
      <c r="A1169" s="566">
        <v>4</v>
      </c>
      <c r="B1169" s="567" t="s">
        <v>539</v>
      </c>
      <c r="C1169" s="567">
        <v>89301042</v>
      </c>
      <c r="D1169" s="629" t="s">
        <v>4252</v>
      </c>
      <c r="E1169" s="630" t="s">
        <v>2323</v>
      </c>
      <c r="F1169" s="567" t="s">
        <v>2282</v>
      </c>
      <c r="G1169" s="567" t="s">
        <v>2521</v>
      </c>
      <c r="H1169" s="567" t="s">
        <v>538</v>
      </c>
      <c r="I1169" s="567" t="s">
        <v>2600</v>
      </c>
      <c r="J1169" s="567" t="s">
        <v>2601</v>
      </c>
      <c r="K1169" s="567" t="s">
        <v>2602</v>
      </c>
      <c r="L1169" s="568">
        <v>378.48</v>
      </c>
      <c r="M1169" s="568">
        <v>1892.4</v>
      </c>
      <c r="N1169" s="567">
        <v>5</v>
      </c>
      <c r="O1169" s="631">
        <v>5</v>
      </c>
      <c r="P1169" s="568">
        <v>1892.4</v>
      </c>
      <c r="Q1169" s="583">
        <v>1</v>
      </c>
      <c r="R1169" s="567">
        <v>5</v>
      </c>
      <c r="S1169" s="583">
        <v>1</v>
      </c>
      <c r="T1169" s="631">
        <v>5</v>
      </c>
      <c r="U1169" s="613">
        <v>1</v>
      </c>
    </row>
    <row r="1170" spans="1:21" ht="14.4" customHeight="1" x14ac:dyDescent="0.3">
      <c r="A1170" s="566">
        <v>4</v>
      </c>
      <c r="B1170" s="567" t="s">
        <v>539</v>
      </c>
      <c r="C1170" s="567">
        <v>89301042</v>
      </c>
      <c r="D1170" s="629" t="s">
        <v>4252</v>
      </c>
      <c r="E1170" s="630" t="s">
        <v>2323</v>
      </c>
      <c r="F1170" s="567" t="s">
        <v>2282</v>
      </c>
      <c r="G1170" s="567" t="s">
        <v>2521</v>
      </c>
      <c r="H1170" s="567" t="s">
        <v>538</v>
      </c>
      <c r="I1170" s="567" t="s">
        <v>2749</v>
      </c>
      <c r="J1170" s="567" t="s">
        <v>2750</v>
      </c>
      <c r="K1170" s="567" t="s">
        <v>2751</v>
      </c>
      <c r="L1170" s="568">
        <v>378.48</v>
      </c>
      <c r="M1170" s="568">
        <v>756.96</v>
      </c>
      <c r="N1170" s="567">
        <v>2</v>
      </c>
      <c r="O1170" s="631">
        <v>2</v>
      </c>
      <c r="P1170" s="568">
        <v>756.96</v>
      </c>
      <c r="Q1170" s="583">
        <v>1</v>
      </c>
      <c r="R1170" s="567">
        <v>2</v>
      </c>
      <c r="S1170" s="583">
        <v>1</v>
      </c>
      <c r="T1170" s="631">
        <v>2</v>
      </c>
      <c r="U1170" s="613">
        <v>1</v>
      </c>
    </row>
    <row r="1171" spans="1:21" ht="14.4" customHeight="1" x14ac:dyDescent="0.3">
      <c r="A1171" s="566">
        <v>4</v>
      </c>
      <c r="B1171" s="567" t="s">
        <v>539</v>
      </c>
      <c r="C1171" s="567">
        <v>89301042</v>
      </c>
      <c r="D1171" s="629" t="s">
        <v>4252</v>
      </c>
      <c r="E1171" s="630" t="s">
        <v>2323</v>
      </c>
      <c r="F1171" s="567" t="s">
        <v>2282</v>
      </c>
      <c r="G1171" s="567" t="s">
        <v>2521</v>
      </c>
      <c r="H1171" s="567" t="s">
        <v>538</v>
      </c>
      <c r="I1171" s="567" t="s">
        <v>3788</v>
      </c>
      <c r="J1171" s="567" t="s">
        <v>3789</v>
      </c>
      <c r="K1171" s="567" t="s">
        <v>3790</v>
      </c>
      <c r="L1171" s="568">
        <v>600</v>
      </c>
      <c r="M1171" s="568">
        <v>600</v>
      </c>
      <c r="N1171" s="567">
        <v>1</v>
      </c>
      <c r="O1171" s="631">
        <v>1</v>
      </c>
      <c r="P1171" s="568"/>
      <c r="Q1171" s="583">
        <v>0</v>
      </c>
      <c r="R1171" s="567"/>
      <c r="S1171" s="583">
        <v>0</v>
      </c>
      <c r="T1171" s="631"/>
      <c r="U1171" s="613">
        <v>0</v>
      </c>
    </row>
    <row r="1172" spans="1:21" ht="14.4" customHeight="1" x14ac:dyDescent="0.3">
      <c r="A1172" s="566">
        <v>4</v>
      </c>
      <c r="B1172" s="567" t="s">
        <v>539</v>
      </c>
      <c r="C1172" s="567">
        <v>89301042</v>
      </c>
      <c r="D1172" s="629" t="s">
        <v>4252</v>
      </c>
      <c r="E1172" s="630" t="s">
        <v>2324</v>
      </c>
      <c r="F1172" s="567" t="s">
        <v>2280</v>
      </c>
      <c r="G1172" s="567" t="s">
        <v>2503</v>
      </c>
      <c r="H1172" s="567" t="s">
        <v>905</v>
      </c>
      <c r="I1172" s="567" t="s">
        <v>2128</v>
      </c>
      <c r="J1172" s="567" t="s">
        <v>1382</v>
      </c>
      <c r="K1172" s="567" t="s">
        <v>2129</v>
      </c>
      <c r="L1172" s="568">
        <v>184.22</v>
      </c>
      <c r="M1172" s="568">
        <v>184.22</v>
      </c>
      <c r="N1172" s="567">
        <v>1</v>
      </c>
      <c r="O1172" s="631">
        <v>1</v>
      </c>
      <c r="P1172" s="568">
        <v>184.22</v>
      </c>
      <c r="Q1172" s="583">
        <v>1</v>
      </c>
      <c r="R1172" s="567">
        <v>1</v>
      </c>
      <c r="S1172" s="583">
        <v>1</v>
      </c>
      <c r="T1172" s="631">
        <v>1</v>
      </c>
      <c r="U1172" s="613">
        <v>1</v>
      </c>
    </row>
    <row r="1173" spans="1:21" ht="14.4" customHeight="1" x14ac:dyDescent="0.3">
      <c r="A1173" s="566">
        <v>4</v>
      </c>
      <c r="B1173" s="567" t="s">
        <v>539</v>
      </c>
      <c r="C1173" s="567">
        <v>89301042</v>
      </c>
      <c r="D1173" s="629" t="s">
        <v>4252</v>
      </c>
      <c r="E1173" s="630" t="s">
        <v>2324</v>
      </c>
      <c r="F1173" s="567" t="s">
        <v>2280</v>
      </c>
      <c r="G1173" s="567" t="s">
        <v>2410</v>
      </c>
      <c r="H1173" s="567" t="s">
        <v>538</v>
      </c>
      <c r="I1173" s="567" t="s">
        <v>2411</v>
      </c>
      <c r="J1173" s="567" t="s">
        <v>2412</v>
      </c>
      <c r="K1173" s="567" t="s">
        <v>2413</v>
      </c>
      <c r="L1173" s="568">
        <v>0</v>
      </c>
      <c r="M1173" s="568">
        <v>0</v>
      </c>
      <c r="N1173" s="567">
        <v>1</v>
      </c>
      <c r="O1173" s="631">
        <v>1</v>
      </c>
      <c r="P1173" s="568"/>
      <c r="Q1173" s="583"/>
      <c r="R1173" s="567"/>
      <c r="S1173" s="583">
        <v>0</v>
      </c>
      <c r="T1173" s="631"/>
      <c r="U1173" s="613">
        <v>0</v>
      </c>
    </row>
    <row r="1174" spans="1:21" ht="14.4" customHeight="1" x14ac:dyDescent="0.3">
      <c r="A1174" s="566">
        <v>4</v>
      </c>
      <c r="B1174" s="567" t="s">
        <v>539</v>
      </c>
      <c r="C1174" s="567">
        <v>89301042</v>
      </c>
      <c r="D1174" s="629" t="s">
        <v>4252</v>
      </c>
      <c r="E1174" s="630" t="s">
        <v>2324</v>
      </c>
      <c r="F1174" s="567" t="s">
        <v>2280</v>
      </c>
      <c r="G1174" s="567" t="s">
        <v>3791</v>
      </c>
      <c r="H1174" s="567" t="s">
        <v>538</v>
      </c>
      <c r="I1174" s="567" t="s">
        <v>3792</v>
      </c>
      <c r="J1174" s="567" t="s">
        <v>3793</v>
      </c>
      <c r="K1174" s="567" t="s">
        <v>3794</v>
      </c>
      <c r="L1174" s="568">
        <v>0</v>
      </c>
      <c r="M1174" s="568">
        <v>0</v>
      </c>
      <c r="N1174" s="567">
        <v>1</v>
      </c>
      <c r="O1174" s="631">
        <v>0.5</v>
      </c>
      <c r="P1174" s="568">
        <v>0</v>
      </c>
      <c r="Q1174" s="583"/>
      <c r="R1174" s="567">
        <v>1</v>
      </c>
      <c r="S1174" s="583">
        <v>1</v>
      </c>
      <c r="T1174" s="631">
        <v>0.5</v>
      </c>
      <c r="U1174" s="613">
        <v>1</v>
      </c>
    </row>
    <row r="1175" spans="1:21" ht="14.4" customHeight="1" x14ac:dyDescent="0.3">
      <c r="A1175" s="566">
        <v>4</v>
      </c>
      <c r="B1175" s="567" t="s">
        <v>539</v>
      </c>
      <c r="C1175" s="567">
        <v>89301042</v>
      </c>
      <c r="D1175" s="629" t="s">
        <v>4252</v>
      </c>
      <c r="E1175" s="630" t="s">
        <v>2324</v>
      </c>
      <c r="F1175" s="567" t="s">
        <v>2280</v>
      </c>
      <c r="G1175" s="567" t="s">
        <v>3791</v>
      </c>
      <c r="H1175" s="567" t="s">
        <v>538</v>
      </c>
      <c r="I1175" s="567" t="s">
        <v>3792</v>
      </c>
      <c r="J1175" s="567" t="s">
        <v>3793</v>
      </c>
      <c r="K1175" s="567" t="s">
        <v>3794</v>
      </c>
      <c r="L1175" s="568">
        <v>55.65</v>
      </c>
      <c r="M1175" s="568">
        <v>278.25</v>
      </c>
      <c r="N1175" s="567">
        <v>5</v>
      </c>
      <c r="O1175" s="631">
        <v>5</v>
      </c>
      <c r="P1175" s="568">
        <v>55.65</v>
      </c>
      <c r="Q1175" s="583">
        <v>0.19999999999999998</v>
      </c>
      <c r="R1175" s="567">
        <v>1</v>
      </c>
      <c r="S1175" s="583">
        <v>0.2</v>
      </c>
      <c r="T1175" s="631">
        <v>1</v>
      </c>
      <c r="U1175" s="613">
        <v>0.2</v>
      </c>
    </row>
    <row r="1176" spans="1:21" ht="14.4" customHeight="1" x14ac:dyDescent="0.3">
      <c r="A1176" s="566">
        <v>4</v>
      </c>
      <c r="B1176" s="567" t="s">
        <v>539</v>
      </c>
      <c r="C1176" s="567">
        <v>89301042</v>
      </c>
      <c r="D1176" s="629" t="s">
        <v>4252</v>
      </c>
      <c r="E1176" s="630" t="s">
        <v>2324</v>
      </c>
      <c r="F1176" s="567" t="s">
        <v>2280</v>
      </c>
      <c r="G1176" s="567" t="s">
        <v>2339</v>
      </c>
      <c r="H1176" s="567" t="s">
        <v>538</v>
      </c>
      <c r="I1176" s="567" t="s">
        <v>2476</v>
      </c>
      <c r="J1176" s="567" t="s">
        <v>2477</v>
      </c>
      <c r="K1176" s="567" t="s">
        <v>2478</v>
      </c>
      <c r="L1176" s="568">
        <v>54.04</v>
      </c>
      <c r="M1176" s="568">
        <v>54.04</v>
      </c>
      <c r="N1176" s="567">
        <v>1</v>
      </c>
      <c r="O1176" s="631">
        <v>0.5</v>
      </c>
      <c r="P1176" s="568">
        <v>54.04</v>
      </c>
      <c r="Q1176" s="583">
        <v>1</v>
      </c>
      <c r="R1176" s="567">
        <v>1</v>
      </c>
      <c r="S1176" s="583">
        <v>1</v>
      </c>
      <c r="T1176" s="631">
        <v>0.5</v>
      </c>
      <c r="U1176" s="613">
        <v>1</v>
      </c>
    </row>
    <row r="1177" spans="1:21" ht="14.4" customHeight="1" x14ac:dyDescent="0.3">
      <c r="A1177" s="566">
        <v>4</v>
      </c>
      <c r="B1177" s="567" t="s">
        <v>539</v>
      </c>
      <c r="C1177" s="567">
        <v>89301042</v>
      </c>
      <c r="D1177" s="629" t="s">
        <v>4252</v>
      </c>
      <c r="E1177" s="630" t="s">
        <v>2324</v>
      </c>
      <c r="F1177" s="567" t="s">
        <v>2280</v>
      </c>
      <c r="G1177" s="567" t="s">
        <v>2554</v>
      </c>
      <c r="H1177" s="567" t="s">
        <v>905</v>
      </c>
      <c r="I1177" s="567" t="s">
        <v>1852</v>
      </c>
      <c r="J1177" s="567" t="s">
        <v>937</v>
      </c>
      <c r="K1177" s="567" t="s">
        <v>938</v>
      </c>
      <c r="L1177" s="568">
        <v>0</v>
      </c>
      <c r="M1177" s="568">
        <v>0</v>
      </c>
      <c r="N1177" s="567">
        <v>1</v>
      </c>
      <c r="O1177" s="631">
        <v>1</v>
      </c>
      <c r="P1177" s="568">
        <v>0</v>
      </c>
      <c r="Q1177" s="583"/>
      <c r="R1177" s="567">
        <v>1</v>
      </c>
      <c r="S1177" s="583">
        <v>1</v>
      </c>
      <c r="T1177" s="631">
        <v>1</v>
      </c>
      <c r="U1177" s="613">
        <v>1</v>
      </c>
    </row>
    <row r="1178" spans="1:21" ht="14.4" customHeight="1" x14ac:dyDescent="0.3">
      <c r="A1178" s="566">
        <v>4</v>
      </c>
      <c r="B1178" s="567" t="s">
        <v>539</v>
      </c>
      <c r="C1178" s="567">
        <v>89301042</v>
      </c>
      <c r="D1178" s="629" t="s">
        <v>4252</v>
      </c>
      <c r="E1178" s="630" t="s">
        <v>2324</v>
      </c>
      <c r="F1178" s="567" t="s">
        <v>2280</v>
      </c>
      <c r="G1178" s="567" t="s">
        <v>2554</v>
      </c>
      <c r="H1178" s="567" t="s">
        <v>905</v>
      </c>
      <c r="I1178" s="567" t="s">
        <v>1853</v>
      </c>
      <c r="J1178" s="567" t="s">
        <v>937</v>
      </c>
      <c r="K1178" s="567" t="s">
        <v>939</v>
      </c>
      <c r="L1178" s="568">
        <v>0</v>
      </c>
      <c r="M1178" s="568">
        <v>0</v>
      </c>
      <c r="N1178" s="567">
        <v>1</v>
      </c>
      <c r="O1178" s="631">
        <v>1</v>
      </c>
      <c r="P1178" s="568"/>
      <c r="Q1178" s="583"/>
      <c r="R1178" s="567"/>
      <c r="S1178" s="583">
        <v>0</v>
      </c>
      <c r="T1178" s="631"/>
      <c r="U1178" s="613">
        <v>0</v>
      </c>
    </row>
    <row r="1179" spans="1:21" ht="14.4" customHeight="1" x14ac:dyDescent="0.3">
      <c r="A1179" s="566">
        <v>4</v>
      </c>
      <c r="B1179" s="567" t="s">
        <v>539</v>
      </c>
      <c r="C1179" s="567">
        <v>89301042</v>
      </c>
      <c r="D1179" s="629" t="s">
        <v>4252</v>
      </c>
      <c r="E1179" s="630" t="s">
        <v>2324</v>
      </c>
      <c r="F1179" s="567" t="s">
        <v>2280</v>
      </c>
      <c r="G1179" s="567" t="s">
        <v>2343</v>
      </c>
      <c r="H1179" s="567" t="s">
        <v>905</v>
      </c>
      <c r="I1179" s="567" t="s">
        <v>1853</v>
      </c>
      <c r="J1179" s="567" t="s">
        <v>937</v>
      </c>
      <c r="K1179" s="567" t="s">
        <v>939</v>
      </c>
      <c r="L1179" s="568">
        <v>0</v>
      </c>
      <c r="M1179" s="568">
        <v>0</v>
      </c>
      <c r="N1179" s="567">
        <v>1</v>
      </c>
      <c r="O1179" s="631">
        <v>1</v>
      </c>
      <c r="P1179" s="568">
        <v>0</v>
      </c>
      <c r="Q1179" s="583"/>
      <c r="R1179" s="567">
        <v>1</v>
      </c>
      <c r="S1179" s="583">
        <v>1</v>
      </c>
      <c r="T1179" s="631">
        <v>1</v>
      </c>
      <c r="U1179" s="613">
        <v>1</v>
      </c>
    </row>
    <row r="1180" spans="1:21" ht="14.4" customHeight="1" x14ac:dyDescent="0.3">
      <c r="A1180" s="566">
        <v>4</v>
      </c>
      <c r="B1180" s="567" t="s">
        <v>539</v>
      </c>
      <c r="C1180" s="567">
        <v>89301042</v>
      </c>
      <c r="D1180" s="629" t="s">
        <v>4252</v>
      </c>
      <c r="E1180" s="630" t="s">
        <v>2324</v>
      </c>
      <c r="F1180" s="567" t="s">
        <v>2280</v>
      </c>
      <c r="G1180" s="567" t="s">
        <v>2344</v>
      </c>
      <c r="H1180" s="567" t="s">
        <v>538</v>
      </c>
      <c r="I1180" s="567" t="s">
        <v>2345</v>
      </c>
      <c r="J1180" s="567" t="s">
        <v>739</v>
      </c>
      <c r="K1180" s="567" t="s">
        <v>2665</v>
      </c>
      <c r="L1180" s="568">
        <v>242.93</v>
      </c>
      <c r="M1180" s="568">
        <v>2429.3000000000002</v>
      </c>
      <c r="N1180" s="567">
        <v>10</v>
      </c>
      <c r="O1180" s="631">
        <v>9</v>
      </c>
      <c r="P1180" s="568">
        <v>728.79</v>
      </c>
      <c r="Q1180" s="583">
        <v>0.3</v>
      </c>
      <c r="R1180" s="567">
        <v>3</v>
      </c>
      <c r="S1180" s="583">
        <v>0.3</v>
      </c>
      <c r="T1180" s="631">
        <v>2</v>
      </c>
      <c r="U1180" s="613">
        <v>0.22222222222222221</v>
      </c>
    </row>
    <row r="1181" spans="1:21" ht="14.4" customHeight="1" x14ac:dyDescent="0.3">
      <c r="A1181" s="566">
        <v>4</v>
      </c>
      <c r="B1181" s="567" t="s">
        <v>539</v>
      </c>
      <c r="C1181" s="567">
        <v>89301042</v>
      </c>
      <c r="D1181" s="629" t="s">
        <v>4252</v>
      </c>
      <c r="E1181" s="630" t="s">
        <v>2324</v>
      </c>
      <c r="F1181" s="567" t="s">
        <v>2280</v>
      </c>
      <c r="G1181" s="567" t="s">
        <v>2344</v>
      </c>
      <c r="H1181" s="567" t="s">
        <v>538</v>
      </c>
      <c r="I1181" s="567" t="s">
        <v>2345</v>
      </c>
      <c r="J1181" s="567" t="s">
        <v>739</v>
      </c>
      <c r="K1181" s="567" t="s">
        <v>2346</v>
      </c>
      <c r="L1181" s="568">
        <v>242.93</v>
      </c>
      <c r="M1181" s="568">
        <v>8745.4800000000032</v>
      </c>
      <c r="N1181" s="567">
        <v>36</v>
      </c>
      <c r="O1181" s="631">
        <v>35.5</v>
      </c>
      <c r="P1181" s="568">
        <v>2429.3000000000002</v>
      </c>
      <c r="Q1181" s="583">
        <v>0.27777777777777768</v>
      </c>
      <c r="R1181" s="567">
        <v>10</v>
      </c>
      <c r="S1181" s="583">
        <v>0.27777777777777779</v>
      </c>
      <c r="T1181" s="631">
        <v>10</v>
      </c>
      <c r="U1181" s="613">
        <v>0.28169014084507044</v>
      </c>
    </row>
    <row r="1182" spans="1:21" ht="14.4" customHeight="1" x14ac:dyDescent="0.3">
      <c r="A1182" s="566">
        <v>4</v>
      </c>
      <c r="B1182" s="567" t="s">
        <v>539</v>
      </c>
      <c r="C1182" s="567">
        <v>89301042</v>
      </c>
      <c r="D1182" s="629" t="s">
        <v>4252</v>
      </c>
      <c r="E1182" s="630" t="s">
        <v>2324</v>
      </c>
      <c r="F1182" s="567" t="s">
        <v>2280</v>
      </c>
      <c r="G1182" s="567" t="s">
        <v>2344</v>
      </c>
      <c r="H1182" s="567" t="s">
        <v>538</v>
      </c>
      <c r="I1182" s="567" t="s">
        <v>3247</v>
      </c>
      <c r="J1182" s="567" t="s">
        <v>739</v>
      </c>
      <c r="K1182" s="567" t="s">
        <v>3248</v>
      </c>
      <c r="L1182" s="568">
        <v>0</v>
      </c>
      <c r="M1182" s="568">
        <v>0</v>
      </c>
      <c r="N1182" s="567">
        <v>2</v>
      </c>
      <c r="O1182" s="631">
        <v>2</v>
      </c>
      <c r="P1182" s="568">
        <v>0</v>
      </c>
      <c r="Q1182" s="583"/>
      <c r="R1182" s="567">
        <v>1</v>
      </c>
      <c r="S1182" s="583">
        <v>0.5</v>
      </c>
      <c r="T1182" s="631">
        <v>1</v>
      </c>
      <c r="U1182" s="613">
        <v>0.5</v>
      </c>
    </row>
    <row r="1183" spans="1:21" ht="14.4" customHeight="1" x14ac:dyDescent="0.3">
      <c r="A1183" s="566">
        <v>4</v>
      </c>
      <c r="B1183" s="567" t="s">
        <v>539</v>
      </c>
      <c r="C1183" s="567">
        <v>89301042</v>
      </c>
      <c r="D1183" s="629" t="s">
        <v>4252</v>
      </c>
      <c r="E1183" s="630" t="s">
        <v>2324</v>
      </c>
      <c r="F1183" s="567" t="s">
        <v>2280</v>
      </c>
      <c r="G1183" s="567" t="s">
        <v>2366</v>
      </c>
      <c r="H1183" s="567" t="s">
        <v>538</v>
      </c>
      <c r="I1183" s="567" t="s">
        <v>3251</v>
      </c>
      <c r="J1183" s="567" t="s">
        <v>1018</v>
      </c>
      <c r="K1183" s="567" t="s">
        <v>3252</v>
      </c>
      <c r="L1183" s="568">
        <v>31.54</v>
      </c>
      <c r="M1183" s="568">
        <v>63.08</v>
      </c>
      <c r="N1183" s="567">
        <v>2</v>
      </c>
      <c r="O1183" s="631">
        <v>0.5</v>
      </c>
      <c r="P1183" s="568">
        <v>63.08</v>
      </c>
      <c r="Q1183" s="583">
        <v>1</v>
      </c>
      <c r="R1183" s="567">
        <v>2</v>
      </c>
      <c r="S1183" s="583">
        <v>1</v>
      </c>
      <c r="T1183" s="631">
        <v>0.5</v>
      </c>
      <c r="U1183" s="613">
        <v>1</v>
      </c>
    </row>
    <row r="1184" spans="1:21" ht="14.4" customHeight="1" x14ac:dyDescent="0.3">
      <c r="A1184" s="566">
        <v>4</v>
      </c>
      <c r="B1184" s="567" t="s">
        <v>539</v>
      </c>
      <c r="C1184" s="567">
        <v>89301042</v>
      </c>
      <c r="D1184" s="629" t="s">
        <v>4252</v>
      </c>
      <c r="E1184" s="630" t="s">
        <v>2324</v>
      </c>
      <c r="F1184" s="567" t="s">
        <v>2280</v>
      </c>
      <c r="G1184" s="567" t="s">
        <v>2391</v>
      </c>
      <c r="H1184" s="567" t="s">
        <v>538</v>
      </c>
      <c r="I1184" s="567" t="s">
        <v>2392</v>
      </c>
      <c r="J1184" s="567" t="s">
        <v>1140</v>
      </c>
      <c r="K1184" s="567" t="s">
        <v>2393</v>
      </c>
      <c r="L1184" s="568">
        <v>400.53</v>
      </c>
      <c r="M1184" s="568">
        <v>801.06</v>
      </c>
      <c r="N1184" s="567">
        <v>2</v>
      </c>
      <c r="O1184" s="631">
        <v>0.5</v>
      </c>
      <c r="P1184" s="568">
        <v>801.06</v>
      </c>
      <c r="Q1184" s="583">
        <v>1</v>
      </c>
      <c r="R1184" s="567">
        <v>2</v>
      </c>
      <c r="S1184" s="583">
        <v>1</v>
      </c>
      <c r="T1184" s="631">
        <v>0.5</v>
      </c>
      <c r="U1184" s="613">
        <v>1</v>
      </c>
    </row>
    <row r="1185" spans="1:21" ht="14.4" customHeight="1" x14ac:dyDescent="0.3">
      <c r="A1185" s="566">
        <v>4</v>
      </c>
      <c r="B1185" s="567" t="s">
        <v>539</v>
      </c>
      <c r="C1185" s="567">
        <v>89301042</v>
      </c>
      <c r="D1185" s="629" t="s">
        <v>4252</v>
      </c>
      <c r="E1185" s="630" t="s">
        <v>2324</v>
      </c>
      <c r="F1185" s="567" t="s">
        <v>2280</v>
      </c>
      <c r="G1185" s="567" t="s">
        <v>3795</v>
      </c>
      <c r="H1185" s="567" t="s">
        <v>538</v>
      </c>
      <c r="I1185" s="567" t="s">
        <v>3796</v>
      </c>
      <c r="J1185" s="567" t="s">
        <v>3797</v>
      </c>
      <c r="K1185" s="567" t="s">
        <v>3798</v>
      </c>
      <c r="L1185" s="568">
        <v>64.98</v>
      </c>
      <c r="M1185" s="568">
        <v>64.98</v>
      </c>
      <c r="N1185" s="567">
        <v>1</v>
      </c>
      <c r="O1185" s="631">
        <v>1</v>
      </c>
      <c r="P1185" s="568"/>
      <c r="Q1185" s="583">
        <v>0</v>
      </c>
      <c r="R1185" s="567"/>
      <c r="S1185" s="583">
        <v>0</v>
      </c>
      <c r="T1185" s="631"/>
      <c r="U1185" s="613">
        <v>0</v>
      </c>
    </row>
    <row r="1186" spans="1:21" ht="14.4" customHeight="1" x14ac:dyDescent="0.3">
      <c r="A1186" s="566">
        <v>4</v>
      </c>
      <c r="B1186" s="567" t="s">
        <v>539</v>
      </c>
      <c r="C1186" s="567">
        <v>89301042</v>
      </c>
      <c r="D1186" s="629" t="s">
        <v>4252</v>
      </c>
      <c r="E1186" s="630" t="s">
        <v>2324</v>
      </c>
      <c r="F1186" s="567" t="s">
        <v>2280</v>
      </c>
      <c r="G1186" s="567" t="s">
        <v>2347</v>
      </c>
      <c r="H1186" s="567" t="s">
        <v>538</v>
      </c>
      <c r="I1186" s="567" t="s">
        <v>1837</v>
      </c>
      <c r="J1186" s="567" t="s">
        <v>681</v>
      </c>
      <c r="K1186" s="567" t="s">
        <v>684</v>
      </c>
      <c r="L1186" s="568">
        <v>612.26</v>
      </c>
      <c r="M1186" s="568">
        <v>2449.04</v>
      </c>
      <c r="N1186" s="567">
        <v>4</v>
      </c>
      <c r="O1186" s="631">
        <v>1.5</v>
      </c>
      <c r="P1186" s="568">
        <v>2449.04</v>
      </c>
      <c r="Q1186" s="583">
        <v>1</v>
      </c>
      <c r="R1186" s="567">
        <v>4</v>
      </c>
      <c r="S1186" s="583">
        <v>1</v>
      </c>
      <c r="T1186" s="631">
        <v>1.5</v>
      </c>
      <c r="U1186" s="613">
        <v>1</v>
      </c>
    </row>
    <row r="1187" spans="1:21" ht="14.4" customHeight="1" x14ac:dyDescent="0.3">
      <c r="A1187" s="566">
        <v>4</v>
      </c>
      <c r="B1187" s="567" t="s">
        <v>539</v>
      </c>
      <c r="C1187" s="567">
        <v>89301042</v>
      </c>
      <c r="D1187" s="629" t="s">
        <v>4252</v>
      </c>
      <c r="E1187" s="630" t="s">
        <v>2324</v>
      </c>
      <c r="F1187" s="567" t="s">
        <v>2280</v>
      </c>
      <c r="G1187" s="567" t="s">
        <v>2492</v>
      </c>
      <c r="H1187" s="567" t="s">
        <v>538</v>
      </c>
      <c r="I1187" s="567" t="s">
        <v>2493</v>
      </c>
      <c r="J1187" s="567" t="s">
        <v>2494</v>
      </c>
      <c r="K1187" s="567" t="s">
        <v>2495</v>
      </c>
      <c r="L1187" s="568">
        <v>69.86</v>
      </c>
      <c r="M1187" s="568">
        <v>139.72</v>
      </c>
      <c r="N1187" s="567">
        <v>2</v>
      </c>
      <c r="O1187" s="631">
        <v>0.5</v>
      </c>
      <c r="P1187" s="568">
        <v>139.72</v>
      </c>
      <c r="Q1187" s="583">
        <v>1</v>
      </c>
      <c r="R1187" s="567">
        <v>2</v>
      </c>
      <c r="S1187" s="583">
        <v>1</v>
      </c>
      <c r="T1187" s="631">
        <v>0.5</v>
      </c>
      <c r="U1187" s="613">
        <v>1</v>
      </c>
    </row>
    <row r="1188" spans="1:21" ht="14.4" customHeight="1" x14ac:dyDescent="0.3">
      <c r="A1188" s="566">
        <v>4</v>
      </c>
      <c r="B1188" s="567" t="s">
        <v>539</v>
      </c>
      <c r="C1188" s="567">
        <v>89301042</v>
      </c>
      <c r="D1188" s="629" t="s">
        <v>4252</v>
      </c>
      <c r="E1188" s="630" t="s">
        <v>2324</v>
      </c>
      <c r="F1188" s="567" t="s">
        <v>2280</v>
      </c>
      <c r="G1188" s="567" t="s">
        <v>2862</v>
      </c>
      <c r="H1188" s="567" t="s">
        <v>538</v>
      </c>
      <c r="I1188" s="567" t="s">
        <v>2863</v>
      </c>
      <c r="J1188" s="567" t="s">
        <v>1516</v>
      </c>
      <c r="K1188" s="567" t="s">
        <v>1517</v>
      </c>
      <c r="L1188" s="568">
        <v>224.9</v>
      </c>
      <c r="M1188" s="568">
        <v>224.9</v>
      </c>
      <c r="N1188" s="567">
        <v>1</v>
      </c>
      <c r="O1188" s="631">
        <v>1</v>
      </c>
      <c r="P1188" s="568">
        <v>224.9</v>
      </c>
      <c r="Q1188" s="583">
        <v>1</v>
      </c>
      <c r="R1188" s="567">
        <v>1</v>
      </c>
      <c r="S1188" s="583">
        <v>1</v>
      </c>
      <c r="T1188" s="631">
        <v>1</v>
      </c>
      <c r="U1188" s="613">
        <v>1</v>
      </c>
    </row>
    <row r="1189" spans="1:21" ht="14.4" customHeight="1" x14ac:dyDescent="0.3">
      <c r="A1189" s="566">
        <v>4</v>
      </c>
      <c r="B1189" s="567" t="s">
        <v>539</v>
      </c>
      <c r="C1189" s="567">
        <v>89301042</v>
      </c>
      <c r="D1189" s="629" t="s">
        <v>4252</v>
      </c>
      <c r="E1189" s="630" t="s">
        <v>2324</v>
      </c>
      <c r="F1189" s="567" t="s">
        <v>2280</v>
      </c>
      <c r="G1189" s="567" t="s">
        <v>2370</v>
      </c>
      <c r="H1189" s="567" t="s">
        <v>538</v>
      </c>
      <c r="I1189" s="567" t="s">
        <v>2371</v>
      </c>
      <c r="J1189" s="567" t="s">
        <v>723</v>
      </c>
      <c r="K1189" s="567" t="s">
        <v>724</v>
      </c>
      <c r="L1189" s="568">
        <v>56.69</v>
      </c>
      <c r="M1189" s="568">
        <v>226.76</v>
      </c>
      <c r="N1189" s="567">
        <v>4</v>
      </c>
      <c r="O1189" s="631">
        <v>2</v>
      </c>
      <c r="P1189" s="568">
        <v>226.76</v>
      </c>
      <c r="Q1189" s="583">
        <v>1</v>
      </c>
      <c r="R1189" s="567">
        <v>4</v>
      </c>
      <c r="S1189" s="583">
        <v>1</v>
      </c>
      <c r="T1189" s="631">
        <v>2</v>
      </c>
      <c r="U1189" s="613">
        <v>1</v>
      </c>
    </row>
    <row r="1190" spans="1:21" ht="14.4" customHeight="1" x14ac:dyDescent="0.3">
      <c r="A1190" s="566">
        <v>4</v>
      </c>
      <c r="B1190" s="567" t="s">
        <v>539</v>
      </c>
      <c r="C1190" s="567">
        <v>89301042</v>
      </c>
      <c r="D1190" s="629" t="s">
        <v>4252</v>
      </c>
      <c r="E1190" s="630" t="s">
        <v>2324</v>
      </c>
      <c r="F1190" s="567" t="s">
        <v>2280</v>
      </c>
      <c r="G1190" s="567" t="s">
        <v>2516</v>
      </c>
      <c r="H1190" s="567" t="s">
        <v>538</v>
      </c>
      <c r="I1190" s="567" t="s">
        <v>2517</v>
      </c>
      <c r="J1190" s="567" t="s">
        <v>1493</v>
      </c>
      <c r="K1190" s="567" t="s">
        <v>1199</v>
      </c>
      <c r="L1190" s="568">
        <v>0</v>
      </c>
      <c r="M1190" s="568">
        <v>0</v>
      </c>
      <c r="N1190" s="567">
        <v>8</v>
      </c>
      <c r="O1190" s="631">
        <v>4</v>
      </c>
      <c r="P1190" s="568">
        <v>0</v>
      </c>
      <c r="Q1190" s="583"/>
      <c r="R1190" s="567">
        <v>6</v>
      </c>
      <c r="S1190" s="583">
        <v>0.75</v>
      </c>
      <c r="T1190" s="631">
        <v>3</v>
      </c>
      <c r="U1190" s="613">
        <v>0.75</v>
      </c>
    </row>
    <row r="1191" spans="1:21" ht="14.4" customHeight="1" x14ac:dyDescent="0.3">
      <c r="A1191" s="566">
        <v>4</v>
      </c>
      <c r="B1191" s="567" t="s">
        <v>539</v>
      </c>
      <c r="C1191" s="567">
        <v>89301042</v>
      </c>
      <c r="D1191" s="629" t="s">
        <v>4252</v>
      </c>
      <c r="E1191" s="630" t="s">
        <v>2324</v>
      </c>
      <c r="F1191" s="567" t="s">
        <v>2280</v>
      </c>
      <c r="G1191" s="567" t="s">
        <v>2616</v>
      </c>
      <c r="H1191" s="567" t="s">
        <v>538</v>
      </c>
      <c r="I1191" s="567" t="s">
        <v>3799</v>
      </c>
      <c r="J1191" s="567" t="s">
        <v>2618</v>
      </c>
      <c r="K1191" s="567" t="s">
        <v>3800</v>
      </c>
      <c r="L1191" s="568">
        <v>0</v>
      </c>
      <c r="M1191" s="568">
        <v>0</v>
      </c>
      <c r="N1191" s="567">
        <v>2</v>
      </c>
      <c r="O1191" s="631">
        <v>1</v>
      </c>
      <c r="P1191" s="568">
        <v>0</v>
      </c>
      <c r="Q1191" s="583"/>
      <c r="R1191" s="567">
        <v>2</v>
      </c>
      <c r="S1191" s="583">
        <v>1</v>
      </c>
      <c r="T1191" s="631">
        <v>1</v>
      </c>
      <c r="U1191" s="613">
        <v>1</v>
      </c>
    </row>
    <row r="1192" spans="1:21" ht="14.4" customHeight="1" x14ac:dyDescent="0.3">
      <c r="A1192" s="566">
        <v>4</v>
      </c>
      <c r="B1192" s="567" t="s">
        <v>539</v>
      </c>
      <c r="C1192" s="567">
        <v>89301042</v>
      </c>
      <c r="D1192" s="629" t="s">
        <v>4252</v>
      </c>
      <c r="E1192" s="630" t="s">
        <v>2324</v>
      </c>
      <c r="F1192" s="567" t="s">
        <v>2280</v>
      </c>
      <c r="G1192" s="567" t="s">
        <v>2394</v>
      </c>
      <c r="H1192" s="567" t="s">
        <v>538</v>
      </c>
      <c r="I1192" s="567" t="s">
        <v>2395</v>
      </c>
      <c r="J1192" s="567" t="s">
        <v>790</v>
      </c>
      <c r="K1192" s="567" t="s">
        <v>2396</v>
      </c>
      <c r="L1192" s="568">
        <v>127.5</v>
      </c>
      <c r="M1192" s="568">
        <v>255</v>
      </c>
      <c r="N1192" s="567">
        <v>2</v>
      </c>
      <c r="O1192" s="631">
        <v>2</v>
      </c>
      <c r="P1192" s="568">
        <v>127.5</v>
      </c>
      <c r="Q1192" s="583">
        <v>0.5</v>
      </c>
      <c r="R1192" s="567">
        <v>1</v>
      </c>
      <c r="S1192" s="583">
        <v>0.5</v>
      </c>
      <c r="T1192" s="631">
        <v>1</v>
      </c>
      <c r="U1192" s="613">
        <v>0.5</v>
      </c>
    </row>
    <row r="1193" spans="1:21" ht="14.4" customHeight="1" x14ac:dyDescent="0.3">
      <c r="A1193" s="566">
        <v>4</v>
      </c>
      <c r="B1193" s="567" t="s">
        <v>539</v>
      </c>
      <c r="C1193" s="567">
        <v>89301042</v>
      </c>
      <c r="D1193" s="629" t="s">
        <v>4252</v>
      </c>
      <c r="E1193" s="630" t="s">
        <v>2324</v>
      </c>
      <c r="F1193" s="567" t="s">
        <v>2280</v>
      </c>
      <c r="G1193" s="567" t="s">
        <v>2394</v>
      </c>
      <c r="H1193" s="567" t="s">
        <v>538</v>
      </c>
      <c r="I1193" s="567" t="s">
        <v>2352</v>
      </c>
      <c r="J1193" s="567" t="s">
        <v>790</v>
      </c>
      <c r="K1193" s="567" t="s">
        <v>2353</v>
      </c>
      <c r="L1193" s="568">
        <v>637.5</v>
      </c>
      <c r="M1193" s="568">
        <v>637.5</v>
      </c>
      <c r="N1193" s="567">
        <v>1</v>
      </c>
      <c r="O1193" s="631">
        <v>1</v>
      </c>
      <c r="P1193" s="568"/>
      <c r="Q1193" s="583">
        <v>0</v>
      </c>
      <c r="R1193" s="567"/>
      <c r="S1193" s="583">
        <v>0</v>
      </c>
      <c r="T1193" s="631"/>
      <c r="U1193" s="613">
        <v>0</v>
      </c>
    </row>
    <row r="1194" spans="1:21" ht="14.4" customHeight="1" x14ac:dyDescent="0.3">
      <c r="A1194" s="566">
        <v>4</v>
      </c>
      <c r="B1194" s="567" t="s">
        <v>539</v>
      </c>
      <c r="C1194" s="567">
        <v>89301042</v>
      </c>
      <c r="D1194" s="629" t="s">
        <v>4252</v>
      </c>
      <c r="E1194" s="630" t="s">
        <v>2324</v>
      </c>
      <c r="F1194" s="567" t="s">
        <v>2280</v>
      </c>
      <c r="G1194" s="567" t="s">
        <v>2351</v>
      </c>
      <c r="H1194" s="567" t="s">
        <v>538</v>
      </c>
      <c r="I1194" s="567" t="s">
        <v>2395</v>
      </c>
      <c r="J1194" s="567" t="s">
        <v>790</v>
      </c>
      <c r="K1194" s="567" t="s">
        <v>2396</v>
      </c>
      <c r="L1194" s="568">
        <v>127.5</v>
      </c>
      <c r="M1194" s="568">
        <v>1657.5</v>
      </c>
      <c r="N1194" s="567">
        <v>13</v>
      </c>
      <c r="O1194" s="631">
        <v>12.5</v>
      </c>
      <c r="P1194" s="568">
        <v>637.5</v>
      </c>
      <c r="Q1194" s="583">
        <v>0.38461538461538464</v>
      </c>
      <c r="R1194" s="567">
        <v>5</v>
      </c>
      <c r="S1194" s="583">
        <v>0.38461538461538464</v>
      </c>
      <c r="T1194" s="631">
        <v>5</v>
      </c>
      <c r="U1194" s="613">
        <v>0.4</v>
      </c>
    </row>
    <row r="1195" spans="1:21" ht="14.4" customHeight="1" x14ac:dyDescent="0.3">
      <c r="A1195" s="566">
        <v>4</v>
      </c>
      <c r="B1195" s="567" t="s">
        <v>539</v>
      </c>
      <c r="C1195" s="567">
        <v>89301042</v>
      </c>
      <c r="D1195" s="629" t="s">
        <v>4252</v>
      </c>
      <c r="E1195" s="630" t="s">
        <v>2324</v>
      </c>
      <c r="F1195" s="567" t="s">
        <v>2280</v>
      </c>
      <c r="G1195" s="567" t="s">
        <v>2351</v>
      </c>
      <c r="H1195" s="567" t="s">
        <v>538</v>
      </c>
      <c r="I1195" s="567" t="s">
        <v>2352</v>
      </c>
      <c r="J1195" s="567" t="s">
        <v>790</v>
      </c>
      <c r="K1195" s="567" t="s">
        <v>2353</v>
      </c>
      <c r="L1195" s="568">
        <v>637.5</v>
      </c>
      <c r="M1195" s="568">
        <v>637.5</v>
      </c>
      <c r="N1195" s="567">
        <v>1</v>
      </c>
      <c r="O1195" s="631">
        <v>1</v>
      </c>
      <c r="P1195" s="568">
        <v>637.5</v>
      </c>
      <c r="Q1195" s="583">
        <v>1</v>
      </c>
      <c r="R1195" s="567">
        <v>1</v>
      </c>
      <c r="S1195" s="583">
        <v>1</v>
      </c>
      <c r="T1195" s="631">
        <v>1</v>
      </c>
      <c r="U1195" s="613">
        <v>1</v>
      </c>
    </row>
    <row r="1196" spans="1:21" ht="14.4" customHeight="1" x14ac:dyDescent="0.3">
      <c r="A1196" s="566">
        <v>4</v>
      </c>
      <c r="B1196" s="567" t="s">
        <v>539</v>
      </c>
      <c r="C1196" s="567">
        <v>89301042</v>
      </c>
      <c r="D1196" s="629" t="s">
        <v>4252</v>
      </c>
      <c r="E1196" s="630" t="s">
        <v>2324</v>
      </c>
      <c r="F1196" s="567" t="s">
        <v>2280</v>
      </c>
      <c r="G1196" s="567" t="s">
        <v>2379</v>
      </c>
      <c r="H1196" s="567" t="s">
        <v>538</v>
      </c>
      <c r="I1196" s="567" t="s">
        <v>2376</v>
      </c>
      <c r="J1196" s="567" t="s">
        <v>2377</v>
      </c>
      <c r="K1196" s="567" t="s">
        <v>2378</v>
      </c>
      <c r="L1196" s="568">
        <v>0</v>
      </c>
      <c r="M1196" s="568">
        <v>0</v>
      </c>
      <c r="N1196" s="567">
        <v>4</v>
      </c>
      <c r="O1196" s="631">
        <v>2.5</v>
      </c>
      <c r="P1196" s="568">
        <v>0</v>
      </c>
      <c r="Q1196" s="583"/>
      <c r="R1196" s="567">
        <v>2</v>
      </c>
      <c r="S1196" s="583">
        <v>0.5</v>
      </c>
      <c r="T1196" s="631">
        <v>1.5</v>
      </c>
      <c r="U1196" s="613">
        <v>0.6</v>
      </c>
    </row>
    <row r="1197" spans="1:21" ht="14.4" customHeight="1" x14ac:dyDescent="0.3">
      <c r="A1197" s="566">
        <v>4</v>
      </c>
      <c r="B1197" s="567" t="s">
        <v>539</v>
      </c>
      <c r="C1197" s="567">
        <v>89301042</v>
      </c>
      <c r="D1197" s="629" t="s">
        <v>4252</v>
      </c>
      <c r="E1197" s="630" t="s">
        <v>2324</v>
      </c>
      <c r="F1197" s="567" t="s">
        <v>2281</v>
      </c>
      <c r="G1197" s="567" t="s">
        <v>2414</v>
      </c>
      <c r="H1197" s="567" t="s">
        <v>538</v>
      </c>
      <c r="I1197" s="567" t="s">
        <v>2520</v>
      </c>
      <c r="J1197" s="567" t="s">
        <v>2308</v>
      </c>
      <c r="K1197" s="567"/>
      <c r="L1197" s="568">
        <v>0</v>
      </c>
      <c r="M1197" s="568">
        <v>0</v>
      </c>
      <c r="N1197" s="567">
        <v>3</v>
      </c>
      <c r="O1197" s="631">
        <v>2.5</v>
      </c>
      <c r="P1197" s="568">
        <v>0</v>
      </c>
      <c r="Q1197" s="583"/>
      <c r="R1197" s="567">
        <v>3</v>
      </c>
      <c r="S1197" s="583">
        <v>1</v>
      </c>
      <c r="T1197" s="631">
        <v>2.5</v>
      </c>
      <c r="U1197" s="613">
        <v>1</v>
      </c>
    </row>
    <row r="1198" spans="1:21" ht="14.4" customHeight="1" x14ac:dyDescent="0.3">
      <c r="A1198" s="566">
        <v>4</v>
      </c>
      <c r="B1198" s="567" t="s">
        <v>539</v>
      </c>
      <c r="C1198" s="567">
        <v>89301042</v>
      </c>
      <c r="D1198" s="629" t="s">
        <v>4252</v>
      </c>
      <c r="E1198" s="630" t="s">
        <v>2324</v>
      </c>
      <c r="F1198" s="567" t="s">
        <v>2282</v>
      </c>
      <c r="G1198" s="567" t="s">
        <v>2622</v>
      </c>
      <c r="H1198" s="567" t="s">
        <v>538</v>
      </c>
      <c r="I1198" s="567" t="s">
        <v>2623</v>
      </c>
      <c r="J1198" s="567" t="s">
        <v>2624</v>
      </c>
      <c r="K1198" s="567" t="s">
        <v>2625</v>
      </c>
      <c r="L1198" s="568">
        <v>410</v>
      </c>
      <c r="M1198" s="568">
        <v>4100</v>
      </c>
      <c r="N1198" s="567">
        <v>10</v>
      </c>
      <c r="O1198" s="631">
        <v>10</v>
      </c>
      <c r="P1198" s="568">
        <v>4100</v>
      </c>
      <c r="Q1198" s="583">
        <v>1</v>
      </c>
      <c r="R1198" s="567">
        <v>10</v>
      </c>
      <c r="S1198" s="583">
        <v>1</v>
      </c>
      <c r="T1198" s="631">
        <v>10</v>
      </c>
      <c r="U1198" s="613">
        <v>1</v>
      </c>
    </row>
    <row r="1199" spans="1:21" ht="14.4" customHeight="1" x14ac:dyDescent="0.3">
      <c r="A1199" s="566">
        <v>4</v>
      </c>
      <c r="B1199" s="567" t="s">
        <v>539</v>
      </c>
      <c r="C1199" s="567">
        <v>89301042</v>
      </c>
      <c r="D1199" s="629" t="s">
        <v>4252</v>
      </c>
      <c r="E1199" s="630" t="s">
        <v>2324</v>
      </c>
      <c r="F1199" s="567" t="s">
        <v>2282</v>
      </c>
      <c r="G1199" s="567" t="s">
        <v>2622</v>
      </c>
      <c r="H1199" s="567" t="s">
        <v>538</v>
      </c>
      <c r="I1199" s="567" t="s">
        <v>3187</v>
      </c>
      <c r="J1199" s="567" t="s">
        <v>2624</v>
      </c>
      <c r="K1199" s="567" t="s">
        <v>3188</v>
      </c>
      <c r="L1199" s="568">
        <v>410</v>
      </c>
      <c r="M1199" s="568">
        <v>6560</v>
      </c>
      <c r="N1199" s="567">
        <v>16</v>
      </c>
      <c r="O1199" s="631">
        <v>16</v>
      </c>
      <c r="P1199" s="568">
        <v>6150</v>
      </c>
      <c r="Q1199" s="583">
        <v>0.9375</v>
      </c>
      <c r="R1199" s="567">
        <v>15</v>
      </c>
      <c r="S1199" s="583">
        <v>0.9375</v>
      </c>
      <c r="T1199" s="631">
        <v>15</v>
      </c>
      <c r="U1199" s="613">
        <v>0.9375</v>
      </c>
    </row>
    <row r="1200" spans="1:21" ht="14.4" customHeight="1" x14ac:dyDescent="0.3">
      <c r="A1200" s="566">
        <v>4</v>
      </c>
      <c r="B1200" s="567" t="s">
        <v>539</v>
      </c>
      <c r="C1200" s="567">
        <v>89301042</v>
      </c>
      <c r="D1200" s="629" t="s">
        <v>4252</v>
      </c>
      <c r="E1200" s="630" t="s">
        <v>2324</v>
      </c>
      <c r="F1200" s="567" t="s">
        <v>2282</v>
      </c>
      <c r="G1200" s="567" t="s">
        <v>2698</v>
      </c>
      <c r="H1200" s="567" t="s">
        <v>538</v>
      </c>
      <c r="I1200" s="567" t="s">
        <v>3534</v>
      </c>
      <c r="J1200" s="567" t="s">
        <v>3535</v>
      </c>
      <c r="K1200" s="567" t="s">
        <v>3536</v>
      </c>
      <c r="L1200" s="568">
        <v>144.05000000000001</v>
      </c>
      <c r="M1200" s="568">
        <v>288.10000000000002</v>
      </c>
      <c r="N1200" s="567">
        <v>2</v>
      </c>
      <c r="O1200" s="631">
        <v>1</v>
      </c>
      <c r="P1200" s="568"/>
      <c r="Q1200" s="583">
        <v>0</v>
      </c>
      <c r="R1200" s="567"/>
      <c r="S1200" s="583">
        <v>0</v>
      </c>
      <c r="T1200" s="631"/>
      <c r="U1200" s="613">
        <v>0</v>
      </c>
    </row>
    <row r="1201" spans="1:21" ht="14.4" customHeight="1" x14ac:dyDescent="0.3">
      <c r="A1201" s="566">
        <v>4</v>
      </c>
      <c r="B1201" s="567" t="s">
        <v>539</v>
      </c>
      <c r="C1201" s="567">
        <v>89301042</v>
      </c>
      <c r="D1201" s="629" t="s">
        <v>4252</v>
      </c>
      <c r="E1201" s="630" t="s">
        <v>2324</v>
      </c>
      <c r="F1201" s="567" t="s">
        <v>2282</v>
      </c>
      <c r="G1201" s="567" t="s">
        <v>2521</v>
      </c>
      <c r="H1201" s="567" t="s">
        <v>538</v>
      </c>
      <c r="I1201" s="567" t="s">
        <v>2522</v>
      </c>
      <c r="J1201" s="567" t="s">
        <v>2523</v>
      </c>
      <c r="K1201" s="567" t="s">
        <v>2524</v>
      </c>
      <c r="L1201" s="568">
        <v>900</v>
      </c>
      <c r="M1201" s="568">
        <v>1800</v>
      </c>
      <c r="N1201" s="567">
        <v>2</v>
      </c>
      <c r="O1201" s="631">
        <v>2</v>
      </c>
      <c r="P1201" s="568">
        <v>1800</v>
      </c>
      <c r="Q1201" s="583">
        <v>1</v>
      </c>
      <c r="R1201" s="567">
        <v>2</v>
      </c>
      <c r="S1201" s="583">
        <v>1</v>
      </c>
      <c r="T1201" s="631">
        <v>2</v>
      </c>
      <c r="U1201" s="613">
        <v>1</v>
      </c>
    </row>
    <row r="1202" spans="1:21" ht="14.4" customHeight="1" x14ac:dyDescent="0.3">
      <c r="A1202" s="566">
        <v>4</v>
      </c>
      <c r="B1202" s="567" t="s">
        <v>539</v>
      </c>
      <c r="C1202" s="567">
        <v>89301042</v>
      </c>
      <c r="D1202" s="629" t="s">
        <v>4252</v>
      </c>
      <c r="E1202" s="630" t="s">
        <v>2324</v>
      </c>
      <c r="F1202" s="567" t="s">
        <v>2282</v>
      </c>
      <c r="G1202" s="567" t="s">
        <v>2521</v>
      </c>
      <c r="H1202" s="567" t="s">
        <v>538</v>
      </c>
      <c r="I1202" s="567" t="s">
        <v>2600</v>
      </c>
      <c r="J1202" s="567" t="s">
        <v>2601</v>
      </c>
      <c r="K1202" s="567" t="s">
        <v>2602</v>
      </c>
      <c r="L1202" s="568">
        <v>378.48</v>
      </c>
      <c r="M1202" s="568">
        <v>378.48</v>
      </c>
      <c r="N1202" s="567">
        <v>1</v>
      </c>
      <c r="O1202" s="631">
        <v>1</v>
      </c>
      <c r="P1202" s="568">
        <v>378.48</v>
      </c>
      <c r="Q1202" s="583">
        <v>1</v>
      </c>
      <c r="R1202" s="567">
        <v>1</v>
      </c>
      <c r="S1202" s="583">
        <v>1</v>
      </c>
      <c r="T1202" s="631">
        <v>1</v>
      </c>
      <c r="U1202" s="613">
        <v>1</v>
      </c>
    </row>
    <row r="1203" spans="1:21" ht="14.4" customHeight="1" x14ac:dyDescent="0.3">
      <c r="A1203" s="566">
        <v>4</v>
      </c>
      <c r="B1203" s="567" t="s">
        <v>539</v>
      </c>
      <c r="C1203" s="567">
        <v>89301042</v>
      </c>
      <c r="D1203" s="629" t="s">
        <v>4252</v>
      </c>
      <c r="E1203" s="630" t="s">
        <v>2324</v>
      </c>
      <c r="F1203" s="567" t="s">
        <v>2282</v>
      </c>
      <c r="G1203" s="567" t="s">
        <v>2457</v>
      </c>
      <c r="H1203" s="567" t="s">
        <v>538</v>
      </c>
      <c r="I1203" s="567" t="s">
        <v>2885</v>
      </c>
      <c r="J1203" s="567" t="s">
        <v>2886</v>
      </c>
      <c r="K1203" s="567" t="s">
        <v>2884</v>
      </c>
      <c r="L1203" s="568">
        <v>500</v>
      </c>
      <c r="M1203" s="568">
        <v>500</v>
      </c>
      <c r="N1203" s="567">
        <v>1</v>
      </c>
      <c r="O1203" s="631">
        <v>1</v>
      </c>
      <c r="P1203" s="568">
        <v>500</v>
      </c>
      <c r="Q1203" s="583">
        <v>1</v>
      </c>
      <c r="R1203" s="567">
        <v>1</v>
      </c>
      <c r="S1203" s="583">
        <v>1</v>
      </c>
      <c r="T1203" s="631">
        <v>1</v>
      </c>
      <c r="U1203" s="613">
        <v>1</v>
      </c>
    </row>
    <row r="1204" spans="1:21" ht="14.4" customHeight="1" x14ac:dyDescent="0.3">
      <c r="A1204" s="566">
        <v>4</v>
      </c>
      <c r="B1204" s="567" t="s">
        <v>539</v>
      </c>
      <c r="C1204" s="567">
        <v>89301042</v>
      </c>
      <c r="D1204" s="629" t="s">
        <v>4252</v>
      </c>
      <c r="E1204" s="630" t="s">
        <v>2324</v>
      </c>
      <c r="F1204" s="567" t="s">
        <v>2282</v>
      </c>
      <c r="G1204" s="567" t="s">
        <v>2457</v>
      </c>
      <c r="H1204" s="567" t="s">
        <v>538</v>
      </c>
      <c r="I1204" s="567" t="s">
        <v>2885</v>
      </c>
      <c r="J1204" s="567" t="s">
        <v>2886</v>
      </c>
      <c r="K1204" s="567" t="s">
        <v>2884</v>
      </c>
      <c r="L1204" s="568">
        <v>576</v>
      </c>
      <c r="M1204" s="568">
        <v>576</v>
      </c>
      <c r="N1204" s="567">
        <v>1</v>
      </c>
      <c r="O1204" s="631">
        <v>1</v>
      </c>
      <c r="P1204" s="568">
        <v>576</v>
      </c>
      <c r="Q1204" s="583">
        <v>1</v>
      </c>
      <c r="R1204" s="567">
        <v>1</v>
      </c>
      <c r="S1204" s="583">
        <v>1</v>
      </c>
      <c r="T1204" s="631">
        <v>1</v>
      </c>
      <c r="U1204" s="613">
        <v>1</v>
      </c>
    </row>
    <row r="1205" spans="1:21" ht="14.4" customHeight="1" x14ac:dyDescent="0.3">
      <c r="A1205" s="566">
        <v>4</v>
      </c>
      <c r="B1205" s="567" t="s">
        <v>539</v>
      </c>
      <c r="C1205" s="567">
        <v>89301042</v>
      </c>
      <c r="D1205" s="629" t="s">
        <v>4252</v>
      </c>
      <c r="E1205" s="630" t="s">
        <v>2324</v>
      </c>
      <c r="F1205" s="567" t="s">
        <v>2282</v>
      </c>
      <c r="G1205" s="567" t="s">
        <v>2457</v>
      </c>
      <c r="H1205" s="567" t="s">
        <v>538</v>
      </c>
      <c r="I1205" s="567" t="s">
        <v>2890</v>
      </c>
      <c r="J1205" s="567" t="s">
        <v>2891</v>
      </c>
      <c r="K1205" s="567" t="s">
        <v>2892</v>
      </c>
      <c r="L1205" s="568">
        <v>319</v>
      </c>
      <c r="M1205" s="568">
        <v>319</v>
      </c>
      <c r="N1205" s="567">
        <v>1</v>
      </c>
      <c r="O1205" s="631">
        <v>1</v>
      </c>
      <c r="P1205" s="568">
        <v>319</v>
      </c>
      <c r="Q1205" s="583">
        <v>1</v>
      </c>
      <c r="R1205" s="567">
        <v>1</v>
      </c>
      <c r="S1205" s="583">
        <v>1</v>
      </c>
      <c r="T1205" s="631">
        <v>1</v>
      </c>
      <c r="U1205" s="613">
        <v>1</v>
      </c>
    </row>
    <row r="1206" spans="1:21" ht="14.4" customHeight="1" x14ac:dyDescent="0.3">
      <c r="A1206" s="566">
        <v>4</v>
      </c>
      <c r="B1206" s="567" t="s">
        <v>539</v>
      </c>
      <c r="C1206" s="567">
        <v>89301042</v>
      </c>
      <c r="D1206" s="629" t="s">
        <v>4252</v>
      </c>
      <c r="E1206" s="630" t="s">
        <v>2324</v>
      </c>
      <c r="F1206" s="567" t="s">
        <v>2282</v>
      </c>
      <c r="G1206" s="567" t="s">
        <v>2457</v>
      </c>
      <c r="H1206" s="567" t="s">
        <v>538</v>
      </c>
      <c r="I1206" s="567" t="s">
        <v>2764</v>
      </c>
      <c r="J1206" s="567" t="s">
        <v>2765</v>
      </c>
      <c r="K1206" s="567" t="s">
        <v>2766</v>
      </c>
      <c r="L1206" s="568">
        <v>287</v>
      </c>
      <c r="M1206" s="568">
        <v>2583</v>
      </c>
      <c r="N1206" s="567">
        <v>9</v>
      </c>
      <c r="O1206" s="631">
        <v>8</v>
      </c>
      <c r="P1206" s="568">
        <v>2583</v>
      </c>
      <c r="Q1206" s="583">
        <v>1</v>
      </c>
      <c r="R1206" s="567">
        <v>9</v>
      </c>
      <c r="S1206" s="583">
        <v>1</v>
      </c>
      <c r="T1206" s="631">
        <v>8</v>
      </c>
      <c r="U1206" s="613">
        <v>1</v>
      </c>
    </row>
    <row r="1207" spans="1:21" ht="14.4" customHeight="1" x14ac:dyDescent="0.3">
      <c r="A1207" s="566">
        <v>4</v>
      </c>
      <c r="B1207" s="567" t="s">
        <v>539</v>
      </c>
      <c r="C1207" s="567">
        <v>89301042</v>
      </c>
      <c r="D1207" s="629" t="s">
        <v>4252</v>
      </c>
      <c r="E1207" s="630" t="s">
        <v>2324</v>
      </c>
      <c r="F1207" s="567" t="s">
        <v>2282</v>
      </c>
      <c r="G1207" s="567" t="s">
        <v>2457</v>
      </c>
      <c r="H1207" s="567" t="s">
        <v>538</v>
      </c>
      <c r="I1207" s="567" t="s">
        <v>2893</v>
      </c>
      <c r="J1207" s="567" t="s">
        <v>2894</v>
      </c>
      <c r="K1207" s="567" t="s">
        <v>2895</v>
      </c>
      <c r="L1207" s="568">
        <v>1248</v>
      </c>
      <c r="M1207" s="568">
        <v>6240</v>
      </c>
      <c r="N1207" s="567">
        <v>5</v>
      </c>
      <c r="O1207" s="631">
        <v>2</v>
      </c>
      <c r="P1207" s="568">
        <v>6240</v>
      </c>
      <c r="Q1207" s="583">
        <v>1</v>
      </c>
      <c r="R1207" s="567">
        <v>5</v>
      </c>
      <c r="S1207" s="583">
        <v>1</v>
      </c>
      <c r="T1207" s="631">
        <v>2</v>
      </c>
      <c r="U1207" s="613">
        <v>1</v>
      </c>
    </row>
    <row r="1208" spans="1:21" ht="14.4" customHeight="1" x14ac:dyDescent="0.3">
      <c r="A1208" s="566">
        <v>4</v>
      </c>
      <c r="B1208" s="567" t="s">
        <v>539</v>
      </c>
      <c r="C1208" s="567">
        <v>89301042</v>
      </c>
      <c r="D1208" s="629" t="s">
        <v>4252</v>
      </c>
      <c r="E1208" s="630" t="s">
        <v>2324</v>
      </c>
      <c r="F1208" s="567" t="s">
        <v>2282</v>
      </c>
      <c r="G1208" s="567" t="s">
        <v>2457</v>
      </c>
      <c r="H1208" s="567" t="s">
        <v>538</v>
      </c>
      <c r="I1208" s="567" t="s">
        <v>2896</v>
      </c>
      <c r="J1208" s="567" t="s">
        <v>2897</v>
      </c>
      <c r="K1208" s="567" t="s">
        <v>2898</v>
      </c>
      <c r="L1208" s="568">
        <v>253</v>
      </c>
      <c r="M1208" s="568">
        <v>253</v>
      </c>
      <c r="N1208" s="567">
        <v>1</v>
      </c>
      <c r="O1208" s="631">
        <v>1</v>
      </c>
      <c r="P1208" s="568">
        <v>253</v>
      </c>
      <c r="Q1208" s="583">
        <v>1</v>
      </c>
      <c r="R1208" s="567">
        <v>1</v>
      </c>
      <c r="S1208" s="583">
        <v>1</v>
      </c>
      <c r="T1208" s="631">
        <v>1</v>
      </c>
      <c r="U1208" s="613">
        <v>1</v>
      </c>
    </row>
    <row r="1209" spans="1:21" ht="14.4" customHeight="1" x14ac:dyDescent="0.3">
      <c r="A1209" s="566">
        <v>4</v>
      </c>
      <c r="B1209" s="567" t="s">
        <v>539</v>
      </c>
      <c r="C1209" s="567">
        <v>89301042</v>
      </c>
      <c r="D1209" s="629" t="s">
        <v>4252</v>
      </c>
      <c r="E1209" s="630" t="s">
        <v>2324</v>
      </c>
      <c r="F1209" s="567" t="s">
        <v>2282</v>
      </c>
      <c r="G1209" s="567" t="s">
        <v>2457</v>
      </c>
      <c r="H1209" s="567" t="s">
        <v>538</v>
      </c>
      <c r="I1209" s="567" t="s">
        <v>2899</v>
      </c>
      <c r="J1209" s="567" t="s">
        <v>2900</v>
      </c>
      <c r="K1209" s="567" t="s">
        <v>2901</v>
      </c>
      <c r="L1209" s="568">
        <v>128</v>
      </c>
      <c r="M1209" s="568">
        <v>128</v>
      </c>
      <c r="N1209" s="567">
        <v>1</v>
      </c>
      <c r="O1209" s="631">
        <v>1</v>
      </c>
      <c r="P1209" s="568">
        <v>128</v>
      </c>
      <c r="Q1209" s="583">
        <v>1</v>
      </c>
      <c r="R1209" s="567">
        <v>1</v>
      </c>
      <c r="S1209" s="583">
        <v>1</v>
      </c>
      <c r="T1209" s="631">
        <v>1</v>
      </c>
      <c r="U1209" s="613">
        <v>1</v>
      </c>
    </row>
    <row r="1210" spans="1:21" ht="14.4" customHeight="1" x14ac:dyDescent="0.3">
      <c r="A1210" s="566">
        <v>4</v>
      </c>
      <c r="B1210" s="567" t="s">
        <v>539</v>
      </c>
      <c r="C1210" s="567">
        <v>89301042</v>
      </c>
      <c r="D1210" s="629" t="s">
        <v>4252</v>
      </c>
      <c r="E1210" s="630" t="s">
        <v>2324</v>
      </c>
      <c r="F1210" s="567" t="s">
        <v>2282</v>
      </c>
      <c r="G1210" s="567" t="s">
        <v>2457</v>
      </c>
      <c r="H1210" s="567" t="s">
        <v>538</v>
      </c>
      <c r="I1210" s="567" t="s">
        <v>3285</v>
      </c>
      <c r="J1210" s="567" t="s">
        <v>3286</v>
      </c>
      <c r="K1210" s="567" t="s">
        <v>3287</v>
      </c>
      <c r="L1210" s="568">
        <v>124</v>
      </c>
      <c r="M1210" s="568">
        <v>124</v>
      </c>
      <c r="N1210" s="567">
        <v>1</v>
      </c>
      <c r="O1210" s="631">
        <v>1</v>
      </c>
      <c r="P1210" s="568">
        <v>124</v>
      </c>
      <c r="Q1210" s="583">
        <v>1</v>
      </c>
      <c r="R1210" s="567">
        <v>1</v>
      </c>
      <c r="S1210" s="583">
        <v>1</v>
      </c>
      <c r="T1210" s="631">
        <v>1</v>
      </c>
      <c r="U1210" s="613">
        <v>1</v>
      </c>
    </row>
    <row r="1211" spans="1:21" ht="14.4" customHeight="1" x14ac:dyDescent="0.3">
      <c r="A1211" s="566">
        <v>4</v>
      </c>
      <c r="B1211" s="567" t="s">
        <v>539</v>
      </c>
      <c r="C1211" s="567">
        <v>89301042</v>
      </c>
      <c r="D1211" s="629" t="s">
        <v>4252</v>
      </c>
      <c r="E1211" s="630" t="s">
        <v>2324</v>
      </c>
      <c r="F1211" s="567" t="s">
        <v>2282</v>
      </c>
      <c r="G1211" s="567" t="s">
        <v>2457</v>
      </c>
      <c r="H1211" s="567" t="s">
        <v>538</v>
      </c>
      <c r="I1211" s="567" t="s">
        <v>3288</v>
      </c>
      <c r="J1211" s="567" t="s">
        <v>3289</v>
      </c>
      <c r="K1211" s="567" t="s">
        <v>3290</v>
      </c>
      <c r="L1211" s="568">
        <v>2304</v>
      </c>
      <c r="M1211" s="568">
        <v>34560</v>
      </c>
      <c r="N1211" s="567">
        <v>15</v>
      </c>
      <c r="O1211" s="631">
        <v>2</v>
      </c>
      <c r="P1211" s="568">
        <v>34560</v>
      </c>
      <c r="Q1211" s="583">
        <v>1</v>
      </c>
      <c r="R1211" s="567">
        <v>15</v>
      </c>
      <c r="S1211" s="583">
        <v>1</v>
      </c>
      <c r="T1211" s="631">
        <v>2</v>
      </c>
      <c r="U1211" s="613">
        <v>1</v>
      </c>
    </row>
    <row r="1212" spans="1:21" ht="14.4" customHeight="1" x14ac:dyDescent="0.3">
      <c r="A1212" s="566">
        <v>4</v>
      </c>
      <c r="B1212" s="567" t="s">
        <v>539</v>
      </c>
      <c r="C1212" s="567">
        <v>89301042</v>
      </c>
      <c r="D1212" s="629" t="s">
        <v>4252</v>
      </c>
      <c r="E1212" s="630" t="s">
        <v>2324</v>
      </c>
      <c r="F1212" s="567" t="s">
        <v>2282</v>
      </c>
      <c r="G1212" s="567" t="s">
        <v>2457</v>
      </c>
      <c r="H1212" s="567" t="s">
        <v>538</v>
      </c>
      <c r="I1212" s="567" t="s">
        <v>3291</v>
      </c>
      <c r="J1212" s="567" t="s">
        <v>3292</v>
      </c>
      <c r="K1212" s="567" t="s">
        <v>3293</v>
      </c>
      <c r="L1212" s="568">
        <v>479.84</v>
      </c>
      <c r="M1212" s="568">
        <v>959.68</v>
      </c>
      <c r="N1212" s="567">
        <v>2</v>
      </c>
      <c r="O1212" s="631">
        <v>1</v>
      </c>
      <c r="P1212" s="568">
        <v>959.68</v>
      </c>
      <c r="Q1212" s="583">
        <v>1</v>
      </c>
      <c r="R1212" s="567">
        <v>2</v>
      </c>
      <c r="S1212" s="583">
        <v>1</v>
      </c>
      <c r="T1212" s="631">
        <v>1</v>
      </c>
      <c r="U1212" s="613">
        <v>1</v>
      </c>
    </row>
    <row r="1213" spans="1:21" ht="14.4" customHeight="1" x14ac:dyDescent="0.3">
      <c r="A1213" s="566">
        <v>4</v>
      </c>
      <c r="B1213" s="567" t="s">
        <v>539</v>
      </c>
      <c r="C1213" s="567">
        <v>89301042</v>
      </c>
      <c r="D1213" s="629" t="s">
        <v>4252</v>
      </c>
      <c r="E1213" s="630" t="s">
        <v>2324</v>
      </c>
      <c r="F1213" s="567" t="s">
        <v>2282</v>
      </c>
      <c r="G1213" s="567" t="s">
        <v>2457</v>
      </c>
      <c r="H1213" s="567" t="s">
        <v>538</v>
      </c>
      <c r="I1213" s="567" t="s">
        <v>2905</v>
      </c>
      <c r="J1213" s="567" t="s">
        <v>2906</v>
      </c>
      <c r="K1213" s="567" t="s">
        <v>2907</v>
      </c>
      <c r="L1213" s="568">
        <v>556.53</v>
      </c>
      <c r="M1213" s="568">
        <v>556.53</v>
      </c>
      <c r="N1213" s="567">
        <v>1</v>
      </c>
      <c r="O1213" s="631">
        <v>1</v>
      </c>
      <c r="P1213" s="568">
        <v>556.53</v>
      </c>
      <c r="Q1213" s="583">
        <v>1</v>
      </c>
      <c r="R1213" s="567">
        <v>1</v>
      </c>
      <c r="S1213" s="583">
        <v>1</v>
      </c>
      <c r="T1213" s="631">
        <v>1</v>
      </c>
      <c r="U1213" s="613">
        <v>1</v>
      </c>
    </row>
    <row r="1214" spans="1:21" ht="14.4" customHeight="1" x14ac:dyDescent="0.3">
      <c r="A1214" s="566">
        <v>4</v>
      </c>
      <c r="B1214" s="567" t="s">
        <v>539</v>
      </c>
      <c r="C1214" s="567">
        <v>89301042</v>
      </c>
      <c r="D1214" s="629" t="s">
        <v>4252</v>
      </c>
      <c r="E1214" s="630" t="s">
        <v>2324</v>
      </c>
      <c r="F1214" s="567" t="s">
        <v>2282</v>
      </c>
      <c r="G1214" s="567" t="s">
        <v>2457</v>
      </c>
      <c r="H1214" s="567" t="s">
        <v>538</v>
      </c>
      <c r="I1214" s="567" t="s">
        <v>2908</v>
      </c>
      <c r="J1214" s="567" t="s">
        <v>2909</v>
      </c>
      <c r="K1214" s="567" t="s">
        <v>2910</v>
      </c>
      <c r="L1214" s="568">
        <v>2094.4899999999998</v>
      </c>
      <c r="M1214" s="568">
        <v>27228.369999999995</v>
      </c>
      <c r="N1214" s="567">
        <v>13</v>
      </c>
      <c r="O1214" s="631">
        <v>3</v>
      </c>
      <c r="P1214" s="568">
        <v>27228.369999999995</v>
      </c>
      <c r="Q1214" s="583">
        <v>1</v>
      </c>
      <c r="R1214" s="567">
        <v>13</v>
      </c>
      <c r="S1214" s="583">
        <v>1</v>
      </c>
      <c r="T1214" s="631">
        <v>3</v>
      </c>
      <c r="U1214" s="613">
        <v>1</v>
      </c>
    </row>
    <row r="1215" spans="1:21" ht="14.4" customHeight="1" x14ac:dyDescent="0.3">
      <c r="A1215" s="566">
        <v>4</v>
      </c>
      <c r="B1215" s="567" t="s">
        <v>539</v>
      </c>
      <c r="C1215" s="567">
        <v>89301042</v>
      </c>
      <c r="D1215" s="629" t="s">
        <v>4252</v>
      </c>
      <c r="E1215" s="630" t="s">
        <v>2324</v>
      </c>
      <c r="F1215" s="567" t="s">
        <v>2282</v>
      </c>
      <c r="G1215" s="567" t="s">
        <v>2457</v>
      </c>
      <c r="H1215" s="567" t="s">
        <v>538</v>
      </c>
      <c r="I1215" s="567" t="s">
        <v>3312</v>
      </c>
      <c r="J1215" s="567" t="s">
        <v>3313</v>
      </c>
      <c r="K1215" s="567" t="s">
        <v>3057</v>
      </c>
      <c r="L1215" s="568">
        <v>291.2</v>
      </c>
      <c r="M1215" s="568">
        <v>1164.8</v>
      </c>
      <c r="N1215" s="567">
        <v>4</v>
      </c>
      <c r="O1215" s="631">
        <v>2</v>
      </c>
      <c r="P1215" s="568">
        <v>1164.8</v>
      </c>
      <c r="Q1215" s="583">
        <v>1</v>
      </c>
      <c r="R1215" s="567">
        <v>4</v>
      </c>
      <c r="S1215" s="583">
        <v>1</v>
      </c>
      <c r="T1215" s="631">
        <v>2</v>
      </c>
      <c r="U1215" s="613">
        <v>1</v>
      </c>
    </row>
    <row r="1216" spans="1:21" ht="14.4" customHeight="1" x14ac:dyDescent="0.3">
      <c r="A1216" s="566">
        <v>4</v>
      </c>
      <c r="B1216" s="567" t="s">
        <v>539</v>
      </c>
      <c r="C1216" s="567">
        <v>89301042</v>
      </c>
      <c r="D1216" s="629" t="s">
        <v>4252</v>
      </c>
      <c r="E1216" s="630" t="s">
        <v>2324</v>
      </c>
      <c r="F1216" s="567" t="s">
        <v>2282</v>
      </c>
      <c r="G1216" s="567" t="s">
        <v>2457</v>
      </c>
      <c r="H1216" s="567" t="s">
        <v>538</v>
      </c>
      <c r="I1216" s="567" t="s">
        <v>2916</v>
      </c>
      <c r="J1216" s="567" t="s">
        <v>2917</v>
      </c>
      <c r="K1216" s="567" t="s">
        <v>2918</v>
      </c>
      <c r="L1216" s="568">
        <v>517</v>
      </c>
      <c r="M1216" s="568">
        <v>517</v>
      </c>
      <c r="N1216" s="567">
        <v>1</v>
      </c>
      <c r="O1216" s="631">
        <v>1</v>
      </c>
      <c r="P1216" s="568"/>
      <c r="Q1216" s="583">
        <v>0</v>
      </c>
      <c r="R1216" s="567"/>
      <c r="S1216" s="583">
        <v>0</v>
      </c>
      <c r="T1216" s="631"/>
      <c r="U1216" s="613">
        <v>0</v>
      </c>
    </row>
    <row r="1217" spans="1:21" ht="14.4" customHeight="1" x14ac:dyDescent="0.3">
      <c r="A1217" s="566">
        <v>4</v>
      </c>
      <c r="B1217" s="567" t="s">
        <v>539</v>
      </c>
      <c r="C1217" s="567">
        <v>89301042</v>
      </c>
      <c r="D1217" s="629" t="s">
        <v>4252</v>
      </c>
      <c r="E1217" s="630" t="s">
        <v>2324</v>
      </c>
      <c r="F1217" s="567" t="s">
        <v>2282</v>
      </c>
      <c r="G1217" s="567" t="s">
        <v>2457</v>
      </c>
      <c r="H1217" s="567" t="s">
        <v>538</v>
      </c>
      <c r="I1217" s="567" t="s">
        <v>2922</v>
      </c>
      <c r="J1217" s="567" t="s">
        <v>2923</v>
      </c>
      <c r="K1217" s="567" t="s">
        <v>2924</v>
      </c>
      <c r="L1217" s="568">
        <v>600</v>
      </c>
      <c r="M1217" s="568">
        <v>600</v>
      </c>
      <c r="N1217" s="567">
        <v>1</v>
      </c>
      <c r="O1217" s="631">
        <v>1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4</v>
      </c>
      <c r="B1218" s="567" t="s">
        <v>539</v>
      </c>
      <c r="C1218" s="567">
        <v>89301042</v>
      </c>
      <c r="D1218" s="629" t="s">
        <v>4252</v>
      </c>
      <c r="E1218" s="630" t="s">
        <v>2324</v>
      </c>
      <c r="F1218" s="567" t="s">
        <v>2282</v>
      </c>
      <c r="G1218" s="567" t="s">
        <v>2457</v>
      </c>
      <c r="H1218" s="567" t="s">
        <v>538</v>
      </c>
      <c r="I1218" s="567" t="s">
        <v>2925</v>
      </c>
      <c r="J1218" s="567" t="s">
        <v>2926</v>
      </c>
      <c r="K1218" s="567" t="s">
        <v>2927</v>
      </c>
      <c r="L1218" s="568">
        <v>5343.9</v>
      </c>
      <c r="M1218" s="568">
        <v>48095.1</v>
      </c>
      <c r="N1218" s="567">
        <v>9</v>
      </c>
      <c r="O1218" s="631">
        <v>3</v>
      </c>
      <c r="P1218" s="568">
        <v>48095.1</v>
      </c>
      <c r="Q1218" s="583">
        <v>1</v>
      </c>
      <c r="R1218" s="567">
        <v>9</v>
      </c>
      <c r="S1218" s="583">
        <v>1</v>
      </c>
      <c r="T1218" s="631">
        <v>3</v>
      </c>
      <c r="U1218" s="613">
        <v>1</v>
      </c>
    </row>
    <row r="1219" spans="1:21" ht="14.4" customHeight="1" x14ac:dyDescent="0.3">
      <c r="A1219" s="566">
        <v>4</v>
      </c>
      <c r="B1219" s="567" t="s">
        <v>539</v>
      </c>
      <c r="C1219" s="567">
        <v>89301042</v>
      </c>
      <c r="D1219" s="629" t="s">
        <v>4252</v>
      </c>
      <c r="E1219" s="630" t="s">
        <v>2324</v>
      </c>
      <c r="F1219" s="567" t="s">
        <v>2282</v>
      </c>
      <c r="G1219" s="567" t="s">
        <v>2457</v>
      </c>
      <c r="H1219" s="567" t="s">
        <v>538</v>
      </c>
      <c r="I1219" s="567" t="s">
        <v>2957</v>
      </c>
      <c r="J1219" s="567" t="s">
        <v>2958</v>
      </c>
      <c r="K1219" s="567" t="s">
        <v>2959</v>
      </c>
      <c r="L1219" s="568">
        <v>498</v>
      </c>
      <c r="M1219" s="568">
        <v>498</v>
      </c>
      <c r="N1219" s="567">
        <v>1</v>
      </c>
      <c r="O1219" s="631">
        <v>1</v>
      </c>
      <c r="P1219" s="568">
        <v>498</v>
      </c>
      <c r="Q1219" s="583">
        <v>1</v>
      </c>
      <c r="R1219" s="567">
        <v>1</v>
      </c>
      <c r="S1219" s="583">
        <v>1</v>
      </c>
      <c r="T1219" s="631">
        <v>1</v>
      </c>
      <c r="U1219" s="613">
        <v>1</v>
      </c>
    </row>
    <row r="1220" spans="1:21" ht="14.4" customHeight="1" x14ac:dyDescent="0.3">
      <c r="A1220" s="566">
        <v>4</v>
      </c>
      <c r="B1220" s="567" t="s">
        <v>539</v>
      </c>
      <c r="C1220" s="567">
        <v>89301042</v>
      </c>
      <c r="D1220" s="629" t="s">
        <v>4252</v>
      </c>
      <c r="E1220" s="630" t="s">
        <v>2324</v>
      </c>
      <c r="F1220" s="567" t="s">
        <v>2282</v>
      </c>
      <c r="G1220" s="567" t="s">
        <v>2457</v>
      </c>
      <c r="H1220" s="567" t="s">
        <v>538</v>
      </c>
      <c r="I1220" s="567" t="s">
        <v>2971</v>
      </c>
      <c r="J1220" s="567" t="s">
        <v>2972</v>
      </c>
      <c r="K1220" s="567" t="s">
        <v>2973</v>
      </c>
      <c r="L1220" s="568">
        <v>1500.3</v>
      </c>
      <c r="M1220" s="568">
        <v>9001.7999999999993</v>
      </c>
      <c r="N1220" s="567">
        <v>6</v>
      </c>
      <c r="O1220" s="631">
        <v>1</v>
      </c>
      <c r="P1220" s="568">
        <v>9001.7999999999993</v>
      </c>
      <c r="Q1220" s="583">
        <v>1</v>
      </c>
      <c r="R1220" s="567">
        <v>6</v>
      </c>
      <c r="S1220" s="583">
        <v>1</v>
      </c>
      <c r="T1220" s="631">
        <v>1</v>
      </c>
      <c r="U1220" s="613">
        <v>1</v>
      </c>
    </row>
    <row r="1221" spans="1:21" ht="14.4" customHeight="1" x14ac:dyDescent="0.3">
      <c r="A1221" s="566">
        <v>4</v>
      </c>
      <c r="B1221" s="567" t="s">
        <v>539</v>
      </c>
      <c r="C1221" s="567">
        <v>89301042</v>
      </c>
      <c r="D1221" s="629" t="s">
        <v>4252</v>
      </c>
      <c r="E1221" s="630" t="s">
        <v>2324</v>
      </c>
      <c r="F1221" s="567" t="s">
        <v>2282</v>
      </c>
      <c r="G1221" s="567" t="s">
        <v>2457</v>
      </c>
      <c r="H1221" s="567" t="s">
        <v>538</v>
      </c>
      <c r="I1221" s="567" t="s">
        <v>2974</v>
      </c>
      <c r="J1221" s="567" t="s">
        <v>2972</v>
      </c>
      <c r="K1221" s="567" t="s">
        <v>2975</v>
      </c>
      <c r="L1221" s="568">
        <v>1500.3</v>
      </c>
      <c r="M1221" s="568">
        <v>9001.7999999999993</v>
      </c>
      <c r="N1221" s="567">
        <v>6</v>
      </c>
      <c r="O1221" s="631">
        <v>1</v>
      </c>
      <c r="P1221" s="568"/>
      <c r="Q1221" s="583">
        <v>0</v>
      </c>
      <c r="R1221" s="567"/>
      <c r="S1221" s="583">
        <v>0</v>
      </c>
      <c r="T1221" s="631"/>
      <c r="U1221" s="613">
        <v>0</v>
      </c>
    </row>
    <row r="1222" spans="1:21" ht="14.4" customHeight="1" x14ac:dyDescent="0.3">
      <c r="A1222" s="566">
        <v>4</v>
      </c>
      <c r="B1222" s="567" t="s">
        <v>539</v>
      </c>
      <c r="C1222" s="567">
        <v>89301042</v>
      </c>
      <c r="D1222" s="629" t="s">
        <v>4252</v>
      </c>
      <c r="E1222" s="630" t="s">
        <v>2324</v>
      </c>
      <c r="F1222" s="567" t="s">
        <v>2282</v>
      </c>
      <c r="G1222" s="567" t="s">
        <v>2457</v>
      </c>
      <c r="H1222" s="567" t="s">
        <v>538</v>
      </c>
      <c r="I1222" s="567" t="s">
        <v>2979</v>
      </c>
      <c r="J1222" s="567" t="s">
        <v>2977</v>
      </c>
      <c r="K1222" s="567" t="s">
        <v>2980</v>
      </c>
      <c r="L1222" s="568">
        <v>761.3</v>
      </c>
      <c r="M1222" s="568">
        <v>3045.2</v>
      </c>
      <c r="N1222" s="567">
        <v>4</v>
      </c>
      <c r="O1222" s="631">
        <v>1</v>
      </c>
      <c r="P1222" s="568">
        <v>3045.2</v>
      </c>
      <c r="Q1222" s="583">
        <v>1</v>
      </c>
      <c r="R1222" s="567">
        <v>4</v>
      </c>
      <c r="S1222" s="583">
        <v>1</v>
      </c>
      <c r="T1222" s="631">
        <v>1</v>
      </c>
      <c r="U1222" s="613">
        <v>1</v>
      </c>
    </row>
    <row r="1223" spans="1:21" ht="14.4" customHeight="1" x14ac:dyDescent="0.3">
      <c r="A1223" s="566">
        <v>4</v>
      </c>
      <c r="B1223" s="567" t="s">
        <v>539</v>
      </c>
      <c r="C1223" s="567">
        <v>89301042</v>
      </c>
      <c r="D1223" s="629" t="s">
        <v>4252</v>
      </c>
      <c r="E1223" s="630" t="s">
        <v>2324</v>
      </c>
      <c r="F1223" s="567" t="s">
        <v>2282</v>
      </c>
      <c r="G1223" s="567" t="s">
        <v>2457</v>
      </c>
      <c r="H1223" s="567" t="s">
        <v>538</v>
      </c>
      <c r="I1223" s="567" t="s">
        <v>3372</v>
      </c>
      <c r="J1223" s="567" t="s">
        <v>3373</v>
      </c>
      <c r="K1223" s="567" t="s">
        <v>3374</v>
      </c>
      <c r="L1223" s="568">
        <v>2412.9</v>
      </c>
      <c r="M1223" s="568">
        <v>14477.400000000001</v>
      </c>
      <c r="N1223" s="567">
        <v>6</v>
      </c>
      <c r="O1223" s="631">
        <v>1</v>
      </c>
      <c r="P1223" s="568"/>
      <c r="Q1223" s="583">
        <v>0</v>
      </c>
      <c r="R1223" s="567"/>
      <c r="S1223" s="583">
        <v>0</v>
      </c>
      <c r="T1223" s="631"/>
      <c r="U1223" s="613">
        <v>0</v>
      </c>
    </row>
    <row r="1224" spans="1:21" ht="14.4" customHeight="1" x14ac:dyDescent="0.3">
      <c r="A1224" s="566">
        <v>4</v>
      </c>
      <c r="B1224" s="567" t="s">
        <v>539</v>
      </c>
      <c r="C1224" s="567">
        <v>89301042</v>
      </c>
      <c r="D1224" s="629" t="s">
        <v>4252</v>
      </c>
      <c r="E1224" s="630" t="s">
        <v>2324</v>
      </c>
      <c r="F1224" s="567" t="s">
        <v>2282</v>
      </c>
      <c r="G1224" s="567" t="s">
        <v>2457</v>
      </c>
      <c r="H1224" s="567" t="s">
        <v>538</v>
      </c>
      <c r="I1224" s="567" t="s">
        <v>3801</v>
      </c>
      <c r="J1224" s="567" t="s">
        <v>2988</v>
      </c>
      <c r="K1224" s="567" t="s">
        <v>3802</v>
      </c>
      <c r="L1224" s="568">
        <v>1500.3</v>
      </c>
      <c r="M1224" s="568">
        <v>6001.2</v>
      </c>
      <c r="N1224" s="567">
        <v>4</v>
      </c>
      <c r="O1224" s="631">
        <v>1</v>
      </c>
      <c r="P1224" s="568">
        <v>6001.2</v>
      </c>
      <c r="Q1224" s="583">
        <v>1</v>
      </c>
      <c r="R1224" s="567">
        <v>4</v>
      </c>
      <c r="S1224" s="583">
        <v>1</v>
      </c>
      <c r="T1224" s="631">
        <v>1</v>
      </c>
      <c r="U1224" s="613">
        <v>1</v>
      </c>
    </row>
    <row r="1225" spans="1:21" ht="14.4" customHeight="1" x14ac:dyDescent="0.3">
      <c r="A1225" s="566">
        <v>4</v>
      </c>
      <c r="B1225" s="567" t="s">
        <v>539</v>
      </c>
      <c r="C1225" s="567">
        <v>89301042</v>
      </c>
      <c r="D1225" s="629" t="s">
        <v>4252</v>
      </c>
      <c r="E1225" s="630" t="s">
        <v>2324</v>
      </c>
      <c r="F1225" s="567" t="s">
        <v>2282</v>
      </c>
      <c r="G1225" s="567" t="s">
        <v>2457</v>
      </c>
      <c r="H1225" s="567" t="s">
        <v>538</v>
      </c>
      <c r="I1225" s="567" t="s">
        <v>2987</v>
      </c>
      <c r="J1225" s="567" t="s">
        <v>2988</v>
      </c>
      <c r="K1225" s="567" t="s">
        <v>2989</v>
      </c>
      <c r="L1225" s="568">
        <v>1500.3</v>
      </c>
      <c r="M1225" s="568">
        <v>9001.7999999999993</v>
      </c>
      <c r="N1225" s="567">
        <v>6</v>
      </c>
      <c r="O1225" s="631">
        <v>1</v>
      </c>
      <c r="P1225" s="568">
        <v>9001.7999999999993</v>
      </c>
      <c r="Q1225" s="583">
        <v>1</v>
      </c>
      <c r="R1225" s="567">
        <v>6</v>
      </c>
      <c r="S1225" s="583">
        <v>1</v>
      </c>
      <c r="T1225" s="631">
        <v>1</v>
      </c>
      <c r="U1225" s="613">
        <v>1</v>
      </c>
    </row>
    <row r="1226" spans="1:21" ht="14.4" customHeight="1" x14ac:dyDescent="0.3">
      <c r="A1226" s="566">
        <v>4</v>
      </c>
      <c r="B1226" s="567" t="s">
        <v>539</v>
      </c>
      <c r="C1226" s="567">
        <v>89301042</v>
      </c>
      <c r="D1226" s="629" t="s">
        <v>4252</v>
      </c>
      <c r="E1226" s="630" t="s">
        <v>2324</v>
      </c>
      <c r="F1226" s="567" t="s">
        <v>2282</v>
      </c>
      <c r="G1226" s="567" t="s">
        <v>2457</v>
      </c>
      <c r="H1226" s="567" t="s">
        <v>538</v>
      </c>
      <c r="I1226" s="567" t="s">
        <v>2990</v>
      </c>
      <c r="J1226" s="567" t="s">
        <v>2991</v>
      </c>
      <c r="K1226" s="567" t="s">
        <v>2992</v>
      </c>
      <c r="L1226" s="568">
        <v>1987.45</v>
      </c>
      <c r="M1226" s="568">
        <v>1987.45</v>
      </c>
      <c r="N1226" s="567">
        <v>1</v>
      </c>
      <c r="O1226" s="631">
        <v>1</v>
      </c>
      <c r="P1226" s="568">
        <v>1987.45</v>
      </c>
      <c r="Q1226" s="583">
        <v>1</v>
      </c>
      <c r="R1226" s="567">
        <v>1</v>
      </c>
      <c r="S1226" s="583">
        <v>1</v>
      </c>
      <c r="T1226" s="631">
        <v>1</v>
      </c>
      <c r="U1226" s="613">
        <v>1</v>
      </c>
    </row>
    <row r="1227" spans="1:21" ht="14.4" customHeight="1" x14ac:dyDescent="0.3">
      <c r="A1227" s="566">
        <v>4</v>
      </c>
      <c r="B1227" s="567" t="s">
        <v>539</v>
      </c>
      <c r="C1227" s="567">
        <v>89301042</v>
      </c>
      <c r="D1227" s="629" t="s">
        <v>4252</v>
      </c>
      <c r="E1227" s="630" t="s">
        <v>2324</v>
      </c>
      <c r="F1227" s="567" t="s">
        <v>2282</v>
      </c>
      <c r="G1227" s="567" t="s">
        <v>2457</v>
      </c>
      <c r="H1227" s="567" t="s">
        <v>538</v>
      </c>
      <c r="I1227" s="567" t="s">
        <v>2996</v>
      </c>
      <c r="J1227" s="567" t="s">
        <v>2991</v>
      </c>
      <c r="K1227" s="567" t="s">
        <v>2997</v>
      </c>
      <c r="L1227" s="568">
        <v>1987.45</v>
      </c>
      <c r="M1227" s="568">
        <v>11924.7</v>
      </c>
      <c r="N1227" s="567">
        <v>6</v>
      </c>
      <c r="O1227" s="631">
        <v>2</v>
      </c>
      <c r="P1227" s="568">
        <v>11924.7</v>
      </c>
      <c r="Q1227" s="583">
        <v>1</v>
      </c>
      <c r="R1227" s="567">
        <v>6</v>
      </c>
      <c r="S1227" s="583">
        <v>1</v>
      </c>
      <c r="T1227" s="631">
        <v>2</v>
      </c>
      <c r="U1227" s="613">
        <v>1</v>
      </c>
    </row>
    <row r="1228" spans="1:21" ht="14.4" customHeight="1" x14ac:dyDescent="0.3">
      <c r="A1228" s="566">
        <v>4</v>
      </c>
      <c r="B1228" s="567" t="s">
        <v>539</v>
      </c>
      <c r="C1228" s="567">
        <v>89301042</v>
      </c>
      <c r="D1228" s="629" t="s">
        <v>4252</v>
      </c>
      <c r="E1228" s="630" t="s">
        <v>2324</v>
      </c>
      <c r="F1228" s="567" t="s">
        <v>2282</v>
      </c>
      <c r="G1228" s="567" t="s">
        <v>2457</v>
      </c>
      <c r="H1228" s="567" t="s">
        <v>538</v>
      </c>
      <c r="I1228" s="567" t="s">
        <v>3001</v>
      </c>
      <c r="J1228" s="567" t="s">
        <v>2999</v>
      </c>
      <c r="K1228" s="567" t="s">
        <v>3002</v>
      </c>
      <c r="L1228" s="568">
        <v>711.08</v>
      </c>
      <c r="M1228" s="568">
        <v>4266.4800000000005</v>
      </c>
      <c r="N1228" s="567">
        <v>6</v>
      </c>
      <c r="O1228" s="631">
        <v>1</v>
      </c>
      <c r="P1228" s="568">
        <v>4266.4800000000005</v>
      </c>
      <c r="Q1228" s="583">
        <v>1</v>
      </c>
      <c r="R1228" s="567">
        <v>6</v>
      </c>
      <c r="S1228" s="583">
        <v>1</v>
      </c>
      <c r="T1228" s="631">
        <v>1</v>
      </c>
      <c r="U1228" s="613">
        <v>1</v>
      </c>
    </row>
    <row r="1229" spans="1:21" ht="14.4" customHeight="1" x14ac:dyDescent="0.3">
      <c r="A1229" s="566">
        <v>4</v>
      </c>
      <c r="B1229" s="567" t="s">
        <v>539</v>
      </c>
      <c r="C1229" s="567">
        <v>89301042</v>
      </c>
      <c r="D1229" s="629" t="s">
        <v>4252</v>
      </c>
      <c r="E1229" s="630" t="s">
        <v>2324</v>
      </c>
      <c r="F1229" s="567" t="s">
        <v>2282</v>
      </c>
      <c r="G1229" s="567" t="s">
        <v>2457</v>
      </c>
      <c r="H1229" s="567" t="s">
        <v>538</v>
      </c>
      <c r="I1229" s="567" t="s">
        <v>3386</v>
      </c>
      <c r="J1229" s="567" t="s">
        <v>3004</v>
      </c>
      <c r="K1229" s="567" t="s">
        <v>3387</v>
      </c>
      <c r="L1229" s="568">
        <v>1074.31</v>
      </c>
      <c r="M1229" s="568">
        <v>6445.86</v>
      </c>
      <c r="N1229" s="567">
        <v>6</v>
      </c>
      <c r="O1229" s="631">
        <v>1</v>
      </c>
      <c r="P1229" s="568">
        <v>6445.86</v>
      </c>
      <c r="Q1229" s="583">
        <v>1</v>
      </c>
      <c r="R1229" s="567">
        <v>6</v>
      </c>
      <c r="S1229" s="583">
        <v>1</v>
      </c>
      <c r="T1229" s="631">
        <v>1</v>
      </c>
      <c r="U1229" s="613">
        <v>1</v>
      </c>
    </row>
    <row r="1230" spans="1:21" ht="14.4" customHeight="1" x14ac:dyDescent="0.3">
      <c r="A1230" s="566">
        <v>4</v>
      </c>
      <c r="B1230" s="567" t="s">
        <v>539</v>
      </c>
      <c r="C1230" s="567">
        <v>89301042</v>
      </c>
      <c r="D1230" s="629" t="s">
        <v>4252</v>
      </c>
      <c r="E1230" s="630" t="s">
        <v>2324</v>
      </c>
      <c r="F1230" s="567" t="s">
        <v>2282</v>
      </c>
      <c r="G1230" s="567" t="s">
        <v>2457</v>
      </c>
      <c r="H1230" s="567" t="s">
        <v>538</v>
      </c>
      <c r="I1230" s="567" t="s">
        <v>3006</v>
      </c>
      <c r="J1230" s="567" t="s">
        <v>3004</v>
      </c>
      <c r="K1230" s="567" t="s">
        <v>3007</v>
      </c>
      <c r="L1230" s="568">
        <v>1074.31</v>
      </c>
      <c r="M1230" s="568">
        <v>12891.72</v>
      </c>
      <c r="N1230" s="567">
        <v>12</v>
      </c>
      <c r="O1230" s="631">
        <v>2</v>
      </c>
      <c r="P1230" s="568">
        <v>12891.72</v>
      </c>
      <c r="Q1230" s="583">
        <v>1</v>
      </c>
      <c r="R1230" s="567">
        <v>12</v>
      </c>
      <c r="S1230" s="583">
        <v>1</v>
      </c>
      <c r="T1230" s="631">
        <v>2</v>
      </c>
      <c r="U1230" s="613">
        <v>1</v>
      </c>
    </row>
    <row r="1231" spans="1:21" ht="14.4" customHeight="1" x14ac:dyDescent="0.3">
      <c r="A1231" s="566">
        <v>4</v>
      </c>
      <c r="B1231" s="567" t="s">
        <v>539</v>
      </c>
      <c r="C1231" s="567">
        <v>89301042</v>
      </c>
      <c r="D1231" s="629" t="s">
        <v>4252</v>
      </c>
      <c r="E1231" s="630" t="s">
        <v>2324</v>
      </c>
      <c r="F1231" s="567" t="s">
        <v>2282</v>
      </c>
      <c r="G1231" s="567" t="s">
        <v>2457</v>
      </c>
      <c r="H1231" s="567" t="s">
        <v>538</v>
      </c>
      <c r="I1231" s="567" t="s">
        <v>3008</v>
      </c>
      <c r="J1231" s="567" t="s">
        <v>3009</v>
      </c>
      <c r="K1231" s="567" t="s">
        <v>3010</v>
      </c>
      <c r="L1231" s="568">
        <v>369.69</v>
      </c>
      <c r="M1231" s="568">
        <v>1478.76</v>
      </c>
      <c r="N1231" s="567">
        <v>4</v>
      </c>
      <c r="O1231" s="631">
        <v>3</v>
      </c>
      <c r="P1231" s="568">
        <v>1478.76</v>
      </c>
      <c r="Q1231" s="583">
        <v>1</v>
      </c>
      <c r="R1231" s="567">
        <v>4</v>
      </c>
      <c r="S1231" s="583">
        <v>1</v>
      </c>
      <c r="T1231" s="631">
        <v>3</v>
      </c>
      <c r="U1231" s="613">
        <v>1</v>
      </c>
    </row>
    <row r="1232" spans="1:21" ht="14.4" customHeight="1" x14ac:dyDescent="0.3">
      <c r="A1232" s="566">
        <v>4</v>
      </c>
      <c r="B1232" s="567" t="s">
        <v>539</v>
      </c>
      <c r="C1232" s="567">
        <v>89301042</v>
      </c>
      <c r="D1232" s="629" t="s">
        <v>4252</v>
      </c>
      <c r="E1232" s="630" t="s">
        <v>2324</v>
      </c>
      <c r="F1232" s="567" t="s">
        <v>2282</v>
      </c>
      <c r="G1232" s="567" t="s">
        <v>2457</v>
      </c>
      <c r="H1232" s="567" t="s">
        <v>538</v>
      </c>
      <c r="I1232" s="567" t="s">
        <v>1949</v>
      </c>
      <c r="J1232" s="567" t="s">
        <v>2770</v>
      </c>
      <c r="K1232" s="567" t="s">
        <v>2771</v>
      </c>
      <c r="L1232" s="568">
        <v>1430.6</v>
      </c>
      <c r="M1232" s="568">
        <v>11444.8</v>
      </c>
      <c r="N1232" s="567">
        <v>8</v>
      </c>
      <c r="O1232" s="631">
        <v>3</v>
      </c>
      <c r="P1232" s="568">
        <v>11444.8</v>
      </c>
      <c r="Q1232" s="583">
        <v>1</v>
      </c>
      <c r="R1232" s="567">
        <v>8</v>
      </c>
      <c r="S1232" s="583">
        <v>1</v>
      </c>
      <c r="T1232" s="631">
        <v>3</v>
      </c>
      <c r="U1232" s="613">
        <v>1</v>
      </c>
    </row>
    <row r="1233" spans="1:21" ht="14.4" customHeight="1" x14ac:dyDescent="0.3">
      <c r="A1233" s="566">
        <v>4</v>
      </c>
      <c r="B1233" s="567" t="s">
        <v>539</v>
      </c>
      <c r="C1233" s="567">
        <v>89301042</v>
      </c>
      <c r="D1233" s="629" t="s">
        <v>4252</v>
      </c>
      <c r="E1233" s="630" t="s">
        <v>2324</v>
      </c>
      <c r="F1233" s="567" t="s">
        <v>2282</v>
      </c>
      <c r="G1233" s="567" t="s">
        <v>2457</v>
      </c>
      <c r="H1233" s="567" t="s">
        <v>538</v>
      </c>
      <c r="I1233" s="567" t="s">
        <v>3014</v>
      </c>
      <c r="J1233" s="567" t="s">
        <v>3015</v>
      </c>
      <c r="K1233" s="567" t="s">
        <v>2913</v>
      </c>
      <c r="L1233" s="568">
        <v>500</v>
      </c>
      <c r="M1233" s="568">
        <v>4500</v>
      </c>
      <c r="N1233" s="567">
        <v>9</v>
      </c>
      <c r="O1233" s="631">
        <v>6</v>
      </c>
      <c r="P1233" s="568">
        <v>4500</v>
      </c>
      <c r="Q1233" s="583">
        <v>1</v>
      </c>
      <c r="R1233" s="567">
        <v>9</v>
      </c>
      <c r="S1233" s="583">
        <v>1</v>
      </c>
      <c r="T1233" s="631">
        <v>6</v>
      </c>
      <c r="U1233" s="613">
        <v>1</v>
      </c>
    </row>
    <row r="1234" spans="1:21" ht="14.4" customHeight="1" x14ac:dyDescent="0.3">
      <c r="A1234" s="566">
        <v>4</v>
      </c>
      <c r="B1234" s="567" t="s">
        <v>539</v>
      </c>
      <c r="C1234" s="567">
        <v>89301042</v>
      </c>
      <c r="D1234" s="629" t="s">
        <v>4252</v>
      </c>
      <c r="E1234" s="630" t="s">
        <v>2324</v>
      </c>
      <c r="F1234" s="567" t="s">
        <v>2282</v>
      </c>
      <c r="G1234" s="567" t="s">
        <v>2457</v>
      </c>
      <c r="H1234" s="567" t="s">
        <v>538</v>
      </c>
      <c r="I1234" s="567" t="s">
        <v>3019</v>
      </c>
      <c r="J1234" s="567" t="s">
        <v>3020</v>
      </c>
      <c r="K1234" s="567" t="s">
        <v>3021</v>
      </c>
      <c r="L1234" s="568">
        <v>2939</v>
      </c>
      <c r="M1234" s="568">
        <v>5878</v>
      </c>
      <c r="N1234" s="567">
        <v>2</v>
      </c>
      <c r="O1234" s="631">
        <v>1</v>
      </c>
      <c r="P1234" s="568">
        <v>5878</v>
      </c>
      <c r="Q1234" s="583">
        <v>1</v>
      </c>
      <c r="R1234" s="567">
        <v>2</v>
      </c>
      <c r="S1234" s="583">
        <v>1</v>
      </c>
      <c r="T1234" s="631">
        <v>1</v>
      </c>
      <c r="U1234" s="613">
        <v>1</v>
      </c>
    </row>
    <row r="1235" spans="1:21" ht="14.4" customHeight="1" x14ac:dyDescent="0.3">
      <c r="A1235" s="566">
        <v>4</v>
      </c>
      <c r="B1235" s="567" t="s">
        <v>539</v>
      </c>
      <c r="C1235" s="567">
        <v>89301042</v>
      </c>
      <c r="D1235" s="629" t="s">
        <v>4252</v>
      </c>
      <c r="E1235" s="630" t="s">
        <v>2324</v>
      </c>
      <c r="F1235" s="567" t="s">
        <v>2282</v>
      </c>
      <c r="G1235" s="567" t="s">
        <v>2457</v>
      </c>
      <c r="H1235" s="567" t="s">
        <v>538</v>
      </c>
      <c r="I1235" s="567" t="s">
        <v>3019</v>
      </c>
      <c r="J1235" s="567" t="s">
        <v>3022</v>
      </c>
      <c r="K1235" s="567" t="s">
        <v>3021</v>
      </c>
      <c r="L1235" s="568">
        <v>2939</v>
      </c>
      <c r="M1235" s="568">
        <v>17634</v>
      </c>
      <c r="N1235" s="567">
        <v>6</v>
      </c>
      <c r="O1235" s="631">
        <v>2</v>
      </c>
      <c r="P1235" s="568">
        <v>17634</v>
      </c>
      <c r="Q1235" s="583">
        <v>1</v>
      </c>
      <c r="R1235" s="567">
        <v>6</v>
      </c>
      <c r="S1235" s="583">
        <v>1</v>
      </c>
      <c r="T1235" s="631">
        <v>2</v>
      </c>
      <c r="U1235" s="613">
        <v>1</v>
      </c>
    </row>
    <row r="1236" spans="1:21" ht="14.4" customHeight="1" x14ac:dyDescent="0.3">
      <c r="A1236" s="566">
        <v>4</v>
      </c>
      <c r="B1236" s="567" t="s">
        <v>539</v>
      </c>
      <c r="C1236" s="567">
        <v>89301042</v>
      </c>
      <c r="D1236" s="629" t="s">
        <v>4252</v>
      </c>
      <c r="E1236" s="630" t="s">
        <v>2324</v>
      </c>
      <c r="F1236" s="567" t="s">
        <v>2282</v>
      </c>
      <c r="G1236" s="567" t="s">
        <v>2457</v>
      </c>
      <c r="H1236" s="567" t="s">
        <v>538</v>
      </c>
      <c r="I1236" s="567" t="s">
        <v>3023</v>
      </c>
      <c r="J1236" s="567" t="s">
        <v>3803</v>
      </c>
      <c r="K1236" s="567" t="s">
        <v>3025</v>
      </c>
      <c r="L1236" s="568">
        <v>5343.9</v>
      </c>
      <c r="M1236" s="568">
        <v>5343.9</v>
      </c>
      <c r="N1236" s="567">
        <v>1</v>
      </c>
      <c r="O1236" s="631">
        <v>1</v>
      </c>
      <c r="P1236" s="568">
        <v>5343.9</v>
      </c>
      <c r="Q1236" s="583">
        <v>1</v>
      </c>
      <c r="R1236" s="567">
        <v>1</v>
      </c>
      <c r="S1236" s="583">
        <v>1</v>
      </c>
      <c r="T1236" s="631">
        <v>1</v>
      </c>
      <c r="U1236" s="613">
        <v>1</v>
      </c>
    </row>
    <row r="1237" spans="1:21" ht="14.4" customHeight="1" x14ac:dyDescent="0.3">
      <c r="A1237" s="566">
        <v>4</v>
      </c>
      <c r="B1237" s="567" t="s">
        <v>539</v>
      </c>
      <c r="C1237" s="567">
        <v>89301042</v>
      </c>
      <c r="D1237" s="629" t="s">
        <v>4252</v>
      </c>
      <c r="E1237" s="630" t="s">
        <v>2324</v>
      </c>
      <c r="F1237" s="567" t="s">
        <v>2282</v>
      </c>
      <c r="G1237" s="567" t="s">
        <v>2457</v>
      </c>
      <c r="H1237" s="567" t="s">
        <v>538</v>
      </c>
      <c r="I1237" s="567" t="s">
        <v>3397</v>
      </c>
      <c r="J1237" s="567" t="s">
        <v>3804</v>
      </c>
      <c r="K1237" s="567" t="s">
        <v>3399</v>
      </c>
      <c r="L1237" s="568">
        <v>2816</v>
      </c>
      <c r="M1237" s="568">
        <v>8448</v>
      </c>
      <c r="N1237" s="567">
        <v>3</v>
      </c>
      <c r="O1237" s="631">
        <v>1</v>
      </c>
      <c r="P1237" s="568">
        <v>8448</v>
      </c>
      <c r="Q1237" s="583">
        <v>1</v>
      </c>
      <c r="R1237" s="567">
        <v>3</v>
      </c>
      <c r="S1237" s="583">
        <v>1</v>
      </c>
      <c r="T1237" s="631">
        <v>1</v>
      </c>
      <c r="U1237" s="613">
        <v>1</v>
      </c>
    </row>
    <row r="1238" spans="1:21" ht="14.4" customHeight="1" x14ac:dyDescent="0.3">
      <c r="A1238" s="566">
        <v>4</v>
      </c>
      <c r="B1238" s="567" t="s">
        <v>539</v>
      </c>
      <c r="C1238" s="567">
        <v>89301042</v>
      </c>
      <c r="D1238" s="629" t="s">
        <v>4252</v>
      </c>
      <c r="E1238" s="630" t="s">
        <v>2324</v>
      </c>
      <c r="F1238" s="567" t="s">
        <v>2282</v>
      </c>
      <c r="G1238" s="567" t="s">
        <v>2457</v>
      </c>
      <c r="H1238" s="567" t="s">
        <v>538</v>
      </c>
      <c r="I1238" s="567" t="s">
        <v>3031</v>
      </c>
      <c r="J1238" s="567" t="s">
        <v>3032</v>
      </c>
      <c r="K1238" s="567" t="s">
        <v>3033</v>
      </c>
      <c r="L1238" s="568">
        <v>1080</v>
      </c>
      <c r="M1238" s="568">
        <v>1080</v>
      </c>
      <c r="N1238" s="567">
        <v>1</v>
      </c>
      <c r="O1238" s="631">
        <v>1</v>
      </c>
      <c r="P1238" s="568">
        <v>1080</v>
      </c>
      <c r="Q1238" s="583">
        <v>1</v>
      </c>
      <c r="R1238" s="567">
        <v>1</v>
      </c>
      <c r="S1238" s="583">
        <v>1</v>
      </c>
      <c r="T1238" s="631">
        <v>1</v>
      </c>
      <c r="U1238" s="613">
        <v>1</v>
      </c>
    </row>
    <row r="1239" spans="1:21" ht="14.4" customHeight="1" x14ac:dyDescent="0.3">
      <c r="A1239" s="566">
        <v>4</v>
      </c>
      <c r="B1239" s="567" t="s">
        <v>539</v>
      </c>
      <c r="C1239" s="567">
        <v>89301042</v>
      </c>
      <c r="D1239" s="629" t="s">
        <v>4252</v>
      </c>
      <c r="E1239" s="630" t="s">
        <v>2324</v>
      </c>
      <c r="F1239" s="567" t="s">
        <v>2282</v>
      </c>
      <c r="G1239" s="567" t="s">
        <v>2457</v>
      </c>
      <c r="H1239" s="567" t="s">
        <v>538</v>
      </c>
      <c r="I1239" s="567" t="s">
        <v>3034</v>
      </c>
      <c r="J1239" s="567" t="s">
        <v>3035</v>
      </c>
      <c r="K1239" s="567" t="s">
        <v>3036</v>
      </c>
      <c r="L1239" s="568">
        <v>600</v>
      </c>
      <c r="M1239" s="568">
        <v>1800</v>
      </c>
      <c r="N1239" s="567">
        <v>3</v>
      </c>
      <c r="O1239" s="631">
        <v>3</v>
      </c>
      <c r="P1239" s="568">
        <v>1800</v>
      </c>
      <c r="Q1239" s="583">
        <v>1</v>
      </c>
      <c r="R1239" s="567">
        <v>3</v>
      </c>
      <c r="S1239" s="583">
        <v>1</v>
      </c>
      <c r="T1239" s="631">
        <v>3</v>
      </c>
      <c r="U1239" s="613">
        <v>1</v>
      </c>
    </row>
    <row r="1240" spans="1:21" ht="14.4" customHeight="1" x14ac:dyDescent="0.3">
      <c r="A1240" s="566">
        <v>4</v>
      </c>
      <c r="B1240" s="567" t="s">
        <v>539</v>
      </c>
      <c r="C1240" s="567">
        <v>89301042</v>
      </c>
      <c r="D1240" s="629" t="s">
        <v>4252</v>
      </c>
      <c r="E1240" s="630" t="s">
        <v>2324</v>
      </c>
      <c r="F1240" s="567" t="s">
        <v>2282</v>
      </c>
      <c r="G1240" s="567" t="s">
        <v>2457</v>
      </c>
      <c r="H1240" s="567" t="s">
        <v>538</v>
      </c>
      <c r="I1240" s="567" t="s">
        <v>3034</v>
      </c>
      <c r="J1240" s="567" t="s">
        <v>3400</v>
      </c>
      <c r="K1240" s="567" t="s">
        <v>3036</v>
      </c>
      <c r="L1240" s="568">
        <v>600</v>
      </c>
      <c r="M1240" s="568">
        <v>600</v>
      </c>
      <c r="N1240" s="567">
        <v>1</v>
      </c>
      <c r="O1240" s="631">
        <v>1</v>
      </c>
      <c r="P1240" s="568">
        <v>600</v>
      </c>
      <c r="Q1240" s="583">
        <v>1</v>
      </c>
      <c r="R1240" s="567">
        <v>1</v>
      </c>
      <c r="S1240" s="583">
        <v>1</v>
      </c>
      <c r="T1240" s="631">
        <v>1</v>
      </c>
      <c r="U1240" s="613">
        <v>1</v>
      </c>
    </row>
    <row r="1241" spans="1:21" ht="14.4" customHeight="1" x14ac:dyDescent="0.3">
      <c r="A1241" s="566">
        <v>4</v>
      </c>
      <c r="B1241" s="567" t="s">
        <v>539</v>
      </c>
      <c r="C1241" s="567">
        <v>89301042</v>
      </c>
      <c r="D1241" s="629" t="s">
        <v>4252</v>
      </c>
      <c r="E1241" s="630" t="s">
        <v>2324</v>
      </c>
      <c r="F1241" s="567" t="s">
        <v>2282</v>
      </c>
      <c r="G1241" s="567" t="s">
        <v>2457</v>
      </c>
      <c r="H1241" s="567" t="s">
        <v>538</v>
      </c>
      <c r="I1241" s="567" t="s">
        <v>3037</v>
      </c>
      <c r="J1241" s="567" t="s">
        <v>3038</v>
      </c>
      <c r="K1241" s="567" t="s">
        <v>3039</v>
      </c>
      <c r="L1241" s="568">
        <v>550.95000000000005</v>
      </c>
      <c r="M1241" s="568">
        <v>550.95000000000005</v>
      </c>
      <c r="N1241" s="567">
        <v>1</v>
      </c>
      <c r="O1241" s="631">
        <v>1</v>
      </c>
      <c r="P1241" s="568">
        <v>550.95000000000005</v>
      </c>
      <c r="Q1241" s="583">
        <v>1</v>
      </c>
      <c r="R1241" s="567">
        <v>1</v>
      </c>
      <c r="S1241" s="583">
        <v>1</v>
      </c>
      <c r="T1241" s="631">
        <v>1</v>
      </c>
      <c r="U1241" s="613">
        <v>1</v>
      </c>
    </row>
    <row r="1242" spans="1:21" ht="14.4" customHeight="1" x14ac:dyDescent="0.3">
      <c r="A1242" s="566">
        <v>4</v>
      </c>
      <c r="B1242" s="567" t="s">
        <v>539</v>
      </c>
      <c r="C1242" s="567">
        <v>89301042</v>
      </c>
      <c r="D1242" s="629" t="s">
        <v>4252</v>
      </c>
      <c r="E1242" s="630" t="s">
        <v>2324</v>
      </c>
      <c r="F1242" s="567" t="s">
        <v>2282</v>
      </c>
      <c r="G1242" s="567" t="s">
        <v>2457</v>
      </c>
      <c r="H1242" s="567" t="s">
        <v>538</v>
      </c>
      <c r="I1242" s="567" t="s">
        <v>3040</v>
      </c>
      <c r="J1242" s="567" t="s">
        <v>3041</v>
      </c>
      <c r="K1242" s="567" t="s">
        <v>3036</v>
      </c>
      <c r="L1242" s="568">
        <v>1000</v>
      </c>
      <c r="M1242" s="568">
        <v>3000</v>
      </c>
      <c r="N1242" s="567">
        <v>3</v>
      </c>
      <c r="O1242" s="631">
        <v>3</v>
      </c>
      <c r="P1242" s="568">
        <v>3000</v>
      </c>
      <c r="Q1242" s="583">
        <v>1</v>
      </c>
      <c r="R1242" s="567">
        <v>3</v>
      </c>
      <c r="S1242" s="583">
        <v>1</v>
      </c>
      <c r="T1242" s="631">
        <v>3</v>
      </c>
      <c r="U1242" s="613">
        <v>1</v>
      </c>
    </row>
    <row r="1243" spans="1:21" ht="14.4" customHeight="1" x14ac:dyDescent="0.3">
      <c r="A1243" s="566">
        <v>4</v>
      </c>
      <c r="B1243" s="567" t="s">
        <v>539</v>
      </c>
      <c r="C1243" s="567">
        <v>89301042</v>
      </c>
      <c r="D1243" s="629" t="s">
        <v>4252</v>
      </c>
      <c r="E1243" s="630" t="s">
        <v>2324</v>
      </c>
      <c r="F1243" s="567" t="s">
        <v>2282</v>
      </c>
      <c r="G1243" s="567" t="s">
        <v>2457</v>
      </c>
      <c r="H1243" s="567" t="s">
        <v>538</v>
      </c>
      <c r="I1243" s="567" t="s">
        <v>3040</v>
      </c>
      <c r="J1243" s="567" t="s">
        <v>3402</v>
      </c>
      <c r="K1243" s="567" t="s">
        <v>3036</v>
      </c>
      <c r="L1243" s="568">
        <v>1000</v>
      </c>
      <c r="M1243" s="568">
        <v>1000</v>
      </c>
      <c r="N1243" s="567">
        <v>1</v>
      </c>
      <c r="O1243" s="631">
        <v>1</v>
      </c>
      <c r="P1243" s="568">
        <v>1000</v>
      </c>
      <c r="Q1243" s="583">
        <v>1</v>
      </c>
      <c r="R1243" s="567">
        <v>1</v>
      </c>
      <c r="S1243" s="583">
        <v>1</v>
      </c>
      <c r="T1243" s="631">
        <v>1</v>
      </c>
      <c r="U1243" s="613">
        <v>1</v>
      </c>
    </row>
    <row r="1244" spans="1:21" ht="14.4" customHeight="1" x14ac:dyDescent="0.3">
      <c r="A1244" s="566">
        <v>4</v>
      </c>
      <c r="B1244" s="567" t="s">
        <v>539</v>
      </c>
      <c r="C1244" s="567">
        <v>89301042</v>
      </c>
      <c r="D1244" s="629" t="s">
        <v>4252</v>
      </c>
      <c r="E1244" s="630" t="s">
        <v>2324</v>
      </c>
      <c r="F1244" s="567" t="s">
        <v>2282</v>
      </c>
      <c r="G1244" s="567" t="s">
        <v>2457</v>
      </c>
      <c r="H1244" s="567" t="s">
        <v>538</v>
      </c>
      <c r="I1244" s="567" t="s">
        <v>3042</v>
      </c>
      <c r="J1244" s="567" t="s">
        <v>3043</v>
      </c>
      <c r="K1244" s="567" t="s">
        <v>3044</v>
      </c>
      <c r="L1244" s="568">
        <v>3000</v>
      </c>
      <c r="M1244" s="568">
        <v>9000</v>
      </c>
      <c r="N1244" s="567">
        <v>3</v>
      </c>
      <c r="O1244" s="631">
        <v>1</v>
      </c>
      <c r="P1244" s="568">
        <v>9000</v>
      </c>
      <c r="Q1244" s="583">
        <v>1</v>
      </c>
      <c r="R1244" s="567">
        <v>3</v>
      </c>
      <c r="S1244" s="583">
        <v>1</v>
      </c>
      <c r="T1244" s="631">
        <v>1</v>
      </c>
      <c r="U1244" s="613">
        <v>1</v>
      </c>
    </row>
    <row r="1245" spans="1:21" ht="14.4" customHeight="1" x14ac:dyDescent="0.3">
      <c r="A1245" s="566">
        <v>4</v>
      </c>
      <c r="B1245" s="567" t="s">
        <v>539</v>
      </c>
      <c r="C1245" s="567">
        <v>89301042</v>
      </c>
      <c r="D1245" s="629" t="s">
        <v>4252</v>
      </c>
      <c r="E1245" s="630" t="s">
        <v>2324</v>
      </c>
      <c r="F1245" s="567" t="s">
        <v>2282</v>
      </c>
      <c r="G1245" s="567" t="s">
        <v>2457</v>
      </c>
      <c r="H1245" s="567" t="s">
        <v>538</v>
      </c>
      <c r="I1245" s="567" t="s">
        <v>3045</v>
      </c>
      <c r="J1245" s="567" t="s">
        <v>3043</v>
      </c>
      <c r="K1245" s="567" t="s">
        <v>3046</v>
      </c>
      <c r="L1245" s="568">
        <v>3000</v>
      </c>
      <c r="M1245" s="568">
        <v>9000</v>
      </c>
      <c r="N1245" s="567">
        <v>3</v>
      </c>
      <c r="O1245" s="631">
        <v>1</v>
      </c>
      <c r="P1245" s="568">
        <v>9000</v>
      </c>
      <c r="Q1245" s="583">
        <v>1</v>
      </c>
      <c r="R1245" s="567">
        <v>3</v>
      </c>
      <c r="S1245" s="583">
        <v>1</v>
      </c>
      <c r="T1245" s="631">
        <v>1</v>
      </c>
      <c r="U1245" s="613">
        <v>1</v>
      </c>
    </row>
    <row r="1246" spans="1:21" ht="14.4" customHeight="1" x14ac:dyDescent="0.3">
      <c r="A1246" s="566">
        <v>4</v>
      </c>
      <c r="B1246" s="567" t="s">
        <v>539</v>
      </c>
      <c r="C1246" s="567">
        <v>89301042</v>
      </c>
      <c r="D1246" s="629" t="s">
        <v>4252</v>
      </c>
      <c r="E1246" s="630" t="s">
        <v>2324</v>
      </c>
      <c r="F1246" s="567" t="s">
        <v>2282</v>
      </c>
      <c r="G1246" s="567" t="s">
        <v>2457</v>
      </c>
      <c r="H1246" s="567" t="s">
        <v>538</v>
      </c>
      <c r="I1246" s="567" t="s">
        <v>3053</v>
      </c>
      <c r="J1246" s="567" t="s">
        <v>3054</v>
      </c>
      <c r="K1246" s="567" t="s">
        <v>3039</v>
      </c>
      <c r="L1246" s="568">
        <v>300</v>
      </c>
      <c r="M1246" s="568">
        <v>600</v>
      </c>
      <c r="N1246" s="567">
        <v>2</v>
      </c>
      <c r="O1246" s="631">
        <v>2</v>
      </c>
      <c r="P1246" s="568">
        <v>600</v>
      </c>
      <c r="Q1246" s="583">
        <v>1</v>
      </c>
      <c r="R1246" s="567">
        <v>2</v>
      </c>
      <c r="S1246" s="583">
        <v>1</v>
      </c>
      <c r="T1246" s="631">
        <v>2</v>
      </c>
      <c r="U1246" s="613">
        <v>1</v>
      </c>
    </row>
    <row r="1247" spans="1:21" ht="14.4" customHeight="1" x14ac:dyDescent="0.3">
      <c r="A1247" s="566">
        <v>4</v>
      </c>
      <c r="B1247" s="567" t="s">
        <v>539</v>
      </c>
      <c r="C1247" s="567">
        <v>89301042</v>
      </c>
      <c r="D1247" s="629" t="s">
        <v>4252</v>
      </c>
      <c r="E1247" s="630" t="s">
        <v>2324</v>
      </c>
      <c r="F1247" s="567" t="s">
        <v>2282</v>
      </c>
      <c r="G1247" s="567" t="s">
        <v>2457</v>
      </c>
      <c r="H1247" s="567" t="s">
        <v>538</v>
      </c>
      <c r="I1247" s="567" t="s">
        <v>3053</v>
      </c>
      <c r="J1247" s="567" t="s">
        <v>3407</v>
      </c>
      <c r="K1247" s="567" t="s">
        <v>3039</v>
      </c>
      <c r="L1247" s="568">
        <v>300</v>
      </c>
      <c r="M1247" s="568">
        <v>300</v>
      </c>
      <c r="N1247" s="567">
        <v>1</v>
      </c>
      <c r="O1247" s="631">
        <v>1</v>
      </c>
      <c r="P1247" s="568">
        <v>300</v>
      </c>
      <c r="Q1247" s="583">
        <v>1</v>
      </c>
      <c r="R1247" s="567">
        <v>1</v>
      </c>
      <c r="S1247" s="583">
        <v>1</v>
      </c>
      <c r="T1247" s="631">
        <v>1</v>
      </c>
      <c r="U1247" s="613">
        <v>1</v>
      </c>
    </row>
    <row r="1248" spans="1:21" ht="14.4" customHeight="1" x14ac:dyDescent="0.3">
      <c r="A1248" s="566">
        <v>4</v>
      </c>
      <c r="B1248" s="567" t="s">
        <v>539</v>
      </c>
      <c r="C1248" s="567">
        <v>89301042</v>
      </c>
      <c r="D1248" s="629" t="s">
        <v>4252</v>
      </c>
      <c r="E1248" s="630" t="s">
        <v>2324</v>
      </c>
      <c r="F1248" s="567" t="s">
        <v>2282</v>
      </c>
      <c r="G1248" s="567" t="s">
        <v>2457</v>
      </c>
      <c r="H1248" s="567" t="s">
        <v>538</v>
      </c>
      <c r="I1248" s="567" t="s">
        <v>3058</v>
      </c>
      <c r="J1248" s="567" t="s">
        <v>3059</v>
      </c>
      <c r="K1248" s="567" t="s">
        <v>2918</v>
      </c>
      <c r="L1248" s="568">
        <v>304.69</v>
      </c>
      <c r="M1248" s="568">
        <v>914.06999999999994</v>
      </c>
      <c r="N1248" s="567">
        <v>3</v>
      </c>
      <c r="O1248" s="631">
        <v>2</v>
      </c>
      <c r="P1248" s="568">
        <v>914.06999999999994</v>
      </c>
      <c r="Q1248" s="583">
        <v>1</v>
      </c>
      <c r="R1248" s="567">
        <v>3</v>
      </c>
      <c r="S1248" s="583">
        <v>1</v>
      </c>
      <c r="T1248" s="631">
        <v>2</v>
      </c>
      <c r="U1248" s="613">
        <v>1</v>
      </c>
    </row>
    <row r="1249" spans="1:21" ht="14.4" customHeight="1" x14ac:dyDescent="0.3">
      <c r="A1249" s="566">
        <v>4</v>
      </c>
      <c r="B1249" s="567" t="s">
        <v>539</v>
      </c>
      <c r="C1249" s="567">
        <v>89301042</v>
      </c>
      <c r="D1249" s="629" t="s">
        <v>4252</v>
      </c>
      <c r="E1249" s="630" t="s">
        <v>2324</v>
      </c>
      <c r="F1249" s="567" t="s">
        <v>2282</v>
      </c>
      <c r="G1249" s="567" t="s">
        <v>2457</v>
      </c>
      <c r="H1249" s="567" t="s">
        <v>538</v>
      </c>
      <c r="I1249" s="567" t="s">
        <v>3410</v>
      </c>
      <c r="J1249" s="567" t="s">
        <v>3411</v>
      </c>
      <c r="K1249" s="567" t="s">
        <v>3412</v>
      </c>
      <c r="L1249" s="568">
        <v>856.97</v>
      </c>
      <c r="M1249" s="568">
        <v>5141.82</v>
      </c>
      <c r="N1249" s="567">
        <v>6</v>
      </c>
      <c r="O1249" s="631">
        <v>1</v>
      </c>
      <c r="P1249" s="568">
        <v>5141.82</v>
      </c>
      <c r="Q1249" s="583">
        <v>1</v>
      </c>
      <c r="R1249" s="567">
        <v>6</v>
      </c>
      <c r="S1249" s="583">
        <v>1</v>
      </c>
      <c r="T1249" s="631">
        <v>1</v>
      </c>
      <c r="U1249" s="613">
        <v>1</v>
      </c>
    </row>
    <row r="1250" spans="1:21" ht="14.4" customHeight="1" x14ac:dyDescent="0.3">
      <c r="A1250" s="566">
        <v>4</v>
      </c>
      <c r="B1250" s="567" t="s">
        <v>539</v>
      </c>
      <c r="C1250" s="567">
        <v>89301042</v>
      </c>
      <c r="D1250" s="629" t="s">
        <v>4252</v>
      </c>
      <c r="E1250" s="630" t="s">
        <v>2324</v>
      </c>
      <c r="F1250" s="567" t="s">
        <v>2282</v>
      </c>
      <c r="G1250" s="567" t="s">
        <v>2457</v>
      </c>
      <c r="H1250" s="567" t="s">
        <v>538</v>
      </c>
      <c r="I1250" s="567" t="s">
        <v>3075</v>
      </c>
      <c r="J1250" s="567" t="s">
        <v>3076</v>
      </c>
      <c r="K1250" s="567" t="s">
        <v>3077</v>
      </c>
      <c r="L1250" s="568">
        <v>370.4</v>
      </c>
      <c r="M1250" s="568">
        <v>740.8</v>
      </c>
      <c r="N1250" s="567">
        <v>2</v>
      </c>
      <c r="O1250" s="631">
        <v>1</v>
      </c>
      <c r="P1250" s="568">
        <v>740.8</v>
      </c>
      <c r="Q1250" s="583">
        <v>1</v>
      </c>
      <c r="R1250" s="567">
        <v>2</v>
      </c>
      <c r="S1250" s="583">
        <v>1</v>
      </c>
      <c r="T1250" s="631">
        <v>1</v>
      </c>
      <c r="U1250" s="613">
        <v>1</v>
      </c>
    </row>
    <row r="1251" spans="1:21" ht="14.4" customHeight="1" x14ac:dyDescent="0.3">
      <c r="A1251" s="566">
        <v>4</v>
      </c>
      <c r="B1251" s="567" t="s">
        <v>539</v>
      </c>
      <c r="C1251" s="567">
        <v>89301042</v>
      </c>
      <c r="D1251" s="629" t="s">
        <v>4252</v>
      </c>
      <c r="E1251" s="630" t="s">
        <v>2324</v>
      </c>
      <c r="F1251" s="567" t="s">
        <v>2282</v>
      </c>
      <c r="G1251" s="567" t="s">
        <v>2457</v>
      </c>
      <c r="H1251" s="567" t="s">
        <v>538</v>
      </c>
      <c r="I1251" s="567" t="s">
        <v>3102</v>
      </c>
      <c r="J1251" s="567" t="s">
        <v>3103</v>
      </c>
      <c r="K1251" s="567" t="s">
        <v>3104</v>
      </c>
      <c r="L1251" s="568">
        <v>761.3</v>
      </c>
      <c r="M1251" s="568">
        <v>7612.9999999999991</v>
      </c>
      <c r="N1251" s="567">
        <v>10</v>
      </c>
      <c r="O1251" s="631">
        <v>2</v>
      </c>
      <c r="P1251" s="568">
        <v>4567.7999999999993</v>
      </c>
      <c r="Q1251" s="583">
        <v>0.6</v>
      </c>
      <c r="R1251" s="567">
        <v>6</v>
      </c>
      <c r="S1251" s="583">
        <v>0.6</v>
      </c>
      <c r="T1251" s="631">
        <v>1</v>
      </c>
      <c r="U1251" s="613">
        <v>0.5</v>
      </c>
    </row>
    <row r="1252" spans="1:21" ht="14.4" customHeight="1" x14ac:dyDescent="0.3">
      <c r="A1252" s="566">
        <v>4</v>
      </c>
      <c r="B1252" s="567" t="s">
        <v>539</v>
      </c>
      <c r="C1252" s="567">
        <v>89301042</v>
      </c>
      <c r="D1252" s="629" t="s">
        <v>4252</v>
      </c>
      <c r="E1252" s="630" t="s">
        <v>2324</v>
      </c>
      <c r="F1252" s="567" t="s">
        <v>2282</v>
      </c>
      <c r="G1252" s="567" t="s">
        <v>2457</v>
      </c>
      <c r="H1252" s="567" t="s">
        <v>538</v>
      </c>
      <c r="I1252" s="567" t="s">
        <v>3105</v>
      </c>
      <c r="J1252" s="567" t="s">
        <v>3106</v>
      </c>
      <c r="K1252" s="567" t="s">
        <v>3107</v>
      </c>
      <c r="L1252" s="568">
        <v>1500.3</v>
      </c>
      <c r="M1252" s="568">
        <v>7501.5</v>
      </c>
      <c r="N1252" s="567">
        <v>5</v>
      </c>
      <c r="O1252" s="631">
        <v>1</v>
      </c>
      <c r="P1252" s="568">
        <v>7501.5</v>
      </c>
      <c r="Q1252" s="583">
        <v>1</v>
      </c>
      <c r="R1252" s="567">
        <v>5</v>
      </c>
      <c r="S1252" s="583">
        <v>1</v>
      </c>
      <c r="T1252" s="631">
        <v>1</v>
      </c>
      <c r="U1252" s="613">
        <v>1</v>
      </c>
    </row>
    <row r="1253" spans="1:21" ht="14.4" customHeight="1" x14ac:dyDescent="0.3">
      <c r="A1253" s="566">
        <v>4</v>
      </c>
      <c r="B1253" s="567" t="s">
        <v>539</v>
      </c>
      <c r="C1253" s="567">
        <v>89301042</v>
      </c>
      <c r="D1253" s="629" t="s">
        <v>4252</v>
      </c>
      <c r="E1253" s="630" t="s">
        <v>2324</v>
      </c>
      <c r="F1253" s="567" t="s">
        <v>2282</v>
      </c>
      <c r="G1253" s="567" t="s">
        <v>2457</v>
      </c>
      <c r="H1253" s="567" t="s">
        <v>538</v>
      </c>
      <c r="I1253" s="567" t="s">
        <v>3805</v>
      </c>
      <c r="J1253" s="567" t="s">
        <v>3806</v>
      </c>
      <c r="K1253" s="567" t="s">
        <v>3807</v>
      </c>
      <c r="L1253" s="568">
        <v>835.78</v>
      </c>
      <c r="M1253" s="568">
        <v>10029.36</v>
      </c>
      <c r="N1253" s="567">
        <v>12</v>
      </c>
      <c r="O1253" s="631">
        <v>2</v>
      </c>
      <c r="P1253" s="568">
        <v>10029.36</v>
      </c>
      <c r="Q1253" s="583">
        <v>1</v>
      </c>
      <c r="R1253" s="567">
        <v>12</v>
      </c>
      <c r="S1253" s="583">
        <v>1</v>
      </c>
      <c r="T1253" s="631">
        <v>2</v>
      </c>
      <c r="U1253" s="613">
        <v>1</v>
      </c>
    </row>
    <row r="1254" spans="1:21" ht="14.4" customHeight="1" x14ac:dyDescent="0.3">
      <c r="A1254" s="566">
        <v>4</v>
      </c>
      <c r="B1254" s="567" t="s">
        <v>539</v>
      </c>
      <c r="C1254" s="567">
        <v>89301042</v>
      </c>
      <c r="D1254" s="629" t="s">
        <v>4252</v>
      </c>
      <c r="E1254" s="630" t="s">
        <v>2324</v>
      </c>
      <c r="F1254" s="567" t="s">
        <v>2282</v>
      </c>
      <c r="G1254" s="567" t="s">
        <v>2457</v>
      </c>
      <c r="H1254" s="567" t="s">
        <v>538</v>
      </c>
      <c r="I1254" s="567" t="s">
        <v>3108</v>
      </c>
      <c r="J1254" s="567" t="s">
        <v>3808</v>
      </c>
      <c r="K1254" s="567" t="s">
        <v>3110</v>
      </c>
      <c r="L1254" s="568">
        <v>835.78</v>
      </c>
      <c r="M1254" s="568">
        <v>5014.68</v>
      </c>
      <c r="N1254" s="567">
        <v>6</v>
      </c>
      <c r="O1254" s="631">
        <v>1</v>
      </c>
      <c r="P1254" s="568">
        <v>5014.68</v>
      </c>
      <c r="Q1254" s="583">
        <v>1</v>
      </c>
      <c r="R1254" s="567">
        <v>6</v>
      </c>
      <c r="S1254" s="583">
        <v>1</v>
      </c>
      <c r="T1254" s="631">
        <v>1</v>
      </c>
      <c r="U1254" s="613">
        <v>1</v>
      </c>
    </row>
    <row r="1255" spans="1:21" ht="14.4" customHeight="1" x14ac:dyDescent="0.3">
      <c r="A1255" s="566">
        <v>4</v>
      </c>
      <c r="B1255" s="567" t="s">
        <v>539</v>
      </c>
      <c r="C1255" s="567">
        <v>89301042</v>
      </c>
      <c r="D1255" s="629" t="s">
        <v>4252</v>
      </c>
      <c r="E1255" s="630" t="s">
        <v>2324</v>
      </c>
      <c r="F1255" s="567" t="s">
        <v>2282</v>
      </c>
      <c r="G1255" s="567" t="s">
        <v>2457</v>
      </c>
      <c r="H1255" s="567" t="s">
        <v>538</v>
      </c>
      <c r="I1255" s="567" t="s">
        <v>3108</v>
      </c>
      <c r="J1255" s="567" t="s">
        <v>3109</v>
      </c>
      <c r="K1255" s="567" t="s">
        <v>3110</v>
      </c>
      <c r="L1255" s="568">
        <v>835.78</v>
      </c>
      <c r="M1255" s="568">
        <v>5014.68</v>
      </c>
      <c r="N1255" s="567">
        <v>6</v>
      </c>
      <c r="O1255" s="631">
        <v>1</v>
      </c>
      <c r="P1255" s="568">
        <v>5014.68</v>
      </c>
      <c r="Q1255" s="583">
        <v>1</v>
      </c>
      <c r="R1255" s="567">
        <v>6</v>
      </c>
      <c r="S1255" s="583">
        <v>1</v>
      </c>
      <c r="T1255" s="631">
        <v>1</v>
      </c>
      <c r="U1255" s="613">
        <v>1</v>
      </c>
    </row>
    <row r="1256" spans="1:21" ht="14.4" customHeight="1" x14ac:dyDescent="0.3">
      <c r="A1256" s="566">
        <v>4</v>
      </c>
      <c r="B1256" s="567" t="s">
        <v>539</v>
      </c>
      <c r="C1256" s="567">
        <v>89301042</v>
      </c>
      <c r="D1256" s="629" t="s">
        <v>4252</v>
      </c>
      <c r="E1256" s="630" t="s">
        <v>2324</v>
      </c>
      <c r="F1256" s="567" t="s">
        <v>2282</v>
      </c>
      <c r="G1256" s="567" t="s">
        <v>2457</v>
      </c>
      <c r="H1256" s="567" t="s">
        <v>538</v>
      </c>
      <c r="I1256" s="567" t="s">
        <v>3809</v>
      </c>
      <c r="J1256" s="567" t="s">
        <v>3810</v>
      </c>
      <c r="K1256" s="567" t="s">
        <v>3089</v>
      </c>
      <c r="L1256" s="568">
        <v>1793.43</v>
      </c>
      <c r="M1256" s="568">
        <v>10760.58</v>
      </c>
      <c r="N1256" s="567">
        <v>6</v>
      </c>
      <c r="O1256" s="631">
        <v>2</v>
      </c>
      <c r="P1256" s="568">
        <v>10760.58</v>
      </c>
      <c r="Q1256" s="583">
        <v>1</v>
      </c>
      <c r="R1256" s="567">
        <v>6</v>
      </c>
      <c r="S1256" s="583">
        <v>1</v>
      </c>
      <c r="T1256" s="631">
        <v>2</v>
      </c>
      <c r="U1256" s="613">
        <v>1</v>
      </c>
    </row>
    <row r="1257" spans="1:21" ht="14.4" customHeight="1" x14ac:dyDescent="0.3">
      <c r="A1257" s="566">
        <v>4</v>
      </c>
      <c r="B1257" s="567" t="s">
        <v>539</v>
      </c>
      <c r="C1257" s="567">
        <v>89301042</v>
      </c>
      <c r="D1257" s="629" t="s">
        <v>4252</v>
      </c>
      <c r="E1257" s="630" t="s">
        <v>2324</v>
      </c>
      <c r="F1257" s="567" t="s">
        <v>2282</v>
      </c>
      <c r="G1257" s="567" t="s">
        <v>2457</v>
      </c>
      <c r="H1257" s="567" t="s">
        <v>538</v>
      </c>
      <c r="I1257" s="567" t="s">
        <v>3111</v>
      </c>
      <c r="J1257" s="567" t="s">
        <v>3811</v>
      </c>
      <c r="K1257" s="567" t="s">
        <v>3092</v>
      </c>
      <c r="L1257" s="568">
        <v>1793.43</v>
      </c>
      <c r="M1257" s="568">
        <v>10760.58</v>
      </c>
      <c r="N1257" s="567">
        <v>6</v>
      </c>
      <c r="O1257" s="631">
        <v>1</v>
      </c>
      <c r="P1257" s="568">
        <v>10760.58</v>
      </c>
      <c r="Q1257" s="583">
        <v>1</v>
      </c>
      <c r="R1257" s="567">
        <v>6</v>
      </c>
      <c r="S1257" s="583">
        <v>1</v>
      </c>
      <c r="T1257" s="631">
        <v>1</v>
      </c>
      <c r="U1257" s="613">
        <v>1</v>
      </c>
    </row>
    <row r="1258" spans="1:21" ht="14.4" customHeight="1" x14ac:dyDescent="0.3">
      <c r="A1258" s="566">
        <v>4</v>
      </c>
      <c r="B1258" s="567" t="s">
        <v>539</v>
      </c>
      <c r="C1258" s="567">
        <v>89301042</v>
      </c>
      <c r="D1258" s="629" t="s">
        <v>4252</v>
      </c>
      <c r="E1258" s="630" t="s">
        <v>2324</v>
      </c>
      <c r="F1258" s="567" t="s">
        <v>2282</v>
      </c>
      <c r="G1258" s="567" t="s">
        <v>2457</v>
      </c>
      <c r="H1258" s="567" t="s">
        <v>538</v>
      </c>
      <c r="I1258" s="567" t="s">
        <v>3111</v>
      </c>
      <c r="J1258" s="567" t="s">
        <v>3112</v>
      </c>
      <c r="K1258" s="567" t="s">
        <v>3092</v>
      </c>
      <c r="L1258" s="568">
        <v>1793.43</v>
      </c>
      <c r="M1258" s="568">
        <v>10760.58</v>
      </c>
      <c r="N1258" s="567">
        <v>6</v>
      </c>
      <c r="O1258" s="631">
        <v>1</v>
      </c>
      <c r="P1258" s="568">
        <v>10760.58</v>
      </c>
      <c r="Q1258" s="583">
        <v>1</v>
      </c>
      <c r="R1258" s="567">
        <v>6</v>
      </c>
      <c r="S1258" s="583">
        <v>1</v>
      </c>
      <c r="T1258" s="631">
        <v>1</v>
      </c>
      <c r="U1258" s="613">
        <v>1</v>
      </c>
    </row>
    <row r="1259" spans="1:21" ht="14.4" customHeight="1" x14ac:dyDescent="0.3">
      <c r="A1259" s="566">
        <v>4</v>
      </c>
      <c r="B1259" s="567" t="s">
        <v>539</v>
      </c>
      <c r="C1259" s="567">
        <v>89301042</v>
      </c>
      <c r="D1259" s="629" t="s">
        <v>4252</v>
      </c>
      <c r="E1259" s="630" t="s">
        <v>2324</v>
      </c>
      <c r="F1259" s="567" t="s">
        <v>2282</v>
      </c>
      <c r="G1259" s="567" t="s">
        <v>2457</v>
      </c>
      <c r="H1259" s="567" t="s">
        <v>538</v>
      </c>
      <c r="I1259" s="567" t="s">
        <v>3439</v>
      </c>
      <c r="J1259" s="567" t="s">
        <v>3437</v>
      </c>
      <c r="K1259" s="567" t="s">
        <v>3440</v>
      </c>
      <c r="L1259" s="568">
        <v>3000</v>
      </c>
      <c r="M1259" s="568">
        <v>9000</v>
      </c>
      <c r="N1259" s="567">
        <v>3</v>
      </c>
      <c r="O1259" s="631">
        <v>1</v>
      </c>
      <c r="P1259" s="568">
        <v>9000</v>
      </c>
      <c r="Q1259" s="583">
        <v>1</v>
      </c>
      <c r="R1259" s="567">
        <v>3</v>
      </c>
      <c r="S1259" s="583">
        <v>1</v>
      </c>
      <c r="T1259" s="631">
        <v>1</v>
      </c>
      <c r="U1259" s="613">
        <v>1</v>
      </c>
    </row>
    <row r="1260" spans="1:21" ht="14.4" customHeight="1" x14ac:dyDescent="0.3">
      <c r="A1260" s="566">
        <v>4</v>
      </c>
      <c r="B1260" s="567" t="s">
        <v>539</v>
      </c>
      <c r="C1260" s="567">
        <v>89301042</v>
      </c>
      <c r="D1260" s="629" t="s">
        <v>4252</v>
      </c>
      <c r="E1260" s="630" t="s">
        <v>2324</v>
      </c>
      <c r="F1260" s="567" t="s">
        <v>2282</v>
      </c>
      <c r="G1260" s="567" t="s">
        <v>2457</v>
      </c>
      <c r="H1260" s="567" t="s">
        <v>538</v>
      </c>
      <c r="I1260" s="567" t="s">
        <v>3127</v>
      </c>
      <c r="J1260" s="567" t="s">
        <v>3125</v>
      </c>
      <c r="K1260" s="567" t="s">
        <v>3128</v>
      </c>
      <c r="L1260" s="568">
        <v>1500</v>
      </c>
      <c r="M1260" s="568">
        <v>22500</v>
      </c>
      <c r="N1260" s="567">
        <v>15</v>
      </c>
      <c r="O1260" s="631">
        <v>2</v>
      </c>
      <c r="P1260" s="568">
        <v>22500</v>
      </c>
      <c r="Q1260" s="583">
        <v>1</v>
      </c>
      <c r="R1260" s="567">
        <v>15</v>
      </c>
      <c r="S1260" s="583">
        <v>1</v>
      </c>
      <c r="T1260" s="631">
        <v>2</v>
      </c>
      <c r="U1260" s="613">
        <v>1</v>
      </c>
    </row>
    <row r="1261" spans="1:21" ht="14.4" customHeight="1" x14ac:dyDescent="0.3">
      <c r="A1261" s="566">
        <v>4</v>
      </c>
      <c r="B1261" s="567" t="s">
        <v>539</v>
      </c>
      <c r="C1261" s="567">
        <v>89301042</v>
      </c>
      <c r="D1261" s="629" t="s">
        <v>4252</v>
      </c>
      <c r="E1261" s="630" t="s">
        <v>2325</v>
      </c>
      <c r="F1261" s="567" t="s">
        <v>2280</v>
      </c>
      <c r="G1261" s="567" t="s">
        <v>3812</v>
      </c>
      <c r="H1261" s="567" t="s">
        <v>538</v>
      </c>
      <c r="I1261" s="567" t="s">
        <v>3813</v>
      </c>
      <c r="J1261" s="567" t="s">
        <v>3814</v>
      </c>
      <c r="K1261" s="567" t="s">
        <v>3815</v>
      </c>
      <c r="L1261" s="568">
        <v>0</v>
      </c>
      <c r="M1261" s="568">
        <v>0</v>
      </c>
      <c r="N1261" s="567">
        <v>2</v>
      </c>
      <c r="O1261" s="631">
        <v>1</v>
      </c>
      <c r="P1261" s="568"/>
      <c r="Q1261" s="583"/>
      <c r="R1261" s="567"/>
      <c r="S1261" s="583">
        <v>0</v>
      </c>
      <c r="T1261" s="631"/>
      <c r="U1261" s="613">
        <v>0</v>
      </c>
    </row>
    <row r="1262" spans="1:21" ht="14.4" customHeight="1" x14ac:dyDescent="0.3">
      <c r="A1262" s="566">
        <v>4</v>
      </c>
      <c r="B1262" s="567" t="s">
        <v>539</v>
      </c>
      <c r="C1262" s="567">
        <v>89301042</v>
      </c>
      <c r="D1262" s="629" t="s">
        <v>4252</v>
      </c>
      <c r="E1262" s="630" t="s">
        <v>2325</v>
      </c>
      <c r="F1262" s="567" t="s">
        <v>2280</v>
      </c>
      <c r="G1262" s="567" t="s">
        <v>2788</v>
      </c>
      <c r="H1262" s="567" t="s">
        <v>538</v>
      </c>
      <c r="I1262" s="567" t="s">
        <v>2789</v>
      </c>
      <c r="J1262" s="567" t="s">
        <v>605</v>
      </c>
      <c r="K1262" s="567" t="s">
        <v>2790</v>
      </c>
      <c r="L1262" s="568">
        <v>35.380000000000003</v>
      </c>
      <c r="M1262" s="568">
        <v>35.380000000000003</v>
      </c>
      <c r="N1262" s="567">
        <v>1</v>
      </c>
      <c r="O1262" s="631">
        <v>0.5</v>
      </c>
      <c r="P1262" s="568"/>
      <c r="Q1262" s="583">
        <v>0</v>
      </c>
      <c r="R1262" s="567"/>
      <c r="S1262" s="583">
        <v>0</v>
      </c>
      <c r="T1262" s="631"/>
      <c r="U1262" s="613">
        <v>0</v>
      </c>
    </row>
    <row r="1263" spans="1:21" ht="14.4" customHeight="1" x14ac:dyDescent="0.3">
      <c r="A1263" s="566">
        <v>4</v>
      </c>
      <c r="B1263" s="567" t="s">
        <v>539</v>
      </c>
      <c r="C1263" s="567">
        <v>89301042</v>
      </c>
      <c r="D1263" s="629" t="s">
        <v>4252</v>
      </c>
      <c r="E1263" s="630" t="s">
        <v>2325</v>
      </c>
      <c r="F1263" s="567" t="s">
        <v>2280</v>
      </c>
      <c r="G1263" s="567" t="s">
        <v>2357</v>
      </c>
      <c r="H1263" s="567" t="s">
        <v>905</v>
      </c>
      <c r="I1263" s="567" t="s">
        <v>1943</v>
      </c>
      <c r="J1263" s="567" t="s">
        <v>1944</v>
      </c>
      <c r="K1263" s="567" t="s">
        <v>1945</v>
      </c>
      <c r="L1263" s="568">
        <v>333.31</v>
      </c>
      <c r="M1263" s="568">
        <v>333.31</v>
      </c>
      <c r="N1263" s="567">
        <v>1</v>
      </c>
      <c r="O1263" s="631">
        <v>0.5</v>
      </c>
      <c r="P1263" s="568">
        <v>333.31</v>
      </c>
      <c r="Q1263" s="583">
        <v>1</v>
      </c>
      <c r="R1263" s="567">
        <v>1</v>
      </c>
      <c r="S1263" s="583">
        <v>1</v>
      </c>
      <c r="T1263" s="631">
        <v>0.5</v>
      </c>
      <c r="U1263" s="613">
        <v>1</v>
      </c>
    </row>
    <row r="1264" spans="1:21" ht="14.4" customHeight="1" x14ac:dyDescent="0.3">
      <c r="A1264" s="566">
        <v>4</v>
      </c>
      <c r="B1264" s="567" t="s">
        <v>539</v>
      </c>
      <c r="C1264" s="567">
        <v>89301042</v>
      </c>
      <c r="D1264" s="629" t="s">
        <v>4252</v>
      </c>
      <c r="E1264" s="630" t="s">
        <v>2325</v>
      </c>
      <c r="F1264" s="567" t="s">
        <v>2280</v>
      </c>
      <c r="G1264" s="567" t="s">
        <v>2337</v>
      </c>
      <c r="H1264" s="567" t="s">
        <v>905</v>
      </c>
      <c r="I1264" s="567" t="s">
        <v>1943</v>
      </c>
      <c r="J1264" s="567" t="s">
        <v>1944</v>
      </c>
      <c r="K1264" s="567" t="s">
        <v>1945</v>
      </c>
      <c r="L1264" s="568">
        <v>333.31</v>
      </c>
      <c r="M1264" s="568">
        <v>2666.48</v>
      </c>
      <c r="N1264" s="567">
        <v>8</v>
      </c>
      <c r="O1264" s="631">
        <v>6</v>
      </c>
      <c r="P1264" s="568">
        <v>1333.24</v>
      </c>
      <c r="Q1264" s="583">
        <v>0.5</v>
      </c>
      <c r="R1264" s="567">
        <v>4</v>
      </c>
      <c r="S1264" s="583">
        <v>0.5</v>
      </c>
      <c r="T1264" s="631">
        <v>3</v>
      </c>
      <c r="U1264" s="613">
        <v>0.5</v>
      </c>
    </row>
    <row r="1265" spans="1:21" ht="14.4" customHeight="1" x14ac:dyDescent="0.3">
      <c r="A1265" s="566">
        <v>4</v>
      </c>
      <c r="B1265" s="567" t="s">
        <v>539</v>
      </c>
      <c r="C1265" s="567">
        <v>89301042</v>
      </c>
      <c r="D1265" s="629" t="s">
        <v>4252</v>
      </c>
      <c r="E1265" s="630" t="s">
        <v>2325</v>
      </c>
      <c r="F1265" s="567" t="s">
        <v>2280</v>
      </c>
      <c r="G1265" s="567" t="s">
        <v>2503</v>
      </c>
      <c r="H1265" s="567" t="s">
        <v>905</v>
      </c>
      <c r="I1265" s="567" t="s">
        <v>2128</v>
      </c>
      <c r="J1265" s="567" t="s">
        <v>1382</v>
      </c>
      <c r="K1265" s="567" t="s">
        <v>2129</v>
      </c>
      <c r="L1265" s="568">
        <v>184.22</v>
      </c>
      <c r="M1265" s="568">
        <v>184.22</v>
      </c>
      <c r="N1265" s="567">
        <v>1</v>
      </c>
      <c r="O1265" s="631">
        <v>1</v>
      </c>
      <c r="P1265" s="568">
        <v>184.22</v>
      </c>
      <c r="Q1265" s="583">
        <v>1</v>
      </c>
      <c r="R1265" s="567">
        <v>1</v>
      </c>
      <c r="S1265" s="583">
        <v>1</v>
      </c>
      <c r="T1265" s="631">
        <v>1</v>
      </c>
      <c r="U1265" s="613">
        <v>1</v>
      </c>
    </row>
    <row r="1266" spans="1:21" ht="14.4" customHeight="1" x14ac:dyDescent="0.3">
      <c r="A1266" s="566">
        <v>4</v>
      </c>
      <c r="B1266" s="567" t="s">
        <v>539</v>
      </c>
      <c r="C1266" s="567">
        <v>89301042</v>
      </c>
      <c r="D1266" s="629" t="s">
        <v>4252</v>
      </c>
      <c r="E1266" s="630" t="s">
        <v>2325</v>
      </c>
      <c r="F1266" s="567" t="s">
        <v>2280</v>
      </c>
      <c r="G1266" s="567" t="s">
        <v>2397</v>
      </c>
      <c r="H1266" s="567" t="s">
        <v>905</v>
      </c>
      <c r="I1266" s="567" t="s">
        <v>2798</v>
      </c>
      <c r="J1266" s="567" t="s">
        <v>957</v>
      </c>
      <c r="K1266" s="567" t="s">
        <v>2799</v>
      </c>
      <c r="L1266" s="568">
        <v>275.48</v>
      </c>
      <c r="M1266" s="568">
        <v>275.48</v>
      </c>
      <c r="N1266" s="567">
        <v>1</v>
      </c>
      <c r="O1266" s="631">
        <v>1</v>
      </c>
      <c r="P1266" s="568"/>
      <c r="Q1266" s="583">
        <v>0</v>
      </c>
      <c r="R1266" s="567"/>
      <c r="S1266" s="583">
        <v>0</v>
      </c>
      <c r="T1266" s="631"/>
      <c r="U1266" s="613">
        <v>0</v>
      </c>
    </row>
    <row r="1267" spans="1:21" ht="14.4" customHeight="1" x14ac:dyDescent="0.3">
      <c r="A1267" s="566">
        <v>4</v>
      </c>
      <c r="B1267" s="567" t="s">
        <v>539</v>
      </c>
      <c r="C1267" s="567">
        <v>89301042</v>
      </c>
      <c r="D1267" s="629" t="s">
        <v>4252</v>
      </c>
      <c r="E1267" s="630" t="s">
        <v>2325</v>
      </c>
      <c r="F1267" s="567" t="s">
        <v>2280</v>
      </c>
      <c r="G1267" s="567" t="s">
        <v>2397</v>
      </c>
      <c r="H1267" s="567" t="s">
        <v>905</v>
      </c>
      <c r="I1267" s="567" t="s">
        <v>2035</v>
      </c>
      <c r="J1267" s="567" t="s">
        <v>957</v>
      </c>
      <c r="K1267" s="567" t="s">
        <v>944</v>
      </c>
      <c r="L1267" s="568">
        <v>137.74</v>
      </c>
      <c r="M1267" s="568">
        <v>137.74</v>
      </c>
      <c r="N1267" s="567">
        <v>1</v>
      </c>
      <c r="O1267" s="631">
        <v>0.5</v>
      </c>
      <c r="P1267" s="568"/>
      <c r="Q1267" s="583">
        <v>0</v>
      </c>
      <c r="R1267" s="567"/>
      <c r="S1267" s="583">
        <v>0</v>
      </c>
      <c r="T1267" s="631"/>
      <c r="U1267" s="613">
        <v>0</v>
      </c>
    </row>
    <row r="1268" spans="1:21" ht="14.4" customHeight="1" x14ac:dyDescent="0.3">
      <c r="A1268" s="566">
        <v>4</v>
      </c>
      <c r="B1268" s="567" t="s">
        <v>539</v>
      </c>
      <c r="C1268" s="567">
        <v>89301042</v>
      </c>
      <c r="D1268" s="629" t="s">
        <v>4252</v>
      </c>
      <c r="E1268" s="630" t="s">
        <v>2325</v>
      </c>
      <c r="F1268" s="567" t="s">
        <v>2280</v>
      </c>
      <c r="G1268" s="567" t="s">
        <v>3148</v>
      </c>
      <c r="H1268" s="567" t="s">
        <v>538</v>
      </c>
      <c r="I1268" s="567" t="s">
        <v>3149</v>
      </c>
      <c r="J1268" s="567" t="s">
        <v>3150</v>
      </c>
      <c r="K1268" s="567" t="s">
        <v>3151</v>
      </c>
      <c r="L1268" s="568">
        <v>0</v>
      </c>
      <c r="M1268" s="568">
        <v>0</v>
      </c>
      <c r="N1268" s="567">
        <v>1</v>
      </c>
      <c r="O1268" s="631">
        <v>0.5</v>
      </c>
      <c r="P1268" s="568">
        <v>0</v>
      </c>
      <c r="Q1268" s="583"/>
      <c r="R1268" s="567">
        <v>1</v>
      </c>
      <c r="S1268" s="583">
        <v>1</v>
      </c>
      <c r="T1268" s="631">
        <v>0.5</v>
      </c>
      <c r="U1268" s="613">
        <v>1</v>
      </c>
    </row>
    <row r="1269" spans="1:21" ht="14.4" customHeight="1" x14ac:dyDescent="0.3">
      <c r="A1269" s="566">
        <v>4</v>
      </c>
      <c r="B1269" s="567" t="s">
        <v>539</v>
      </c>
      <c r="C1269" s="567">
        <v>89301042</v>
      </c>
      <c r="D1269" s="629" t="s">
        <v>4252</v>
      </c>
      <c r="E1269" s="630" t="s">
        <v>2325</v>
      </c>
      <c r="F1269" s="567" t="s">
        <v>2280</v>
      </c>
      <c r="G1269" s="567" t="s">
        <v>2638</v>
      </c>
      <c r="H1269" s="567" t="s">
        <v>538</v>
      </c>
      <c r="I1269" s="567" t="s">
        <v>3816</v>
      </c>
      <c r="J1269" s="567" t="s">
        <v>687</v>
      </c>
      <c r="K1269" s="567" t="s">
        <v>686</v>
      </c>
      <c r="L1269" s="568">
        <v>137.74</v>
      </c>
      <c r="M1269" s="568">
        <v>137.74</v>
      </c>
      <c r="N1269" s="567">
        <v>1</v>
      </c>
      <c r="O1269" s="631">
        <v>1</v>
      </c>
      <c r="P1269" s="568">
        <v>137.74</v>
      </c>
      <c r="Q1269" s="583">
        <v>1</v>
      </c>
      <c r="R1269" s="567">
        <v>1</v>
      </c>
      <c r="S1269" s="583">
        <v>1</v>
      </c>
      <c r="T1269" s="631">
        <v>1</v>
      </c>
      <c r="U1269" s="613">
        <v>1</v>
      </c>
    </row>
    <row r="1270" spans="1:21" ht="14.4" customHeight="1" x14ac:dyDescent="0.3">
      <c r="A1270" s="566">
        <v>4</v>
      </c>
      <c r="B1270" s="567" t="s">
        <v>539</v>
      </c>
      <c r="C1270" s="567">
        <v>89301042</v>
      </c>
      <c r="D1270" s="629" t="s">
        <v>4252</v>
      </c>
      <c r="E1270" s="630" t="s">
        <v>2325</v>
      </c>
      <c r="F1270" s="567" t="s">
        <v>2280</v>
      </c>
      <c r="G1270" s="567" t="s">
        <v>3191</v>
      </c>
      <c r="H1270" s="567" t="s">
        <v>538</v>
      </c>
      <c r="I1270" s="567" t="s">
        <v>3613</v>
      </c>
      <c r="J1270" s="567" t="s">
        <v>652</v>
      </c>
      <c r="K1270" s="567" t="s">
        <v>653</v>
      </c>
      <c r="L1270" s="568">
        <v>138.61000000000001</v>
      </c>
      <c r="M1270" s="568">
        <v>138.61000000000001</v>
      </c>
      <c r="N1270" s="567">
        <v>1</v>
      </c>
      <c r="O1270" s="631">
        <v>1</v>
      </c>
      <c r="P1270" s="568"/>
      <c r="Q1270" s="583">
        <v>0</v>
      </c>
      <c r="R1270" s="567"/>
      <c r="S1270" s="583">
        <v>0</v>
      </c>
      <c r="T1270" s="631"/>
      <c r="U1270" s="613">
        <v>0</v>
      </c>
    </row>
    <row r="1271" spans="1:21" ht="14.4" customHeight="1" x14ac:dyDescent="0.3">
      <c r="A1271" s="566">
        <v>4</v>
      </c>
      <c r="B1271" s="567" t="s">
        <v>539</v>
      </c>
      <c r="C1271" s="567">
        <v>89301042</v>
      </c>
      <c r="D1271" s="629" t="s">
        <v>4252</v>
      </c>
      <c r="E1271" s="630" t="s">
        <v>2325</v>
      </c>
      <c r="F1271" s="567" t="s">
        <v>2280</v>
      </c>
      <c r="G1271" s="567" t="s">
        <v>3191</v>
      </c>
      <c r="H1271" s="567" t="s">
        <v>538</v>
      </c>
      <c r="I1271" s="567" t="s">
        <v>3613</v>
      </c>
      <c r="J1271" s="567" t="s">
        <v>652</v>
      </c>
      <c r="K1271" s="567" t="s">
        <v>1858</v>
      </c>
      <c r="L1271" s="568">
        <v>115.3</v>
      </c>
      <c r="M1271" s="568">
        <v>345.9</v>
      </c>
      <c r="N1271" s="567">
        <v>3</v>
      </c>
      <c r="O1271" s="631">
        <v>2</v>
      </c>
      <c r="P1271" s="568">
        <v>115.3</v>
      </c>
      <c r="Q1271" s="583">
        <v>0.33333333333333337</v>
      </c>
      <c r="R1271" s="567">
        <v>1</v>
      </c>
      <c r="S1271" s="583">
        <v>0.33333333333333331</v>
      </c>
      <c r="T1271" s="631">
        <v>1</v>
      </c>
      <c r="U1271" s="613">
        <v>0.5</v>
      </c>
    </row>
    <row r="1272" spans="1:21" ht="14.4" customHeight="1" x14ac:dyDescent="0.3">
      <c r="A1272" s="566">
        <v>4</v>
      </c>
      <c r="B1272" s="567" t="s">
        <v>539</v>
      </c>
      <c r="C1272" s="567">
        <v>89301042</v>
      </c>
      <c r="D1272" s="629" t="s">
        <v>4252</v>
      </c>
      <c r="E1272" s="630" t="s">
        <v>2325</v>
      </c>
      <c r="F1272" s="567" t="s">
        <v>2280</v>
      </c>
      <c r="G1272" s="567" t="s">
        <v>3207</v>
      </c>
      <c r="H1272" s="567" t="s">
        <v>538</v>
      </c>
      <c r="I1272" s="567" t="s">
        <v>3208</v>
      </c>
      <c r="J1272" s="567" t="s">
        <v>3209</v>
      </c>
      <c r="K1272" s="567" t="s">
        <v>2360</v>
      </c>
      <c r="L1272" s="568">
        <v>43.23</v>
      </c>
      <c r="M1272" s="568">
        <v>86.46</v>
      </c>
      <c r="N1272" s="567">
        <v>2</v>
      </c>
      <c r="O1272" s="631">
        <v>0.5</v>
      </c>
      <c r="P1272" s="568">
        <v>86.46</v>
      </c>
      <c r="Q1272" s="583">
        <v>1</v>
      </c>
      <c r="R1272" s="567">
        <v>2</v>
      </c>
      <c r="S1272" s="583">
        <v>1</v>
      </c>
      <c r="T1272" s="631">
        <v>0.5</v>
      </c>
      <c r="U1272" s="613">
        <v>1</v>
      </c>
    </row>
    <row r="1273" spans="1:21" ht="14.4" customHeight="1" x14ac:dyDescent="0.3">
      <c r="A1273" s="566">
        <v>4</v>
      </c>
      <c r="B1273" s="567" t="s">
        <v>539</v>
      </c>
      <c r="C1273" s="567">
        <v>89301042</v>
      </c>
      <c r="D1273" s="629" t="s">
        <v>4252</v>
      </c>
      <c r="E1273" s="630" t="s">
        <v>2325</v>
      </c>
      <c r="F1273" s="567" t="s">
        <v>2280</v>
      </c>
      <c r="G1273" s="567" t="s">
        <v>3207</v>
      </c>
      <c r="H1273" s="567" t="s">
        <v>538</v>
      </c>
      <c r="I1273" s="567" t="s">
        <v>3817</v>
      </c>
      <c r="J1273" s="567" t="s">
        <v>3209</v>
      </c>
      <c r="K1273" s="567" t="s">
        <v>3818</v>
      </c>
      <c r="L1273" s="568">
        <v>51.88</v>
      </c>
      <c r="M1273" s="568">
        <v>103.76</v>
      </c>
      <c r="N1273" s="567">
        <v>2</v>
      </c>
      <c r="O1273" s="631">
        <v>0.5</v>
      </c>
      <c r="P1273" s="568"/>
      <c r="Q1273" s="583">
        <v>0</v>
      </c>
      <c r="R1273" s="567"/>
      <c r="S1273" s="583">
        <v>0</v>
      </c>
      <c r="T1273" s="631"/>
      <c r="U1273" s="613">
        <v>0</v>
      </c>
    </row>
    <row r="1274" spans="1:21" ht="14.4" customHeight="1" x14ac:dyDescent="0.3">
      <c r="A1274" s="566">
        <v>4</v>
      </c>
      <c r="B1274" s="567" t="s">
        <v>539</v>
      </c>
      <c r="C1274" s="567">
        <v>89301042</v>
      </c>
      <c r="D1274" s="629" t="s">
        <v>4252</v>
      </c>
      <c r="E1274" s="630" t="s">
        <v>2325</v>
      </c>
      <c r="F1274" s="567" t="s">
        <v>2280</v>
      </c>
      <c r="G1274" s="567" t="s">
        <v>3207</v>
      </c>
      <c r="H1274" s="567" t="s">
        <v>538</v>
      </c>
      <c r="I1274" s="567" t="s">
        <v>3819</v>
      </c>
      <c r="J1274" s="567" t="s">
        <v>3820</v>
      </c>
      <c r="K1274" s="567" t="s">
        <v>722</v>
      </c>
      <c r="L1274" s="568">
        <v>0</v>
      </c>
      <c r="M1274" s="568">
        <v>0</v>
      </c>
      <c r="N1274" s="567">
        <v>5</v>
      </c>
      <c r="O1274" s="631">
        <v>1.5</v>
      </c>
      <c r="P1274" s="568">
        <v>0</v>
      </c>
      <c r="Q1274" s="583"/>
      <c r="R1274" s="567">
        <v>1</v>
      </c>
      <c r="S1274" s="583">
        <v>0.2</v>
      </c>
      <c r="T1274" s="631">
        <v>1</v>
      </c>
      <c r="U1274" s="613">
        <v>0.66666666666666663</v>
      </c>
    </row>
    <row r="1275" spans="1:21" ht="14.4" customHeight="1" x14ac:dyDescent="0.3">
      <c r="A1275" s="566">
        <v>4</v>
      </c>
      <c r="B1275" s="567" t="s">
        <v>539</v>
      </c>
      <c r="C1275" s="567">
        <v>89301042</v>
      </c>
      <c r="D1275" s="629" t="s">
        <v>4252</v>
      </c>
      <c r="E1275" s="630" t="s">
        <v>2325</v>
      </c>
      <c r="F1275" s="567" t="s">
        <v>2280</v>
      </c>
      <c r="G1275" s="567" t="s">
        <v>3821</v>
      </c>
      <c r="H1275" s="567" t="s">
        <v>905</v>
      </c>
      <c r="I1275" s="567" t="s">
        <v>3822</v>
      </c>
      <c r="J1275" s="567" t="s">
        <v>3823</v>
      </c>
      <c r="K1275" s="567" t="s">
        <v>3824</v>
      </c>
      <c r="L1275" s="568">
        <v>3127.19</v>
      </c>
      <c r="M1275" s="568">
        <v>12508.76</v>
      </c>
      <c r="N1275" s="567">
        <v>4</v>
      </c>
      <c r="O1275" s="631">
        <v>1</v>
      </c>
      <c r="P1275" s="568"/>
      <c r="Q1275" s="583">
        <v>0</v>
      </c>
      <c r="R1275" s="567"/>
      <c r="S1275" s="583">
        <v>0</v>
      </c>
      <c r="T1275" s="631"/>
      <c r="U1275" s="613">
        <v>0</v>
      </c>
    </row>
    <row r="1276" spans="1:21" ht="14.4" customHeight="1" x14ac:dyDescent="0.3">
      <c r="A1276" s="566">
        <v>4</v>
      </c>
      <c r="B1276" s="567" t="s">
        <v>539</v>
      </c>
      <c r="C1276" s="567">
        <v>89301042</v>
      </c>
      <c r="D1276" s="629" t="s">
        <v>4252</v>
      </c>
      <c r="E1276" s="630" t="s">
        <v>2325</v>
      </c>
      <c r="F1276" s="567" t="s">
        <v>2280</v>
      </c>
      <c r="G1276" s="567" t="s">
        <v>2483</v>
      </c>
      <c r="H1276" s="567" t="s">
        <v>538</v>
      </c>
      <c r="I1276" s="567" t="s">
        <v>2484</v>
      </c>
      <c r="J1276" s="567" t="s">
        <v>1217</v>
      </c>
      <c r="K1276" s="567" t="s">
        <v>2485</v>
      </c>
      <c r="L1276" s="568">
        <v>63.67</v>
      </c>
      <c r="M1276" s="568">
        <v>127.34</v>
      </c>
      <c r="N1276" s="567">
        <v>2</v>
      </c>
      <c r="O1276" s="631">
        <v>0.5</v>
      </c>
      <c r="P1276" s="568"/>
      <c r="Q1276" s="583">
        <v>0</v>
      </c>
      <c r="R1276" s="567"/>
      <c r="S1276" s="583">
        <v>0</v>
      </c>
      <c r="T1276" s="631"/>
      <c r="U1276" s="613">
        <v>0</v>
      </c>
    </row>
    <row r="1277" spans="1:21" ht="14.4" customHeight="1" x14ac:dyDescent="0.3">
      <c r="A1277" s="566">
        <v>4</v>
      </c>
      <c r="B1277" s="567" t="s">
        <v>539</v>
      </c>
      <c r="C1277" s="567">
        <v>89301042</v>
      </c>
      <c r="D1277" s="629" t="s">
        <v>4252</v>
      </c>
      <c r="E1277" s="630" t="s">
        <v>2325</v>
      </c>
      <c r="F1277" s="567" t="s">
        <v>2280</v>
      </c>
      <c r="G1277" s="567" t="s">
        <v>2577</v>
      </c>
      <c r="H1277" s="567" t="s">
        <v>905</v>
      </c>
      <c r="I1277" s="567" t="s">
        <v>2136</v>
      </c>
      <c r="J1277" s="567" t="s">
        <v>1388</v>
      </c>
      <c r="K1277" s="567" t="s">
        <v>1389</v>
      </c>
      <c r="L1277" s="568">
        <v>154.01</v>
      </c>
      <c r="M1277" s="568">
        <v>1540.1</v>
      </c>
      <c r="N1277" s="567">
        <v>10</v>
      </c>
      <c r="O1277" s="631">
        <v>3</v>
      </c>
      <c r="P1277" s="568">
        <v>770.05</v>
      </c>
      <c r="Q1277" s="583">
        <v>0.5</v>
      </c>
      <c r="R1277" s="567">
        <v>5</v>
      </c>
      <c r="S1277" s="583">
        <v>0.5</v>
      </c>
      <c r="T1277" s="631">
        <v>2</v>
      </c>
      <c r="U1277" s="613">
        <v>0.66666666666666663</v>
      </c>
    </row>
    <row r="1278" spans="1:21" ht="14.4" customHeight="1" x14ac:dyDescent="0.3">
      <c r="A1278" s="566">
        <v>4</v>
      </c>
      <c r="B1278" s="567" t="s">
        <v>539</v>
      </c>
      <c r="C1278" s="567">
        <v>89301042</v>
      </c>
      <c r="D1278" s="629" t="s">
        <v>4252</v>
      </c>
      <c r="E1278" s="630" t="s">
        <v>2325</v>
      </c>
      <c r="F1278" s="567" t="s">
        <v>2280</v>
      </c>
      <c r="G1278" s="567" t="s">
        <v>2486</v>
      </c>
      <c r="H1278" s="567" t="s">
        <v>538</v>
      </c>
      <c r="I1278" s="567" t="s">
        <v>2487</v>
      </c>
      <c r="J1278" s="567" t="s">
        <v>650</v>
      </c>
      <c r="K1278" s="567" t="s">
        <v>2488</v>
      </c>
      <c r="L1278" s="568">
        <v>709.97</v>
      </c>
      <c r="M1278" s="568">
        <v>2839.88</v>
      </c>
      <c r="N1278" s="567">
        <v>4</v>
      </c>
      <c r="O1278" s="631">
        <v>2</v>
      </c>
      <c r="P1278" s="568"/>
      <c r="Q1278" s="583">
        <v>0</v>
      </c>
      <c r="R1278" s="567"/>
      <c r="S1278" s="583">
        <v>0</v>
      </c>
      <c r="T1278" s="631"/>
      <c r="U1278" s="613">
        <v>0</v>
      </c>
    </row>
    <row r="1279" spans="1:21" ht="14.4" customHeight="1" x14ac:dyDescent="0.3">
      <c r="A1279" s="566">
        <v>4</v>
      </c>
      <c r="B1279" s="567" t="s">
        <v>539</v>
      </c>
      <c r="C1279" s="567">
        <v>89301042</v>
      </c>
      <c r="D1279" s="629" t="s">
        <v>4252</v>
      </c>
      <c r="E1279" s="630" t="s">
        <v>2325</v>
      </c>
      <c r="F1279" s="567" t="s">
        <v>2280</v>
      </c>
      <c r="G1279" s="567" t="s">
        <v>2343</v>
      </c>
      <c r="H1279" s="567" t="s">
        <v>905</v>
      </c>
      <c r="I1279" s="567" t="s">
        <v>1853</v>
      </c>
      <c r="J1279" s="567" t="s">
        <v>937</v>
      </c>
      <c r="K1279" s="567" t="s">
        <v>939</v>
      </c>
      <c r="L1279" s="568">
        <v>0</v>
      </c>
      <c r="M1279" s="568">
        <v>0</v>
      </c>
      <c r="N1279" s="567">
        <v>1</v>
      </c>
      <c r="O1279" s="631">
        <v>1</v>
      </c>
      <c r="P1279" s="568">
        <v>0</v>
      </c>
      <c r="Q1279" s="583"/>
      <c r="R1279" s="567">
        <v>1</v>
      </c>
      <c r="S1279" s="583">
        <v>1</v>
      </c>
      <c r="T1279" s="631">
        <v>1</v>
      </c>
      <c r="U1279" s="613">
        <v>1</v>
      </c>
    </row>
    <row r="1280" spans="1:21" ht="14.4" customHeight="1" x14ac:dyDescent="0.3">
      <c r="A1280" s="566">
        <v>4</v>
      </c>
      <c r="B1280" s="567" t="s">
        <v>539</v>
      </c>
      <c r="C1280" s="567">
        <v>89301042</v>
      </c>
      <c r="D1280" s="629" t="s">
        <v>4252</v>
      </c>
      <c r="E1280" s="630" t="s">
        <v>2325</v>
      </c>
      <c r="F1280" s="567" t="s">
        <v>2280</v>
      </c>
      <c r="G1280" s="567" t="s">
        <v>2344</v>
      </c>
      <c r="H1280" s="567" t="s">
        <v>538</v>
      </c>
      <c r="I1280" s="567" t="s">
        <v>2345</v>
      </c>
      <c r="J1280" s="567" t="s">
        <v>739</v>
      </c>
      <c r="K1280" s="567" t="s">
        <v>2665</v>
      </c>
      <c r="L1280" s="568">
        <v>242.93</v>
      </c>
      <c r="M1280" s="568">
        <v>242.93</v>
      </c>
      <c r="N1280" s="567">
        <v>1</v>
      </c>
      <c r="O1280" s="631">
        <v>1</v>
      </c>
      <c r="P1280" s="568"/>
      <c r="Q1280" s="583">
        <v>0</v>
      </c>
      <c r="R1280" s="567"/>
      <c r="S1280" s="583">
        <v>0</v>
      </c>
      <c r="T1280" s="631"/>
      <c r="U1280" s="613">
        <v>0</v>
      </c>
    </row>
    <row r="1281" spans="1:21" ht="14.4" customHeight="1" x14ac:dyDescent="0.3">
      <c r="A1281" s="566">
        <v>4</v>
      </c>
      <c r="B1281" s="567" t="s">
        <v>539</v>
      </c>
      <c r="C1281" s="567">
        <v>89301042</v>
      </c>
      <c r="D1281" s="629" t="s">
        <v>4252</v>
      </c>
      <c r="E1281" s="630" t="s">
        <v>2325</v>
      </c>
      <c r="F1281" s="567" t="s">
        <v>2280</v>
      </c>
      <c r="G1281" s="567" t="s">
        <v>2344</v>
      </c>
      <c r="H1281" s="567" t="s">
        <v>538</v>
      </c>
      <c r="I1281" s="567" t="s">
        <v>2345</v>
      </c>
      <c r="J1281" s="567" t="s">
        <v>739</v>
      </c>
      <c r="K1281" s="567" t="s">
        <v>2346</v>
      </c>
      <c r="L1281" s="568">
        <v>242.93</v>
      </c>
      <c r="M1281" s="568">
        <v>1943.44</v>
      </c>
      <c r="N1281" s="567">
        <v>8</v>
      </c>
      <c r="O1281" s="631">
        <v>7</v>
      </c>
      <c r="P1281" s="568">
        <v>485.86</v>
      </c>
      <c r="Q1281" s="583">
        <v>0.25</v>
      </c>
      <c r="R1281" s="567">
        <v>2</v>
      </c>
      <c r="S1281" s="583">
        <v>0.25</v>
      </c>
      <c r="T1281" s="631">
        <v>2</v>
      </c>
      <c r="U1281" s="613">
        <v>0.2857142857142857</v>
      </c>
    </row>
    <row r="1282" spans="1:21" ht="14.4" customHeight="1" x14ac:dyDescent="0.3">
      <c r="A1282" s="566">
        <v>4</v>
      </c>
      <c r="B1282" s="567" t="s">
        <v>539</v>
      </c>
      <c r="C1282" s="567">
        <v>89301042</v>
      </c>
      <c r="D1282" s="629" t="s">
        <v>4252</v>
      </c>
      <c r="E1282" s="630" t="s">
        <v>2325</v>
      </c>
      <c r="F1282" s="567" t="s">
        <v>2280</v>
      </c>
      <c r="G1282" s="567" t="s">
        <v>3825</v>
      </c>
      <c r="H1282" s="567" t="s">
        <v>538</v>
      </c>
      <c r="I1282" s="567" t="s">
        <v>3826</v>
      </c>
      <c r="J1282" s="567" t="s">
        <v>3827</v>
      </c>
      <c r="K1282" s="567" t="s">
        <v>3794</v>
      </c>
      <c r="L1282" s="568">
        <v>68.3</v>
      </c>
      <c r="M1282" s="568">
        <v>136.6</v>
      </c>
      <c r="N1282" s="567">
        <v>2</v>
      </c>
      <c r="O1282" s="631">
        <v>0.5</v>
      </c>
      <c r="P1282" s="568"/>
      <c r="Q1282" s="583">
        <v>0</v>
      </c>
      <c r="R1282" s="567"/>
      <c r="S1282" s="583">
        <v>0</v>
      </c>
      <c r="T1282" s="631"/>
      <c r="U1282" s="613">
        <v>0</v>
      </c>
    </row>
    <row r="1283" spans="1:21" ht="14.4" customHeight="1" x14ac:dyDescent="0.3">
      <c r="A1283" s="566">
        <v>4</v>
      </c>
      <c r="B1283" s="567" t="s">
        <v>539</v>
      </c>
      <c r="C1283" s="567">
        <v>89301042</v>
      </c>
      <c r="D1283" s="629" t="s">
        <v>4252</v>
      </c>
      <c r="E1283" s="630" t="s">
        <v>2325</v>
      </c>
      <c r="F1283" s="567" t="s">
        <v>2280</v>
      </c>
      <c r="G1283" s="567" t="s">
        <v>3825</v>
      </c>
      <c r="H1283" s="567" t="s">
        <v>538</v>
      </c>
      <c r="I1283" s="567" t="s">
        <v>3828</v>
      </c>
      <c r="J1283" s="567" t="s">
        <v>3827</v>
      </c>
      <c r="K1283" s="567" t="s">
        <v>3654</v>
      </c>
      <c r="L1283" s="568">
        <v>0</v>
      </c>
      <c r="M1283" s="568">
        <v>0</v>
      </c>
      <c r="N1283" s="567">
        <v>1</v>
      </c>
      <c r="O1283" s="631">
        <v>0.5</v>
      </c>
      <c r="P1283" s="568"/>
      <c r="Q1283" s="583"/>
      <c r="R1283" s="567"/>
      <c r="S1283" s="583">
        <v>0</v>
      </c>
      <c r="T1283" s="631"/>
      <c r="U1283" s="613">
        <v>0</v>
      </c>
    </row>
    <row r="1284" spans="1:21" ht="14.4" customHeight="1" x14ac:dyDescent="0.3">
      <c r="A1284" s="566">
        <v>4</v>
      </c>
      <c r="B1284" s="567" t="s">
        <v>539</v>
      </c>
      <c r="C1284" s="567">
        <v>89301042</v>
      </c>
      <c r="D1284" s="629" t="s">
        <v>4252</v>
      </c>
      <c r="E1284" s="630" t="s">
        <v>2325</v>
      </c>
      <c r="F1284" s="567" t="s">
        <v>2280</v>
      </c>
      <c r="G1284" s="567" t="s">
        <v>2418</v>
      </c>
      <c r="H1284" s="567" t="s">
        <v>538</v>
      </c>
      <c r="I1284" s="567" t="s">
        <v>2419</v>
      </c>
      <c r="J1284" s="567" t="s">
        <v>2420</v>
      </c>
      <c r="K1284" s="567" t="s">
        <v>2421</v>
      </c>
      <c r="L1284" s="568">
        <v>56.01</v>
      </c>
      <c r="M1284" s="568">
        <v>616.11</v>
      </c>
      <c r="N1284" s="567">
        <v>11</v>
      </c>
      <c r="O1284" s="631">
        <v>2.5</v>
      </c>
      <c r="P1284" s="568">
        <v>112.02</v>
      </c>
      <c r="Q1284" s="583">
        <v>0.1818181818181818</v>
      </c>
      <c r="R1284" s="567">
        <v>2</v>
      </c>
      <c r="S1284" s="583">
        <v>0.18181818181818182</v>
      </c>
      <c r="T1284" s="631">
        <v>1</v>
      </c>
      <c r="U1284" s="613">
        <v>0.4</v>
      </c>
    </row>
    <row r="1285" spans="1:21" ht="14.4" customHeight="1" x14ac:dyDescent="0.3">
      <c r="A1285" s="566">
        <v>4</v>
      </c>
      <c r="B1285" s="567" t="s">
        <v>539</v>
      </c>
      <c r="C1285" s="567">
        <v>89301042</v>
      </c>
      <c r="D1285" s="629" t="s">
        <v>4252</v>
      </c>
      <c r="E1285" s="630" t="s">
        <v>2325</v>
      </c>
      <c r="F1285" s="567" t="s">
        <v>2280</v>
      </c>
      <c r="G1285" s="567" t="s">
        <v>2347</v>
      </c>
      <c r="H1285" s="567" t="s">
        <v>538</v>
      </c>
      <c r="I1285" s="567" t="s">
        <v>1836</v>
      </c>
      <c r="J1285" s="567" t="s">
        <v>681</v>
      </c>
      <c r="K1285" s="567" t="s">
        <v>683</v>
      </c>
      <c r="L1285" s="568">
        <v>190.48</v>
      </c>
      <c r="M1285" s="568">
        <v>380.96</v>
      </c>
      <c r="N1285" s="567">
        <v>2</v>
      </c>
      <c r="O1285" s="631">
        <v>1.5</v>
      </c>
      <c r="P1285" s="568">
        <v>190.48</v>
      </c>
      <c r="Q1285" s="583">
        <v>0.5</v>
      </c>
      <c r="R1285" s="567">
        <v>1</v>
      </c>
      <c r="S1285" s="583">
        <v>0.5</v>
      </c>
      <c r="T1285" s="631">
        <v>0.5</v>
      </c>
      <c r="U1285" s="613">
        <v>0.33333333333333331</v>
      </c>
    </row>
    <row r="1286" spans="1:21" ht="14.4" customHeight="1" x14ac:dyDescent="0.3">
      <c r="A1286" s="566">
        <v>4</v>
      </c>
      <c r="B1286" s="567" t="s">
        <v>539</v>
      </c>
      <c r="C1286" s="567">
        <v>89301042</v>
      </c>
      <c r="D1286" s="629" t="s">
        <v>4252</v>
      </c>
      <c r="E1286" s="630" t="s">
        <v>2325</v>
      </c>
      <c r="F1286" s="567" t="s">
        <v>2280</v>
      </c>
      <c r="G1286" s="567" t="s">
        <v>2347</v>
      </c>
      <c r="H1286" s="567" t="s">
        <v>538</v>
      </c>
      <c r="I1286" s="567" t="s">
        <v>1837</v>
      </c>
      <c r="J1286" s="567" t="s">
        <v>681</v>
      </c>
      <c r="K1286" s="567" t="s">
        <v>684</v>
      </c>
      <c r="L1286" s="568">
        <v>612.26</v>
      </c>
      <c r="M1286" s="568">
        <v>3061.3</v>
      </c>
      <c r="N1286" s="567">
        <v>5</v>
      </c>
      <c r="O1286" s="631">
        <v>3</v>
      </c>
      <c r="P1286" s="568">
        <v>1836.78</v>
      </c>
      <c r="Q1286" s="583">
        <v>0.6</v>
      </c>
      <c r="R1286" s="567">
        <v>3</v>
      </c>
      <c r="S1286" s="583">
        <v>0.6</v>
      </c>
      <c r="T1286" s="631">
        <v>2</v>
      </c>
      <c r="U1286" s="613">
        <v>0.66666666666666663</v>
      </c>
    </row>
    <row r="1287" spans="1:21" ht="14.4" customHeight="1" x14ac:dyDescent="0.3">
      <c r="A1287" s="566">
        <v>4</v>
      </c>
      <c r="B1287" s="567" t="s">
        <v>539</v>
      </c>
      <c r="C1287" s="567">
        <v>89301042</v>
      </c>
      <c r="D1287" s="629" t="s">
        <v>4252</v>
      </c>
      <c r="E1287" s="630" t="s">
        <v>2325</v>
      </c>
      <c r="F1287" s="567" t="s">
        <v>2280</v>
      </c>
      <c r="G1287" s="567" t="s">
        <v>3572</v>
      </c>
      <c r="H1287" s="567" t="s">
        <v>538</v>
      </c>
      <c r="I1287" s="567" t="s">
        <v>3573</v>
      </c>
      <c r="J1287" s="567" t="s">
        <v>3574</v>
      </c>
      <c r="K1287" s="567" t="s">
        <v>3261</v>
      </c>
      <c r="L1287" s="568">
        <v>0</v>
      </c>
      <c r="M1287" s="568">
        <v>0</v>
      </c>
      <c r="N1287" s="567">
        <v>1</v>
      </c>
      <c r="O1287" s="631">
        <v>0.5</v>
      </c>
      <c r="P1287" s="568"/>
      <c r="Q1287" s="583"/>
      <c r="R1287" s="567"/>
      <c r="S1287" s="583">
        <v>0</v>
      </c>
      <c r="T1287" s="631"/>
      <c r="U1287" s="613">
        <v>0</v>
      </c>
    </row>
    <row r="1288" spans="1:21" ht="14.4" customHeight="1" x14ac:dyDescent="0.3">
      <c r="A1288" s="566">
        <v>4</v>
      </c>
      <c r="B1288" s="567" t="s">
        <v>539</v>
      </c>
      <c r="C1288" s="567">
        <v>89301042</v>
      </c>
      <c r="D1288" s="629" t="s">
        <v>4252</v>
      </c>
      <c r="E1288" s="630" t="s">
        <v>2325</v>
      </c>
      <c r="F1288" s="567" t="s">
        <v>2280</v>
      </c>
      <c r="G1288" s="567" t="s">
        <v>2370</v>
      </c>
      <c r="H1288" s="567" t="s">
        <v>538</v>
      </c>
      <c r="I1288" s="567" t="s">
        <v>2371</v>
      </c>
      <c r="J1288" s="567" t="s">
        <v>723</v>
      </c>
      <c r="K1288" s="567" t="s">
        <v>724</v>
      </c>
      <c r="L1288" s="568">
        <v>56.69</v>
      </c>
      <c r="M1288" s="568">
        <v>283.45</v>
      </c>
      <c r="N1288" s="567">
        <v>5</v>
      </c>
      <c r="O1288" s="631">
        <v>3.5</v>
      </c>
      <c r="P1288" s="568">
        <v>226.76</v>
      </c>
      <c r="Q1288" s="583">
        <v>0.8</v>
      </c>
      <c r="R1288" s="567">
        <v>4</v>
      </c>
      <c r="S1288" s="583">
        <v>0.8</v>
      </c>
      <c r="T1288" s="631">
        <v>3</v>
      </c>
      <c r="U1288" s="613">
        <v>0.8571428571428571</v>
      </c>
    </row>
    <row r="1289" spans="1:21" ht="14.4" customHeight="1" x14ac:dyDescent="0.3">
      <c r="A1289" s="566">
        <v>4</v>
      </c>
      <c r="B1289" s="567" t="s">
        <v>539</v>
      </c>
      <c r="C1289" s="567">
        <v>89301042</v>
      </c>
      <c r="D1289" s="629" t="s">
        <v>4252</v>
      </c>
      <c r="E1289" s="630" t="s">
        <v>2325</v>
      </c>
      <c r="F1289" s="567" t="s">
        <v>2280</v>
      </c>
      <c r="G1289" s="567" t="s">
        <v>2348</v>
      </c>
      <c r="H1289" s="567" t="s">
        <v>538</v>
      </c>
      <c r="I1289" s="567" t="s">
        <v>2584</v>
      </c>
      <c r="J1289" s="567" t="s">
        <v>1136</v>
      </c>
      <c r="K1289" s="567" t="s">
        <v>2585</v>
      </c>
      <c r="L1289" s="568">
        <v>0</v>
      </c>
      <c r="M1289" s="568">
        <v>0</v>
      </c>
      <c r="N1289" s="567">
        <v>6</v>
      </c>
      <c r="O1289" s="631">
        <v>1</v>
      </c>
      <c r="P1289" s="568">
        <v>0</v>
      </c>
      <c r="Q1289" s="583"/>
      <c r="R1289" s="567">
        <v>6</v>
      </c>
      <c r="S1289" s="583">
        <v>1</v>
      </c>
      <c r="T1289" s="631">
        <v>1</v>
      </c>
      <c r="U1289" s="613">
        <v>1</v>
      </c>
    </row>
    <row r="1290" spans="1:21" ht="14.4" customHeight="1" x14ac:dyDescent="0.3">
      <c r="A1290" s="566">
        <v>4</v>
      </c>
      <c r="B1290" s="567" t="s">
        <v>539</v>
      </c>
      <c r="C1290" s="567">
        <v>89301042</v>
      </c>
      <c r="D1290" s="629" t="s">
        <v>4252</v>
      </c>
      <c r="E1290" s="630" t="s">
        <v>2325</v>
      </c>
      <c r="F1290" s="567" t="s">
        <v>2280</v>
      </c>
      <c r="G1290" s="567" t="s">
        <v>2422</v>
      </c>
      <c r="H1290" s="567" t="s">
        <v>905</v>
      </c>
      <c r="I1290" s="567" t="s">
        <v>2423</v>
      </c>
      <c r="J1290" s="567" t="s">
        <v>2424</v>
      </c>
      <c r="K1290" s="567" t="s">
        <v>2425</v>
      </c>
      <c r="L1290" s="568">
        <v>94.8</v>
      </c>
      <c r="M1290" s="568">
        <v>379.2</v>
      </c>
      <c r="N1290" s="567">
        <v>4</v>
      </c>
      <c r="O1290" s="631">
        <v>3</v>
      </c>
      <c r="P1290" s="568">
        <v>189.6</v>
      </c>
      <c r="Q1290" s="583">
        <v>0.5</v>
      </c>
      <c r="R1290" s="567">
        <v>2</v>
      </c>
      <c r="S1290" s="583">
        <v>0.5</v>
      </c>
      <c r="T1290" s="631">
        <v>2</v>
      </c>
      <c r="U1290" s="613">
        <v>0.66666666666666663</v>
      </c>
    </row>
    <row r="1291" spans="1:21" ht="14.4" customHeight="1" x14ac:dyDescent="0.3">
      <c r="A1291" s="566">
        <v>4</v>
      </c>
      <c r="B1291" s="567" t="s">
        <v>539</v>
      </c>
      <c r="C1291" s="567">
        <v>89301042</v>
      </c>
      <c r="D1291" s="629" t="s">
        <v>4252</v>
      </c>
      <c r="E1291" s="630" t="s">
        <v>2325</v>
      </c>
      <c r="F1291" s="567" t="s">
        <v>2280</v>
      </c>
      <c r="G1291" s="567" t="s">
        <v>3829</v>
      </c>
      <c r="H1291" s="567" t="s">
        <v>905</v>
      </c>
      <c r="I1291" s="567" t="s">
        <v>2267</v>
      </c>
      <c r="J1291" s="567" t="s">
        <v>1676</v>
      </c>
      <c r="K1291" s="567" t="s">
        <v>2268</v>
      </c>
      <c r="L1291" s="568">
        <v>1861.83</v>
      </c>
      <c r="M1291" s="568">
        <v>3723.66</v>
      </c>
      <c r="N1291" s="567">
        <v>2</v>
      </c>
      <c r="O1291" s="631">
        <v>1</v>
      </c>
      <c r="P1291" s="568">
        <v>3723.66</v>
      </c>
      <c r="Q1291" s="583">
        <v>1</v>
      </c>
      <c r="R1291" s="567">
        <v>2</v>
      </c>
      <c r="S1291" s="583">
        <v>1</v>
      </c>
      <c r="T1291" s="631">
        <v>1</v>
      </c>
      <c r="U1291" s="613">
        <v>1</v>
      </c>
    </row>
    <row r="1292" spans="1:21" ht="14.4" customHeight="1" x14ac:dyDescent="0.3">
      <c r="A1292" s="566">
        <v>4</v>
      </c>
      <c r="B1292" s="567" t="s">
        <v>539</v>
      </c>
      <c r="C1292" s="567">
        <v>89301042</v>
      </c>
      <c r="D1292" s="629" t="s">
        <v>4252</v>
      </c>
      <c r="E1292" s="630" t="s">
        <v>2325</v>
      </c>
      <c r="F1292" s="567" t="s">
        <v>2280</v>
      </c>
      <c r="G1292" s="567" t="s">
        <v>2351</v>
      </c>
      <c r="H1292" s="567" t="s">
        <v>538</v>
      </c>
      <c r="I1292" s="567" t="s">
        <v>2395</v>
      </c>
      <c r="J1292" s="567" t="s">
        <v>790</v>
      </c>
      <c r="K1292" s="567" t="s">
        <v>2396</v>
      </c>
      <c r="L1292" s="568">
        <v>127.5</v>
      </c>
      <c r="M1292" s="568">
        <v>637.5</v>
      </c>
      <c r="N1292" s="567">
        <v>5</v>
      </c>
      <c r="O1292" s="631">
        <v>5</v>
      </c>
      <c r="P1292" s="568">
        <v>382.5</v>
      </c>
      <c r="Q1292" s="583">
        <v>0.6</v>
      </c>
      <c r="R1292" s="567">
        <v>3</v>
      </c>
      <c r="S1292" s="583">
        <v>0.6</v>
      </c>
      <c r="T1292" s="631">
        <v>3</v>
      </c>
      <c r="U1292" s="613">
        <v>0.6</v>
      </c>
    </row>
    <row r="1293" spans="1:21" ht="14.4" customHeight="1" x14ac:dyDescent="0.3">
      <c r="A1293" s="566">
        <v>4</v>
      </c>
      <c r="B1293" s="567" t="s">
        <v>539</v>
      </c>
      <c r="C1293" s="567">
        <v>89301042</v>
      </c>
      <c r="D1293" s="629" t="s">
        <v>4252</v>
      </c>
      <c r="E1293" s="630" t="s">
        <v>2325</v>
      </c>
      <c r="F1293" s="567" t="s">
        <v>2280</v>
      </c>
      <c r="G1293" s="567" t="s">
        <v>2379</v>
      </c>
      <c r="H1293" s="567" t="s">
        <v>538</v>
      </c>
      <c r="I1293" s="567" t="s">
        <v>2376</v>
      </c>
      <c r="J1293" s="567" t="s">
        <v>2377</v>
      </c>
      <c r="K1293" s="567" t="s">
        <v>2378</v>
      </c>
      <c r="L1293" s="568">
        <v>0</v>
      </c>
      <c r="M1293" s="568">
        <v>0</v>
      </c>
      <c r="N1293" s="567">
        <v>1</v>
      </c>
      <c r="O1293" s="631">
        <v>1</v>
      </c>
      <c r="P1293" s="568">
        <v>0</v>
      </c>
      <c r="Q1293" s="583"/>
      <c r="R1293" s="567">
        <v>1</v>
      </c>
      <c r="S1293" s="583">
        <v>1</v>
      </c>
      <c r="T1293" s="631">
        <v>1</v>
      </c>
      <c r="U1293" s="613">
        <v>1</v>
      </c>
    </row>
    <row r="1294" spans="1:21" ht="14.4" customHeight="1" x14ac:dyDescent="0.3">
      <c r="A1294" s="566">
        <v>4</v>
      </c>
      <c r="B1294" s="567" t="s">
        <v>539</v>
      </c>
      <c r="C1294" s="567">
        <v>89301042</v>
      </c>
      <c r="D1294" s="629" t="s">
        <v>4252</v>
      </c>
      <c r="E1294" s="630" t="s">
        <v>2325</v>
      </c>
      <c r="F1294" s="567" t="s">
        <v>2280</v>
      </c>
      <c r="G1294" s="567" t="s">
        <v>3830</v>
      </c>
      <c r="H1294" s="567" t="s">
        <v>538</v>
      </c>
      <c r="I1294" s="567" t="s">
        <v>3831</v>
      </c>
      <c r="J1294" s="567" t="s">
        <v>1418</v>
      </c>
      <c r="K1294" s="567" t="s">
        <v>3832</v>
      </c>
      <c r="L1294" s="568">
        <v>219.94</v>
      </c>
      <c r="M1294" s="568">
        <v>219.94</v>
      </c>
      <c r="N1294" s="567">
        <v>1</v>
      </c>
      <c r="O1294" s="631">
        <v>1</v>
      </c>
      <c r="P1294" s="568"/>
      <c r="Q1294" s="583">
        <v>0</v>
      </c>
      <c r="R1294" s="567"/>
      <c r="S1294" s="583">
        <v>0</v>
      </c>
      <c r="T1294" s="631"/>
      <c r="U1294" s="613">
        <v>0</v>
      </c>
    </row>
    <row r="1295" spans="1:21" ht="14.4" customHeight="1" x14ac:dyDescent="0.3">
      <c r="A1295" s="566">
        <v>4</v>
      </c>
      <c r="B1295" s="567" t="s">
        <v>539</v>
      </c>
      <c r="C1295" s="567">
        <v>89301042</v>
      </c>
      <c r="D1295" s="629" t="s">
        <v>4252</v>
      </c>
      <c r="E1295" s="630" t="s">
        <v>2325</v>
      </c>
      <c r="F1295" s="567" t="s">
        <v>2280</v>
      </c>
      <c r="G1295" s="567" t="s">
        <v>2435</v>
      </c>
      <c r="H1295" s="567" t="s">
        <v>538</v>
      </c>
      <c r="I1295" s="567" t="s">
        <v>3755</v>
      </c>
      <c r="J1295" s="567" t="s">
        <v>3756</v>
      </c>
      <c r="K1295" s="567" t="s">
        <v>3757</v>
      </c>
      <c r="L1295" s="568">
        <v>51.98</v>
      </c>
      <c r="M1295" s="568">
        <v>51.98</v>
      </c>
      <c r="N1295" s="567">
        <v>1</v>
      </c>
      <c r="O1295" s="631">
        <v>0.5</v>
      </c>
      <c r="P1295" s="568"/>
      <c r="Q1295" s="583">
        <v>0</v>
      </c>
      <c r="R1295" s="567"/>
      <c r="S1295" s="583">
        <v>0</v>
      </c>
      <c r="T1295" s="631"/>
      <c r="U1295" s="613">
        <v>0</v>
      </c>
    </row>
    <row r="1296" spans="1:21" ht="14.4" customHeight="1" x14ac:dyDescent="0.3">
      <c r="A1296" s="566">
        <v>4</v>
      </c>
      <c r="B1296" s="567" t="s">
        <v>539</v>
      </c>
      <c r="C1296" s="567">
        <v>89301042</v>
      </c>
      <c r="D1296" s="629" t="s">
        <v>4252</v>
      </c>
      <c r="E1296" s="630" t="s">
        <v>2325</v>
      </c>
      <c r="F1296" s="567" t="s">
        <v>2280</v>
      </c>
      <c r="G1296" s="567" t="s">
        <v>3270</v>
      </c>
      <c r="H1296" s="567" t="s">
        <v>538</v>
      </c>
      <c r="I1296" s="567" t="s">
        <v>3271</v>
      </c>
      <c r="J1296" s="567" t="s">
        <v>786</v>
      </c>
      <c r="K1296" s="567" t="s">
        <v>3272</v>
      </c>
      <c r="L1296" s="568">
        <v>96.72</v>
      </c>
      <c r="M1296" s="568">
        <v>96.72</v>
      </c>
      <c r="N1296" s="567">
        <v>1</v>
      </c>
      <c r="O1296" s="631">
        <v>1</v>
      </c>
      <c r="P1296" s="568"/>
      <c r="Q1296" s="583">
        <v>0</v>
      </c>
      <c r="R1296" s="567"/>
      <c r="S1296" s="583">
        <v>0</v>
      </c>
      <c r="T1296" s="631"/>
      <c r="U1296" s="613">
        <v>0</v>
      </c>
    </row>
    <row r="1297" spans="1:21" ht="14.4" customHeight="1" x14ac:dyDescent="0.3">
      <c r="A1297" s="566">
        <v>4</v>
      </c>
      <c r="B1297" s="567" t="s">
        <v>539</v>
      </c>
      <c r="C1297" s="567">
        <v>89301042</v>
      </c>
      <c r="D1297" s="629" t="s">
        <v>4252</v>
      </c>
      <c r="E1297" s="630" t="s">
        <v>2325</v>
      </c>
      <c r="F1297" s="567" t="s">
        <v>2280</v>
      </c>
      <c r="G1297" s="567" t="s">
        <v>2500</v>
      </c>
      <c r="H1297" s="567" t="s">
        <v>538</v>
      </c>
      <c r="I1297" s="567" t="s">
        <v>3664</v>
      </c>
      <c r="J1297" s="567" t="s">
        <v>2502</v>
      </c>
      <c r="K1297" s="567" t="s">
        <v>585</v>
      </c>
      <c r="L1297" s="568">
        <v>154.33000000000001</v>
      </c>
      <c r="M1297" s="568">
        <v>154.33000000000001</v>
      </c>
      <c r="N1297" s="567">
        <v>1</v>
      </c>
      <c r="O1297" s="631">
        <v>0.5</v>
      </c>
      <c r="P1297" s="568"/>
      <c r="Q1297" s="583">
        <v>0</v>
      </c>
      <c r="R1297" s="567"/>
      <c r="S1297" s="583">
        <v>0</v>
      </c>
      <c r="T1297" s="631"/>
      <c r="U1297" s="613">
        <v>0</v>
      </c>
    </row>
    <row r="1298" spans="1:21" ht="14.4" customHeight="1" x14ac:dyDescent="0.3">
      <c r="A1298" s="566">
        <v>4</v>
      </c>
      <c r="B1298" s="567" t="s">
        <v>539</v>
      </c>
      <c r="C1298" s="567">
        <v>89301042</v>
      </c>
      <c r="D1298" s="629" t="s">
        <v>4252</v>
      </c>
      <c r="E1298" s="630" t="s">
        <v>2325</v>
      </c>
      <c r="F1298" s="567" t="s">
        <v>2281</v>
      </c>
      <c r="G1298" s="567" t="s">
        <v>2414</v>
      </c>
      <c r="H1298" s="567" t="s">
        <v>538</v>
      </c>
      <c r="I1298" s="567" t="s">
        <v>2694</v>
      </c>
      <c r="J1298" s="567" t="s">
        <v>2308</v>
      </c>
      <c r="K1298" s="567"/>
      <c r="L1298" s="568">
        <v>0</v>
      </c>
      <c r="M1298" s="568">
        <v>0</v>
      </c>
      <c r="N1298" s="567">
        <v>3</v>
      </c>
      <c r="O1298" s="631">
        <v>3</v>
      </c>
      <c r="P1298" s="568">
        <v>0</v>
      </c>
      <c r="Q1298" s="583"/>
      <c r="R1298" s="567">
        <v>3</v>
      </c>
      <c r="S1298" s="583">
        <v>1</v>
      </c>
      <c r="T1298" s="631">
        <v>3</v>
      </c>
      <c r="U1298" s="613">
        <v>1</v>
      </c>
    </row>
    <row r="1299" spans="1:21" ht="14.4" customHeight="1" x14ac:dyDescent="0.3">
      <c r="A1299" s="566">
        <v>4</v>
      </c>
      <c r="B1299" s="567" t="s">
        <v>539</v>
      </c>
      <c r="C1299" s="567">
        <v>89301042</v>
      </c>
      <c r="D1299" s="629" t="s">
        <v>4252</v>
      </c>
      <c r="E1299" s="630" t="s">
        <v>2325</v>
      </c>
      <c r="F1299" s="567" t="s">
        <v>2281</v>
      </c>
      <c r="G1299" s="567" t="s">
        <v>2414</v>
      </c>
      <c r="H1299" s="567" t="s">
        <v>538</v>
      </c>
      <c r="I1299" s="567" t="s">
        <v>3833</v>
      </c>
      <c r="J1299" s="567" t="s">
        <v>2308</v>
      </c>
      <c r="K1299" s="567"/>
      <c r="L1299" s="568">
        <v>0</v>
      </c>
      <c r="M1299" s="568">
        <v>0</v>
      </c>
      <c r="N1299" s="567">
        <v>2</v>
      </c>
      <c r="O1299" s="631">
        <v>2</v>
      </c>
      <c r="P1299" s="568"/>
      <c r="Q1299" s="583"/>
      <c r="R1299" s="567"/>
      <c r="S1299" s="583">
        <v>0</v>
      </c>
      <c r="T1299" s="631"/>
      <c r="U1299" s="613">
        <v>0</v>
      </c>
    </row>
    <row r="1300" spans="1:21" ht="14.4" customHeight="1" x14ac:dyDescent="0.3">
      <c r="A1300" s="566">
        <v>4</v>
      </c>
      <c r="B1300" s="567" t="s">
        <v>539</v>
      </c>
      <c r="C1300" s="567">
        <v>89301042</v>
      </c>
      <c r="D1300" s="629" t="s">
        <v>4252</v>
      </c>
      <c r="E1300" s="630" t="s">
        <v>2325</v>
      </c>
      <c r="F1300" s="567" t="s">
        <v>2281</v>
      </c>
      <c r="G1300" s="567" t="s">
        <v>2414</v>
      </c>
      <c r="H1300" s="567" t="s">
        <v>538</v>
      </c>
      <c r="I1300" s="567" t="s">
        <v>2520</v>
      </c>
      <c r="J1300" s="567" t="s">
        <v>2308</v>
      </c>
      <c r="K1300" s="567"/>
      <c r="L1300" s="568">
        <v>0</v>
      </c>
      <c r="M1300" s="568">
        <v>0</v>
      </c>
      <c r="N1300" s="567">
        <v>1</v>
      </c>
      <c r="O1300" s="631">
        <v>1</v>
      </c>
      <c r="P1300" s="568"/>
      <c r="Q1300" s="583"/>
      <c r="R1300" s="567"/>
      <c r="S1300" s="583">
        <v>0</v>
      </c>
      <c r="T1300" s="631"/>
      <c r="U1300" s="613">
        <v>0</v>
      </c>
    </row>
    <row r="1301" spans="1:21" ht="14.4" customHeight="1" x14ac:dyDescent="0.3">
      <c r="A1301" s="566">
        <v>4</v>
      </c>
      <c r="B1301" s="567" t="s">
        <v>539</v>
      </c>
      <c r="C1301" s="567">
        <v>89301042</v>
      </c>
      <c r="D1301" s="629" t="s">
        <v>4252</v>
      </c>
      <c r="E1301" s="630" t="s">
        <v>2325</v>
      </c>
      <c r="F1301" s="567" t="s">
        <v>2282</v>
      </c>
      <c r="G1301" s="567" t="s">
        <v>2622</v>
      </c>
      <c r="H1301" s="567" t="s">
        <v>538</v>
      </c>
      <c r="I1301" s="567" t="s">
        <v>3834</v>
      </c>
      <c r="J1301" s="567" t="s">
        <v>2624</v>
      </c>
      <c r="K1301" s="567" t="s">
        <v>3835</v>
      </c>
      <c r="L1301" s="568">
        <v>410</v>
      </c>
      <c r="M1301" s="568">
        <v>410</v>
      </c>
      <c r="N1301" s="567">
        <v>1</v>
      </c>
      <c r="O1301" s="631">
        <v>1</v>
      </c>
      <c r="P1301" s="568">
        <v>410</v>
      </c>
      <c r="Q1301" s="583">
        <v>1</v>
      </c>
      <c r="R1301" s="567">
        <v>1</v>
      </c>
      <c r="S1301" s="583">
        <v>1</v>
      </c>
      <c r="T1301" s="631">
        <v>1</v>
      </c>
      <c r="U1301" s="613">
        <v>1</v>
      </c>
    </row>
    <row r="1302" spans="1:21" ht="14.4" customHeight="1" x14ac:dyDescent="0.3">
      <c r="A1302" s="566">
        <v>4</v>
      </c>
      <c r="B1302" s="567" t="s">
        <v>539</v>
      </c>
      <c r="C1302" s="567">
        <v>89301042</v>
      </c>
      <c r="D1302" s="629" t="s">
        <v>4252</v>
      </c>
      <c r="E1302" s="630" t="s">
        <v>2325</v>
      </c>
      <c r="F1302" s="567" t="s">
        <v>2282</v>
      </c>
      <c r="G1302" s="567" t="s">
        <v>2622</v>
      </c>
      <c r="H1302" s="567" t="s">
        <v>538</v>
      </c>
      <c r="I1302" s="567" t="s">
        <v>2623</v>
      </c>
      <c r="J1302" s="567" t="s">
        <v>2624</v>
      </c>
      <c r="K1302" s="567" t="s">
        <v>2625</v>
      </c>
      <c r="L1302" s="568">
        <v>410</v>
      </c>
      <c r="M1302" s="568">
        <v>13530</v>
      </c>
      <c r="N1302" s="567">
        <v>33</v>
      </c>
      <c r="O1302" s="631">
        <v>33</v>
      </c>
      <c r="P1302" s="568">
        <v>13120</v>
      </c>
      <c r="Q1302" s="583">
        <v>0.96969696969696972</v>
      </c>
      <c r="R1302" s="567">
        <v>32</v>
      </c>
      <c r="S1302" s="583">
        <v>0.96969696969696972</v>
      </c>
      <c r="T1302" s="631">
        <v>32</v>
      </c>
      <c r="U1302" s="613">
        <v>0.96969696969696972</v>
      </c>
    </row>
    <row r="1303" spans="1:21" ht="14.4" customHeight="1" x14ac:dyDescent="0.3">
      <c r="A1303" s="566">
        <v>4</v>
      </c>
      <c r="B1303" s="567" t="s">
        <v>539</v>
      </c>
      <c r="C1303" s="567">
        <v>89301042</v>
      </c>
      <c r="D1303" s="629" t="s">
        <v>4252</v>
      </c>
      <c r="E1303" s="630" t="s">
        <v>2325</v>
      </c>
      <c r="F1303" s="567" t="s">
        <v>2282</v>
      </c>
      <c r="G1303" s="567" t="s">
        <v>2622</v>
      </c>
      <c r="H1303" s="567" t="s">
        <v>538</v>
      </c>
      <c r="I1303" s="567" t="s">
        <v>2695</v>
      </c>
      <c r="J1303" s="567" t="s">
        <v>2696</v>
      </c>
      <c r="K1303" s="567" t="s">
        <v>2697</v>
      </c>
      <c r="L1303" s="568">
        <v>566</v>
      </c>
      <c r="M1303" s="568">
        <v>1698</v>
      </c>
      <c r="N1303" s="567">
        <v>3</v>
      </c>
      <c r="O1303" s="631">
        <v>3</v>
      </c>
      <c r="P1303" s="568">
        <v>566</v>
      </c>
      <c r="Q1303" s="583">
        <v>0.33333333333333331</v>
      </c>
      <c r="R1303" s="567">
        <v>1</v>
      </c>
      <c r="S1303" s="583">
        <v>0.33333333333333331</v>
      </c>
      <c r="T1303" s="631">
        <v>1</v>
      </c>
      <c r="U1303" s="613">
        <v>0.33333333333333331</v>
      </c>
    </row>
    <row r="1304" spans="1:21" ht="14.4" customHeight="1" x14ac:dyDescent="0.3">
      <c r="A1304" s="566">
        <v>4</v>
      </c>
      <c r="B1304" s="567" t="s">
        <v>539</v>
      </c>
      <c r="C1304" s="567">
        <v>89301042</v>
      </c>
      <c r="D1304" s="629" t="s">
        <v>4252</v>
      </c>
      <c r="E1304" s="630" t="s">
        <v>2325</v>
      </c>
      <c r="F1304" s="567" t="s">
        <v>2282</v>
      </c>
      <c r="G1304" s="567" t="s">
        <v>2698</v>
      </c>
      <c r="H1304" s="567" t="s">
        <v>538</v>
      </c>
      <c r="I1304" s="567" t="s">
        <v>2705</v>
      </c>
      <c r="J1304" s="567" t="s">
        <v>2706</v>
      </c>
      <c r="K1304" s="567" t="s">
        <v>2707</v>
      </c>
      <c r="L1304" s="568">
        <v>200</v>
      </c>
      <c r="M1304" s="568">
        <v>2200</v>
      </c>
      <c r="N1304" s="567">
        <v>11</v>
      </c>
      <c r="O1304" s="631">
        <v>5</v>
      </c>
      <c r="P1304" s="568">
        <v>1800</v>
      </c>
      <c r="Q1304" s="583">
        <v>0.81818181818181823</v>
      </c>
      <c r="R1304" s="567">
        <v>9</v>
      </c>
      <c r="S1304" s="583">
        <v>0.81818181818181823</v>
      </c>
      <c r="T1304" s="631">
        <v>4</v>
      </c>
      <c r="U1304" s="613">
        <v>0.8</v>
      </c>
    </row>
    <row r="1305" spans="1:21" ht="14.4" customHeight="1" x14ac:dyDescent="0.3">
      <c r="A1305" s="566">
        <v>4</v>
      </c>
      <c r="B1305" s="567" t="s">
        <v>539</v>
      </c>
      <c r="C1305" s="567">
        <v>89301042</v>
      </c>
      <c r="D1305" s="629" t="s">
        <v>4252</v>
      </c>
      <c r="E1305" s="630" t="s">
        <v>2325</v>
      </c>
      <c r="F1305" s="567" t="s">
        <v>2282</v>
      </c>
      <c r="G1305" s="567" t="s">
        <v>2698</v>
      </c>
      <c r="H1305" s="567" t="s">
        <v>538</v>
      </c>
      <c r="I1305" s="567" t="s">
        <v>3176</v>
      </c>
      <c r="J1305" s="567" t="s">
        <v>3177</v>
      </c>
      <c r="K1305" s="567" t="s">
        <v>3178</v>
      </c>
      <c r="L1305" s="568">
        <v>44.15</v>
      </c>
      <c r="M1305" s="568">
        <v>44.15</v>
      </c>
      <c r="N1305" s="567">
        <v>1</v>
      </c>
      <c r="O1305" s="631">
        <v>1</v>
      </c>
      <c r="P1305" s="568"/>
      <c r="Q1305" s="583">
        <v>0</v>
      </c>
      <c r="R1305" s="567"/>
      <c r="S1305" s="583">
        <v>0</v>
      </c>
      <c r="T1305" s="631"/>
      <c r="U1305" s="613">
        <v>0</v>
      </c>
    </row>
    <row r="1306" spans="1:21" ht="14.4" customHeight="1" x14ac:dyDescent="0.3">
      <c r="A1306" s="566">
        <v>4</v>
      </c>
      <c r="B1306" s="567" t="s">
        <v>539</v>
      </c>
      <c r="C1306" s="567">
        <v>89301042</v>
      </c>
      <c r="D1306" s="629" t="s">
        <v>4252</v>
      </c>
      <c r="E1306" s="630" t="s">
        <v>2325</v>
      </c>
      <c r="F1306" s="567" t="s">
        <v>2282</v>
      </c>
      <c r="G1306" s="567" t="s">
        <v>2698</v>
      </c>
      <c r="H1306" s="567" t="s">
        <v>538</v>
      </c>
      <c r="I1306" s="567" t="s">
        <v>3537</v>
      </c>
      <c r="J1306" s="567" t="s">
        <v>3538</v>
      </c>
      <c r="K1306" s="567" t="s">
        <v>3539</v>
      </c>
      <c r="L1306" s="568">
        <v>50</v>
      </c>
      <c r="M1306" s="568">
        <v>100</v>
      </c>
      <c r="N1306" s="567">
        <v>2</v>
      </c>
      <c r="O1306" s="631">
        <v>1</v>
      </c>
      <c r="P1306" s="568"/>
      <c r="Q1306" s="583">
        <v>0</v>
      </c>
      <c r="R1306" s="567"/>
      <c r="S1306" s="583">
        <v>0</v>
      </c>
      <c r="T1306" s="631"/>
      <c r="U1306" s="613">
        <v>0</v>
      </c>
    </row>
    <row r="1307" spans="1:21" ht="14.4" customHeight="1" x14ac:dyDescent="0.3">
      <c r="A1307" s="566">
        <v>4</v>
      </c>
      <c r="B1307" s="567" t="s">
        <v>539</v>
      </c>
      <c r="C1307" s="567">
        <v>89301042</v>
      </c>
      <c r="D1307" s="629" t="s">
        <v>4252</v>
      </c>
      <c r="E1307" s="630" t="s">
        <v>2325</v>
      </c>
      <c r="F1307" s="567" t="s">
        <v>2282</v>
      </c>
      <c r="G1307" s="567" t="s">
        <v>2698</v>
      </c>
      <c r="H1307" s="567" t="s">
        <v>538</v>
      </c>
      <c r="I1307" s="567" t="s">
        <v>3836</v>
      </c>
      <c r="J1307" s="567" t="s">
        <v>3837</v>
      </c>
      <c r="K1307" s="567" t="s">
        <v>3838</v>
      </c>
      <c r="L1307" s="568">
        <v>909.93</v>
      </c>
      <c r="M1307" s="568">
        <v>2729.79</v>
      </c>
      <c r="N1307" s="567">
        <v>3</v>
      </c>
      <c r="O1307" s="631">
        <v>1</v>
      </c>
      <c r="P1307" s="568">
        <v>2729.79</v>
      </c>
      <c r="Q1307" s="583">
        <v>1</v>
      </c>
      <c r="R1307" s="567">
        <v>3</v>
      </c>
      <c r="S1307" s="583">
        <v>1</v>
      </c>
      <c r="T1307" s="631">
        <v>1</v>
      </c>
      <c r="U1307" s="613">
        <v>1</v>
      </c>
    </row>
    <row r="1308" spans="1:21" ht="14.4" customHeight="1" x14ac:dyDescent="0.3">
      <c r="A1308" s="566">
        <v>4</v>
      </c>
      <c r="B1308" s="567" t="s">
        <v>539</v>
      </c>
      <c r="C1308" s="567">
        <v>89301042</v>
      </c>
      <c r="D1308" s="629" t="s">
        <v>4252</v>
      </c>
      <c r="E1308" s="630" t="s">
        <v>2325</v>
      </c>
      <c r="F1308" s="567" t="s">
        <v>2282</v>
      </c>
      <c r="G1308" s="567" t="s">
        <v>2521</v>
      </c>
      <c r="H1308" s="567" t="s">
        <v>538</v>
      </c>
      <c r="I1308" s="567" t="s">
        <v>2743</v>
      </c>
      <c r="J1308" s="567" t="s">
        <v>2744</v>
      </c>
      <c r="K1308" s="567" t="s">
        <v>2745</v>
      </c>
      <c r="L1308" s="568">
        <v>1800</v>
      </c>
      <c r="M1308" s="568">
        <v>1800</v>
      </c>
      <c r="N1308" s="567">
        <v>1</v>
      </c>
      <c r="O1308" s="631">
        <v>1</v>
      </c>
      <c r="P1308" s="568"/>
      <c r="Q1308" s="583">
        <v>0</v>
      </c>
      <c r="R1308" s="567"/>
      <c r="S1308" s="583">
        <v>0</v>
      </c>
      <c r="T1308" s="631"/>
      <c r="U1308" s="613">
        <v>0</v>
      </c>
    </row>
    <row r="1309" spans="1:21" ht="14.4" customHeight="1" x14ac:dyDescent="0.3">
      <c r="A1309" s="566">
        <v>4</v>
      </c>
      <c r="B1309" s="567" t="s">
        <v>539</v>
      </c>
      <c r="C1309" s="567">
        <v>89301042</v>
      </c>
      <c r="D1309" s="629" t="s">
        <v>4252</v>
      </c>
      <c r="E1309" s="630" t="s">
        <v>2325</v>
      </c>
      <c r="F1309" s="567" t="s">
        <v>2282</v>
      </c>
      <c r="G1309" s="567" t="s">
        <v>2521</v>
      </c>
      <c r="H1309" s="567" t="s">
        <v>538</v>
      </c>
      <c r="I1309" s="567" t="s">
        <v>2746</v>
      </c>
      <c r="J1309" s="567" t="s">
        <v>2747</v>
      </c>
      <c r="K1309" s="567" t="s">
        <v>2748</v>
      </c>
      <c r="L1309" s="568">
        <v>500</v>
      </c>
      <c r="M1309" s="568">
        <v>500</v>
      </c>
      <c r="N1309" s="567">
        <v>1</v>
      </c>
      <c r="O1309" s="631">
        <v>1</v>
      </c>
      <c r="P1309" s="568">
        <v>500</v>
      </c>
      <c r="Q1309" s="583">
        <v>1</v>
      </c>
      <c r="R1309" s="567">
        <v>1</v>
      </c>
      <c r="S1309" s="583">
        <v>1</v>
      </c>
      <c r="T1309" s="631">
        <v>1</v>
      </c>
      <c r="U1309" s="613">
        <v>1</v>
      </c>
    </row>
    <row r="1310" spans="1:21" ht="14.4" customHeight="1" x14ac:dyDescent="0.3">
      <c r="A1310" s="566">
        <v>4</v>
      </c>
      <c r="B1310" s="567" t="s">
        <v>539</v>
      </c>
      <c r="C1310" s="567">
        <v>89301042</v>
      </c>
      <c r="D1310" s="629" t="s">
        <v>4252</v>
      </c>
      <c r="E1310" s="630" t="s">
        <v>2325</v>
      </c>
      <c r="F1310" s="567" t="s">
        <v>2282</v>
      </c>
      <c r="G1310" s="567" t="s">
        <v>2521</v>
      </c>
      <c r="H1310" s="567" t="s">
        <v>538</v>
      </c>
      <c r="I1310" s="567" t="s">
        <v>2522</v>
      </c>
      <c r="J1310" s="567" t="s">
        <v>2523</v>
      </c>
      <c r="K1310" s="567" t="s">
        <v>2524</v>
      </c>
      <c r="L1310" s="568">
        <v>900</v>
      </c>
      <c r="M1310" s="568">
        <v>11700</v>
      </c>
      <c r="N1310" s="567">
        <v>13</v>
      </c>
      <c r="O1310" s="631">
        <v>13</v>
      </c>
      <c r="P1310" s="568">
        <v>7200</v>
      </c>
      <c r="Q1310" s="583">
        <v>0.61538461538461542</v>
      </c>
      <c r="R1310" s="567">
        <v>8</v>
      </c>
      <c r="S1310" s="583">
        <v>0.61538461538461542</v>
      </c>
      <c r="T1310" s="631">
        <v>8</v>
      </c>
      <c r="U1310" s="613">
        <v>0.61538461538461542</v>
      </c>
    </row>
    <row r="1311" spans="1:21" ht="14.4" customHeight="1" x14ac:dyDescent="0.3">
      <c r="A1311" s="566">
        <v>4</v>
      </c>
      <c r="B1311" s="567" t="s">
        <v>539</v>
      </c>
      <c r="C1311" s="567">
        <v>89301042</v>
      </c>
      <c r="D1311" s="629" t="s">
        <v>4252</v>
      </c>
      <c r="E1311" s="630" t="s">
        <v>2325</v>
      </c>
      <c r="F1311" s="567" t="s">
        <v>2282</v>
      </c>
      <c r="G1311" s="567" t="s">
        <v>2521</v>
      </c>
      <c r="H1311" s="567" t="s">
        <v>538</v>
      </c>
      <c r="I1311" s="567" t="s">
        <v>2749</v>
      </c>
      <c r="J1311" s="567" t="s">
        <v>2750</v>
      </c>
      <c r="K1311" s="567" t="s">
        <v>2751</v>
      </c>
      <c r="L1311" s="568">
        <v>378.48</v>
      </c>
      <c r="M1311" s="568">
        <v>378.48</v>
      </c>
      <c r="N1311" s="567">
        <v>1</v>
      </c>
      <c r="O1311" s="631">
        <v>1</v>
      </c>
      <c r="P1311" s="568">
        <v>378.48</v>
      </c>
      <c r="Q1311" s="583">
        <v>1</v>
      </c>
      <c r="R1311" s="567">
        <v>1</v>
      </c>
      <c r="S1311" s="583">
        <v>1</v>
      </c>
      <c r="T1311" s="631">
        <v>1</v>
      </c>
      <c r="U1311" s="613">
        <v>1</v>
      </c>
    </row>
    <row r="1312" spans="1:21" ht="14.4" customHeight="1" x14ac:dyDescent="0.3">
      <c r="A1312" s="566">
        <v>4</v>
      </c>
      <c r="B1312" s="567" t="s">
        <v>539</v>
      </c>
      <c r="C1312" s="567">
        <v>89301042</v>
      </c>
      <c r="D1312" s="629" t="s">
        <v>4252</v>
      </c>
      <c r="E1312" s="630" t="s">
        <v>2325</v>
      </c>
      <c r="F1312" s="567" t="s">
        <v>2282</v>
      </c>
      <c r="G1312" s="567" t="s">
        <v>2521</v>
      </c>
      <c r="H1312" s="567" t="s">
        <v>538</v>
      </c>
      <c r="I1312" s="567" t="s">
        <v>3839</v>
      </c>
      <c r="J1312" s="567" t="s">
        <v>3840</v>
      </c>
      <c r="K1312" s="567" t="s">
        <v>3841</v>
      </c>
      <c r="L1312" s="568">
        <v>700</v>
      </c>
      <c r="M1312" s="568">
        <v>700</v>
      </c>
      <c r="N1312" s="567">
        <v>1</v>
      </c>
      <c r="O1312" s="631">
        <v>1</v>
      </c>
      <c r="P1312" s="568"/>
      <c r="Q1312" s="583">
        <v>0</v>
      </c>
      <c r="R1312" s="567"/>
      <c r="S1312" s="583">
        <v>0</v>
      </c>
      <c r="T1312" s="631"/>
      <c r="U1312" s="613">
        <v>0</v>
      </c>
    </row>
    <row r="1313" spans="1:21" ht="14.4" customHeight="1" x14ac:dyDescent="0.3">
      <c r="A1313" s="566">
        <v>4</v>
      </c>
      <c r="B1313" s="567" t="s">
        <v>539</v>
      </c>
      <c r="C1313" s="567">
        <v>89301042</v>
      </c>
      <c r="D1313" s="629" t="s">
        <v>4252</v>
      </c>
      <c r="E1313" s="630" t="s">
        <v>2325</v>
      </c>
      <c r="F1313" s="567" t="s">
        <v>2282</v>
      </c>
      <c r="G1313" s="567" t="s">
        <v>3138</v>
      </c>
      <c r="H1313" s="567" t="s">
        <v>538</v>
      </c>
      <c r="I1313" s="567" t="s">
        <v>3842</v>
      </c>
      <c r="J1313" s="567" t="s">
        <v>3843</v>
      </c>
      <c r="K1313" s="567" t="s">
        <v>3844</v>
      </c>
      <c r="L1313" s="568">
        <v>376.39</v>
      </c>
      <c r="M1313" s="568">
        <v>3387.5099999999998</v>
      </c>
      <c r="N1313" s="567">
        <v>9</v>
      </c>
      <c r="O1313" s="631">
        <v>1</v>
      </c>
      <c r="P1313" s="568">
        <v>3387.5099999999998</v>
      </c>
      <c r="Q1313" s="583">
        <v>1</v>
      </c>
      <c r="R1313" s="567">
        <v>9</v>
      </c>
      <c r="S1313" s="583">
        <v>1</v>
      </c>
      <c r="T1313" s="631">
        <v>1</v>
      </c>
      <c r="U1313" s="613">
        <v>1</v>
      </c>
    </row>
    <row r="1314" spans="1:21" ht="14.4" customHeight="1" x14ac:dyDescent="0.3">
      <c r="A1314" s="566">
        <v>4</v>
      </c>
      <c r="B1314" s="567" t="s">
        <v>539</v>
      </c>
      <c r="C1314" s="567">
        <v>89301042</v>
      </c>
      <c r="D1314" s="629" t="s">
        <v>4252</v>
      </c>
      <c r="E1314" s="630" t="s">
        <v>2327</v>
      </c>
      <c r="F1314" s="567" t="s">
        <v>2280</v>
      </c>
      <c r="G1314" s="567" t="s">
        <v>2337</v>
      </c>
      <c r="H1314" s="567" t="s">
        <v>905</v>
      </c>
      <c r="I1314" s="567" t="s">
        <v>3845</v>
      </c>
      <c r="J1314" s="567" t="s">
        <v>3846</v>
      </c>
      <c r="K1314" s="567" t="s">
        <v>3847</v>
      </c>
      <c r="L1314" s="568">
        <v>79.36</v>
      </c>
      <c r="M1314" s="568">
        <v>79.36</v>
      </c>
      <c r="N1314" s="567">
        <v>1</v>
      </c>
      <c r="O1314" s="631">
        <v>1</v>
      </c>
      <c r="P1314" s="568">
        <v>79.36</v>
      </c>
      <c r="Q1314" s="583">
        <v>1</v>
      </c>
      <c r="R1314" s="567">
        <v>1</v>
      </c>
      <c r="S1314" s="583">
        <v>1</v>
      </c>
      <c r="T1314" s="631">
        <v>1</v>
      </c>
      <c r="U1314" s="613">
        <v>1</v>
      </c>
    </row>
    <row r="1315" spans="1:21" ht="14.4" customHeight="1" x14ac:dyDescent="0.3">
      <c r="A1315" s="566">
        <v>4</v>
      </c>
      <c r="B1315" s="567" t="s">
        <v>539</v>
      </c>
      <c r="C1315" s="567">
        <v>89301042</v>
      </c>
      <c r="D1315" s="629" t="s">
        <v>4252</v>
      </c>
      <c r="E1315" s="630" t="s">
        <v>2327</v>
      </c>
      <c r="F1315" s="567" t="s">
        <v>2280</v>
      </c>
      <c r="G1315" s="567" t="s">
        <v>2626</v>
      </c>
      <c r="H1315" s="567" t="s">
        <v>538</v>
      </c>
      <c r="I1315" s="567" t="s">
        <v>2778</v>
      </c>
      <c r="J1315" s="567" t="s">
        <v>2628</v>
      </c>
      <c r="K1315" s="567" t="s">
        <v>2629</v>
      </c>
      <c r="L1315" s="568">
        <v>222.25</v>
      </c>
      <c r="M1315" s="568">
        <v>222.25</v>
      </c>
      <c r="N1315" s="567">
        <v>1</v>
      </c>
      <c r="O1315" s="631">
        <v>1</v>
      </c>
      <c r="P1315" s="568"/>
      <c r="Q1315" s="583">
        <v>0</v>
      </c>
      <c r="R1315" s="567"/>
      <c r="S1315" s="583">
        <v>0</v>
      </c>
      <c r="T1315" s="631"/>
      <c r="U1315" s="613">
        <v>0</v>
      </c>
    </row>
    <row r="1316" spans="1:21" ht="14.4" customHeight="1" x14ac:dyDescent="0.3">
      <c r="A1316" s="566">
        <v>4</v>
      </c>
      <c r="B1316" s="567" t="s">
        <v>539</v>
      </c>
      <c r="C1316" s="567">
        <v>89301042</v>
      </c>
      <c r="D1316" s="629" t="s">
        <v>4252</v>
      </c>
      <c r="E1316" s="630" t="s">
        <v>2327</v>
      </c>
      <c r="F1316" s="567" t="s">
        <v>2280</v>
      </c>
      <c r="G1316" s="567" t="s">
        <v>3848</v>
      </c>
      <c r="H1316" s="567" t="s">
        <v>538</v>
      </c>
      <c r="I1316" s="567" t="s">
        <v>3849</v>
      </c>
      <c r="J1316" s="567" t="s">
        <v>1153</v>
      </c>
      <c r="K1316" s="567" t="s">
        <v>1154</v>
      </c>
      <c r="L1316" s="568">
        <v>0</v>
      </c>
      <c r="M1316" s="568">
        <v>0</v>
      </c>
      <c r="N1316" s="567">
        <v>1</v>
      </c>
      <c r="O1316" s="631">
        <v>0.5</v>
      </c>
      <c r="P1316" s="568"/>
      <c r="Q1316" s="583"/>
      <c r="R1316" s="567"/>
      <c r="S1316" s="583">
        <v>0</v>
      </c>
      <c r="T1316" s="631"/>
      <c r="U1316" s="613">
        <v>0</v>
      </c>
    </row>
    <row r="1317" spans="1:21" ht="14.4" customHeight="1" x14ac:dyDescent="0.3">
      <c r="A1317" s="566">
        <v>4</v>
      </c>
      <c r="B1317" s="567" t="s">
        <v>539</v>
      </c>
      <c r="C1317" s="567">
        <v>89301042</v>
      </c>
      <c r="D1317" s="629" t="s">
        <v>4252</v>
      </c>
      <c r="E1317" s="630" t="s">
        <v>2327</v>
      </c>
      <c r="F1317" s="567" t="s">
        <v>2280</v>
      </c>
      <c r="G1317" s="567" t="s">
        <v>3848</v>
      </c>
      <c r="H1317" s="567" t="s">
        <v>538</v>
      </c>
      <c r="I1317" s="567" t="s">
        <v>3850</v>
      </c>
      <c r="J1317" s="567" t="s">
        <v>1153</v>
      </c>
      <c r="K1317" s="567" t="s">
        <v>3851</v>
      </c>
      <c r="L1317" s="568">
        <v>0</v>
      </c>
      <c r="M1317" s="568">
        <v>0</v>
      </c>
      <c r="N1317" s="567">
        <v>1</v>
      </c>
      <c r="O1317" s="631">
        <v>0.5</v>
      </c>
      <c r="P1317" s="568"/>
      <c r="Q1317" s="583"/>
      <c r="R1317" s="567"/>
      <c r="S1317" s="583">
        <v>0</v>
      </c>
      <c r="T1317" s="631"/>
      <c r="U1317" s="613">
        <v>0</v>
      </c>
    </row>
    <row r="1318" spans="1:21" ht="14.4" customHeight="1" x14ac:dyDescent="0.3">
      <c r="A1318" s="566">
        <v>4</v>
      </c>
      <c r="B1318" s="567" t="s">
        <v>539</v>
      </c>
      <c r="C1318" s="567">
        <v>89301042</v>
      </c>
      <c r="D1318" s="629" t="s">
        <v>4252</v>
      </c>
      <c r="E1318" s="630" t="s">
        <v>2327</v>
      </c>
      <c r="F1318" s="567" t="s">
        <v>2280</v>
      </c>
      <c r="G1318" s="567" t="s">
        <v>2822</v>
      </c>
      <c r="H1318" s="567" t="s">
        <v>538</v>
      </c>
      <c r="I1318" s="567" t="s">
        <v>2823</v>
      </c>
      <c r="J1318" s="567" t="s">
        <v>2824</v>
      </c>
      <c r="K1318" s="567" t="s">
        <v>2825</v>
      </c>
      <c r="L1318" s="568">
        <v>64.23</v>
      </c>
      <c r="M1318" s="568">
        <v>64.23</v>
      </c>
      <c r="N1318" s="567">
        <v>1</v>
      </c>
      <c r="O1318" s="631">
        <v>1</v>
      </c>
      <c r="P1318" s="568">
        <v>64.23</v>
      </c>
      <c r="Q1318" s="583">
        <v>1</v>
      </c>
      <c r="R1318" s="567">
        <v>1</v>
      </c>
      <c r="S1318" s="583">
        <v>1</v>
      </c>
      <c r="T1318" s="631">
        <v>1</v>
      </c>
      <c r="U1318" s="613">
        <v>1</v>
      </c>
    </row>
    <row r="1319" spans="1:21" ht="14.4" customHeight="1" x14ac:dyDescent="0.3">
      <c r="A1319" s="566">
        <v>4</v>
      </c>
      <c r="B1319" s="567" t="s">
        <v>539</v>
      </c>
      <c r="C1319" s="567">
        <v>89301042</v>
      </c>
      <c r="D1319" s="629" t="s">
        <v>4252</v>
      </c>
      <c r="E1319" s="630" t="s">
        <v>2327</v>
      </c>
      <c r="F1319" s="567" t="s">
        <v>2280</v>
      </c>
      <c r="G1319" s="567" t="s">
        <v>2369</v>
      </c>
      <c r="H1319" s="567" t="s">
        <v>905</v>
      </c>
      <c r="I1319" s="567" t="s">
        <v>1865</v>
      </c>
      <c r="J1319" s="567" t="s">
        <v>934</v>
      </c>
      <c r="K1319" s="567" t="s">
        <v>935</v>
      </c>
      <c r="L1319" s="568">
        <v>625.29</v>
      </c>
      <c r="M1319" s="568">
        <v>625.29</v>
      </c>
      <c r="N1319" s="567">
        <v>1</v>
      </c>
      <c r="O1319" s="631">
        <v>1</v>
      </c>
      <c r="P1319" s="568">
        <v>625.29</v>
      </c>
      <c r="Q1319" s="583">
        <v>1</v>
      </c>
      <c r="R1319" s="567">
        <v>1</v>
      </c>
      <c r="S1319" s="583">
        <v>1</v>
      </c>
      <c r="T1319" s="631">
        <v>1</v>
      </c>
      <c r="U1319" s="613">
        <v>1</v>
      </c>
    </row>
    <row r="1320" spans="1:21" ht="14.4" customHeight="1" x14ac:dyDescent="0.3">
      <c r="A1320" s="566">
        <v>4</v>
      </c>
      <c r="B1320" s="567" t="s">
        <v>539</v>
      </c>
      <c r="C1320" s="567">
        <v>89301042</v>
      </c>
      <c r="D1320" s="629" t="s">
        <v>4252</v>
      </c>
      <c r="E1320" s="630" t="s">
        <v>2327</v>
      </c>
      <c r="F1320" s="567" t="s">
        <v>2280</v>
      </c>
      <c r="G1320" s="567" t="s">
        <v>2490</v>
      </c>
      <c r="H1320" s="567" t="s">
        <v>905</v>
      </c>
      <c r="I1320" s="567" t="s">
        <v>3598</v>
      </c>
      <c r="J1320" s="567" t="s">
        <v>911</v>
      </c>
      <c r="K1320" s="567" t="s">
        <v>2827</v>
      </c>
      <c r="L1320" s="568">
        <v>193.26</v>
      </c>
      <c r="M1320" s="568">
        <v>386.52</v>
      </c>
      <c r="N1320" s="567">
        <v>2</v>
      </c>
      <c r="O1320" s="631">
        <v>2</v>
      </c>
      <c r="P1320" s="568">
        <v>193.26</v>
      </c>
      <c r="Q1320" s="583">
        <v>0.5</v>
      </c>
      <c r="R1320" s="567">
        <v>1</v>
      </c>
      <c r="S1320" s="583">
        <v>0.5</v>
      </c>
      <c r="T1320" s="631">
        <v>1</v>
      </c>
      <c r="U1320" s="613">
        <v>0.5</v>
      </c>
    </row>
    <row r="1321" spans="1:21" ht="14.4" customHeight="1" x14ac:dyDescent="0.3">
      <c r="A1321" s="566">
        <v>4</v>
      </c>
      <c r="B1321" s="567" t="s">
        <v>539</v>
      </c>
      <c r="C1321" s="567">
        <v>89301042</v>
      </c>
      <c r="D1321" s="629" t="s">
        <v>4252</v>
      </c>
      <c r="E1321" s="630" t="s">
        <v>2327</v>
      </c>
      <c r="F1321" s="567" t="s">
        <v>2280</v>
      </c>
      <c r="G1321" s="567" t="s">
        <v>2347</v>
      </c>
      <c r="H1321" s="567" t="s">
        <v>538</v>
      </c>
      <c r="I1321" s="567" t="s">
        <v>1837</v>
      </c>
      <c r="J1321" s="567" t="s">
        <v>681</v>
      </c>
      <c r="K1321" s="567" t="s">
        <v>684</v>
      </c>
      <c r="L1321" s="568">
        <v>612.26</v>
      </c>
      <c r="M1321" s="568">
        <v>612.26</v>
      </c>
      <c r="N1321" s="567">
        <v>1</v>
      </c>
      <c r="O1321" s="631">
        <v>0.5</v>
      </c>
      <c r="P1321" s="568">
        <v>612.26</v>
      </c>
      <c r="Q1321" s="583">
        <v>1</v>
      </c>
      <c r="R1321" s="567">
        <v>1</v>
      </c>
      <c r="S1321" s="583">
        <v>1</v>
      </c>
      <c r="T1321" s="631">
        <v>0.5</v>
      </c>
      <c r="U1321" s="613">
        <v>1</v>
      </c>
    </row>
    <row r="1322" spans="1:21" ht="14.4" customHeight="1" x14ac:dyDescent="0.3">
      <c r="A1322" s="566">
        <v>4</v>
      </c>
      <c r="B1322" s="567" t="s">
        <v>539</v>
      </c>
      <c r="C1322" s="567">
        <v>89301042</v>
      </c>
      <c r="D1322" s="629" t="s">
        <v>4252</v>
      </c>
      <c r="E1322" s="630" t="s">
        <v>2327</v>
      </c>
      <c r="F1322" s="567" t="s">
        <v>2280</v>
      </c>
      <c r="G1322" s="567" t="s">
        <v>2537</v>
      </c>
      <c r="H1322" s="567" t="s">
        <v>538</v>
      </c>
      <c r="I1322" s="567" t="s">
        <v>2538</v>
      </c>
      <c r="J1322" s="567" t="s">
        <v>640</v>
      </c>
      <c r="K1322" s="567" t="s">
        <v>2539</v>
      </c>
      <c r="L1322" s="568">
        <v>0</v>
      </c>
      <c r="M1322" s="568">
        <v>0</v>
      </c>
      <c r="N1322" s="567">
        <v>1</v>
      </c>
      <c r="O1322" s="631">
        <v>0.5</v>
      </c>
      <c r="P1322" s="568">
        <v>0</v>
      </c>
      <c r="Q1322" s="583"/>
      <c r="R1322" s="567">
        <v>1</v>
      </c>
      <c r="S1322" s="583">
        <v>1</v>
      </c>
      <c r="T1322" s="631">
        <v>0.5</v>
      </c>
      <c r="U1322" s="613">
        <v>1</v>
      </c>
    </row>
    <row r="1323" spans="1:21" ht="14.4" customHeight="1" x14ac:dyDescent="0.3">
      <c r="A1323" s="566">
        <v>4</v>
      </c>
      <c r="B1323" s="567" t="s">
        <v>539</v>
      </c>
      <c r="C1323" s="567">
        <v>89301042</v>
      </c>
      <c r="D1323" s="629" t="s">
        <v>4252</v>
      </c>
      <c r="E1323" s="630" t="s">
        <v>2327</v>
      </c>
      <c r="F1323" s="567" t="s">
        <v>2280</v>
      </c>
      <c r="G1323" s="567" t="s">
        <v>2438</v>
      </c>
      <c r="H1323" s="567" t="s">
        <v>905</v>
      </c>
      <c r="I1323" s="567" t="s">
        <v>1848</v>
      </c>
      <c r="J1323" s="567" t="s">
        <v>959</v>
      </c>
      <c r="K1323" s="567" t="s">
        <v>960</v>
      </c>
      <c r="L1323" s="568">
        <v>140.03</v>
      </c>
      <c r="M1323" s="568">
        <v>140.03</v>
      </c>
      <c r="N1323" s="567">
        <v>1</v>
      </c>
      <c r="O1323" s="631">
        <v>1</v>
      </c>
      <c r="P1323" s="568">
        <v>140.03</v>
      </c>
      <c r="Q1323" s="583">
        <v>1</v>
      </c>
      <c r="R1323" s="567">
        <v>1</v>
      </c>
      <c r="S1323" s="583">
        <v>1</v>
      </c>
      <c r="T1323" s="631">
        <v>1</v>
      </c>
      <c r="U1323" s="613">
        <v>1</v>
      </c>
    </row>
    <row r="1324" spans="1:21" ht="14.4" customHeight="1" x14ac:dyDescent="0.3">
      <c r="A1324" s="566">
        <v>4</v>
      </c>
      <c r="B1324" s="567" t="s">
        <v>539</v>
      </c>
      <c r="C1324" s="567">
        <v>89301042</v>
      </c>
      <c r="D1324" s="629" t="s">
        <v>4252</v>
      </c>
      <c r="E1324" s="630" t="s">
        <v>2327</v>
      </c>
      <c r="F1324" s="567" t="s">
        <v>2280</v>
      </c>
      <c r="G1324" s="567" t="s">
        <v>2540</v>
      </c>
      <c r="H1324" s="567" t="s">
        <v>905</v>
      </c>
      <c r="I1324" s="567" t="s">
        <v>3852</v>
      </c>
      <c r="J1324" s="567" t="s">
        <v>3853</v>
      </c>
      <c r="K1324" s="567" t="s">
        <v>2543</v>
      </c>
      <c r="L1324" s="568">
        <v>140.25</v>
      </c>
      <c r="M1324" s="568">
        <v>280.5</v>
      </c>
      <c r="N1324" s="567">
        <v>2</v>
      </c>
      <c r="O1324" s="631">
        <v>0.5</v>
      </c>
      <c r="P1324" s="568">
        <v>280.5</v>
      </c>
      <c r="Q1324" s="583">
        <v>1</v>
      </c>
      <c r="R1324" s="567">
        <v>2</v>
      </c>
      <c r="S1324" s="583">
        <v>1</v>
      </c>
      <c r="T1324" s="631">
        <v>0.5</v>
      </c>
      <c r="U1324" s="613">
        <v>1</v>
      </c>
    </row>
    <row r="1325" spans="1:21" ht="14.4" customHeight="1" x14ac:dyDescent="0.3">
      <c r="A1325" s="566">
        <v>4</v>
      </c>
      <c r="B1325" s="567" t="s">
        <v>539</v>
      </c>
      <c r="C1325" s="567">
        <v>89301042</v>
      </c>
      <c r="D1325" s="629" t="s">
        <v>4252</v>
      </c>
      <c r="E1325" s="630" t="s">
        <v>2327</v>
      </c>
      <c r="F1325" s="567" t="s">
        <v>2280</v>
      </c>
      <c r="G1325" s="567" t="s">
        <v>3748</v>
      </c>
      <c r="H1325" s="567" t="s">
        <v>538</v>
      </c>
      <c r="I1325" s="567" t="s">
        <v>3854</v>
      </c>
      <c r="J1325" s="567" t="s">
        <v>3855</v>
      </c>
      <c r="K1325" s="567" t="s">
        <v>3856</v>
      </c>
      <c r="L1325" s="568">
        <v>149.86000000000001</v>
      </c>
      <c r="M1325" s="568">
        <v>149.86000000000001</v>
      </c>
      <c r="N1325" s="567">
        <v>1</v>
      </c>
      <c r="O1325" s="631">
        <v>1</v>
      </c>
      <c r="P1325" s="568">
        <v>149.86000000000001</v>
      </c>
      <c r="Q1325" s="583">
        <v>1</v>
      </c>
      <c r="R1325" s="567">
        <v>1</v>
      </c>
      <c r="S1325" s="583">
        <v>1</v>
      </c>
      <c r="T1325" s="631">
        <v>1</v>
      </c>
      <c r="U1325" s="613">
        <v>1</v>
      </c>
    </row>
    <row r="1326" spans="1:21" ht="14.4" customHeight="1" x14ac:dyDescent="0.3">
      <c r="A1326" s="566">
        <v>4</v>
      </c>
      <c r="B1326" s="567" t="s">
        <v>539</v>
      </c>
      <c r="C1326" s="567">
        <v>89301042</v>
      </c>
      <c r="D1326" s="629" t="s">
        <v>4252</v>
      </c>
      <c r="E1326" s="630" t="s">
        <v>2327</v>
      </c>
      <c r="F1326" s="567" t="s">
        <v>2280</v>
      </c>
      <c r="G1326" s="567" t="s">
        <v>2348</v>
      </c>
      <c r="H1326" s="567" t="s">
        <v>538</v>
      </c>
      <c r="I1326" s="567" t="s">
        <v>2584</v>
      </c>
      <c r="J1326" s="567" t="s">
        <v>1136</v>
      </c>
      <c r="K1326" s="567" t="s">
        <v>2585</v>
      </c>
      <c r="L1326" s="568">
        <v>0</v>
      </c>
      <c r="M1326" s="568">
        <v>0</v>
      </c>
      <c r="N1326" s="567">
        <v>2</v>
      </c>
      <c r="O1326" s="631">
        <v>0.5</v>
      </c>
      <c r="P1326" s="568">
        <v>0</v>
      </c>
      <c r="Q1326" s="583"/>
      <c r="R1326" s="567">
        <v>2</v>
      </c>
      <c r="S1326" s="583">
        <v>1</v>
      </c>
      <c r="T1326" s="631">
        <v>0.5</v>
      </c>
      <c r="U1326" s="613">
        <v>1</v>
      </c>
    </row>
    <row r="1327" spans="1:21" ht="14.4" customHeight="1" x14ac:dyDescent="0.3">
      <c r="A1327" s="566">
        <v>4</v>
      </c>
      <c r="B1327" s="567" t="s">
        <v>539</v>
      </c>
      <c r="C1327" s="567">
        <v>89301042</v>
      </c>
      <c r="D1327" s="629" t="s">
        <v>4252</v>
      </c>
      <c r="E1327" s="630" t="s">
        <v>2327</v>
      </c>
      <c r="F1327" s="567" t="s">
        <v>2282</v>
      </c>
      <c r="G1327" s="567" t="s">
        <v>2622</v>
      </c>
      <c r="H1327" s="567" t="s">
        <v>538</v>
      </c>
      <c r="I1327" s="567" t="s">
        <v>2623</v>
      </c>
      <c r="J1327" s="567" t="s">
        <v>2624</v>
      </c>
      <c r="K1327" s="567" t="s">
        <v>2625</v>
      </c>
      <c r="L1327" s="568">
        <v>410</v>
      </c>
      <c r="M1327" s="568">
        <v>4920</v>
      </c>
      <c r="N1327" s="567">
        <v>12</v>
      </c>
      <c r="O1327" s="631">
        <v>12</v>
      </c>
      <c r="P1327" s="568">
        <v>4920</v>
      </c>
      <c r="Q1327" s="583">
        <v>1</v>
      </c>
      <c r="R1327" s="567">
        <v>12</v>
      </c>
      <c r="S1327" s="583">
        <v>1</v>
      </c>
      <c r="T1327" s="631">
        <v>12</v>
      </c>
      <c r="U1327" s="613">
        <v>1</v>
      </c>
    </row>
    <row r="1328" spans="1:21" ht="14.4" customHeight="1" x14ac:dyDescent="0.3">
      <c r="A1328" s="566">
        <v>4</v>
      </c>
      <c r="B1328" s="567" t="s">
        <v>539</v>
      </c>
      <c r="C1328" s="567">
        <v>89301042</v>
      </c>
      <c r="D1328" s="629" t="s">
        <v>4252</v>
      </c>
      <c r="E1328" s="630" t="s">
        <v>2327</v>
      </c>
      <c r="F1328" s="567" t="s">
        <v>2282</v>
      </c>
      <c r="G1328" s="567" t="s">
        <v>2622</v>
      </c>
      <c r="H1328" s="567" t="s">
        <v>538</v>
      </c>
      <c r="I1328" s="567" t="s">
        <v>2695</v>
      </c>
      <c r="J1328" s="567" t="s">
        <v>2696</v>
      </c>
      <c r="K1328" s="567" t="s">
        <v>2697</v>
      </c>
      <c r="L1328" s="568">
        <v>566</v>
      </c>
      <c r="M1328" s="568">
        <v>1132</v>
      </c>
      <c r="N1328" s="567">
        <v>2</v>
      </c>
      <c r="O1328" s="631">
        <v>2</v>
      </c>
      <c r="P1328" s="568">
        <v>566</v>
      </c>
      <c r="Q1328" s="583">
        <v>0.5</v>
      </c>
      <c r="R1328" s="567">
        <v>1</v>
      </c>
      <c r="S1328" s="583">
        <v>0.5</v>
      </c>
      <c r="T1328" s="631">
        <v>1</v>
      </c>
      <c r="U1328" s="613">
        <v>0.5</v>
      </c>
    </row>
    <row r="1329" spans="1:21" ht="14.4" customHeight="1" x14ac:dyDescent="0.3">
      <c r="A1329" s="566">
        <v>4</v>
      </c>
      <c r="B1329" s="567" t="s">
        <v>539</v>
      </c>
      <c r="C1329" s="567">
        <v>89301042</v>
      </c>
      <c r="D1329" s="629" t="s">
        <v>4252</v>
      </c>
      <c r="E1329" s="630" t="s">
        <v>2327</v>
      </c>
      <c r="F1329" s="567" t="s">
        <v>2282</v>
      </c>
      <c r="G1329" s="567" t="s">
        <v>2698</v>
      </c>
      <c r="H1329" s="567" t="s">
        <v>538</v>
      </c>
      <c r="I1329" s="567" t="s">
        <v>2874</v>
      </c>
      <c r="J1329" s="567" t="s">
        <v>2875</v>
      </c>
      <c r="K1329" s="567" t="s">
        <v>2876</v>
      </c>
      <c r="L1329" s="568">
        <v>35.130000000000003</v>
      </c>
      <c r="M1329" s="568">
        <v>70.260000000000005</v>
      </c>
      <c r="N1329" s="567">
        <v>2</v>
      </c>
      <c r="O1329" s="631">
        <v>1</v>
      </c>
      <c r="P1329" s="568">
        <v>70.260000000000005</v>
      </c>
      <c r="Q1329" s="583">
        <v>1</v>
      </c>
      <c r="R1329" s="567">
        <v>2</v>
      </c>
      <c r="S1329" s="583">
        <v>1</v>
      </c>
      <c r="T1329" s="631">
        <v>1</v>
      </c>
      <c r="U1329" s="613">
        <v>1</v>
      </c>
    </row>
    <row r="1330" spans="1:21" ht="14.4" customHeight="1" x14ac:dyDescent="0.3">
      <c r="A1330" s="566">
        <v>4</v>
      </c>
      <c r="B1330" s="567" t="s">
        <v>539</v>
      </c>
      <c r="C1330" s="567">
        <v>89301042</v>
      </c>
      <c r="D1330" s="629" t="s">
        <v>4252</v>
      </c>
      <c r="E1330" s="630" t="s">
        <v>2327</v>
      </c>
      <c r="F1330" s="567" t="s">
        <v>2282</v>
      </c>
      <c r="G1330" s="567" t="s">
        <v>2521</v>
      </c>
      <c r="H1330" s="567" t="s">
        <v>538</v>
      </c>
      <c r="I1330" s="567" t="s">
        <v>2600</v>
      </c>
      <c r="J1330" s="567" t="s">
        <v>2601</v>
      </c>
      <c r="K1330" s="567" t="s">
        <v>2602</v>
      </c>
      <c r="L1330" s="568">
        <v>378.48</v>
      </c>
      <c r="M1330" s="568">
        <v>378.48</v>
      </c>
      <c r="N1330" s="567">
        <v>1</v>
      </c>
      <c r="O1330" s="631">
        <v>1</v>
      </c>
      <c r="P1330" s="568">
        <v>378.48</v>
      </c>
      <c r="Q1330" s="583">
        <v>1</v>
      </c>
      <c r="R1330" s="567">
        <v>1</v>
      </c>
      <c r="S1330" s="583">
        <v>1</v>
      </c>
      <c r="T1330" s="631">
        <v>1</v>
      </c>
      <c r="U1330" s="613">
        <v>1</v>
      </c>
    </row>
    <row r="1331" spans="1:21" ht="14.4" customHeight="1" x14ac:dyDescent="0.3">
      <c r="A1331" s="566">
        <v>4</v>
      </c>
      <c r="B1331" s="567" t="s">
        <v>539</v>
      </c>
      <c r="C1331" s="567">
        <v>89301042</v>
      </c>
      <c r="D1331" s="629" t="s">
        <v>4252</v>
      </c>
      <c r="E1331" s="630" t="s">
        <v>2328</v>
      </c>
      <c r="F1331" s="567" t="s">
        <v>2280</v>
      </c>
      <c r="G1331" s="567" t="s">
        <v>2357</v>
      </c>
      <c r="H1331" s="567" t="s">
        <v>905</v>
      </c>
      <c r="I1331" s="567" t="s">
        <v>1949</v>
      </c>
      <c r="J1331" s="567" t="s">
        <v>1950</v>
      </c>
      <c r="K1331" s="567" t="s">
        <v>1951</v>
      </c>
      <c r="L1331" s="568">
        <v>333.31</v>
      </c>
      <c r="M1331" s="568">
        <v>333.31</v>
      </c>
      <c r="N1331" s="567">
        <v>1</v>
      </c>
      <c r="O1331" s="631">
        <v>0.5</v>
      </c>
      <c r="P1331" s="568">
        <v>333.31</v>
      </c>
      <c r="Q1331" s="583">
        <v>1</v>
      </c>
      <c r="R1331" s="567">
        <v>1</v>
      </c>
      <c r="S1331" s="583">
        <v>1</v>
      </c>
      <c r="T1331" s="631">
        <v>0.5</v>
      </c>
      <c r="U1331" s="613">
        <v>1</v>
      </c>
    </row>
    <row r="1332" spans="1:21" ht="14.4" customHeight="1" x14ac:dyDescent="0.3">
      <c r="A1332" s="566">
        <v>4</v>
      </c>
      <c r="B1332" s="567" t="s">
        <v>539</v>
      </c>
      <c r="C1332" s="567">
        <v>89301042</v>
      </c>
      <c r="D1332" s="629" t="s">
        <v>4252</v>
      </c>
      <c r="E1332" s="630" t="s">
        <v>2328</v>
      </c>
      <c r="F1332" s="567" t="s">
        <v>2280</v>
      </c>
      <c r="G1332" s="567" t="s">
        <v>3168</v>
      </c>
      <c r="H1332" s="567" t="s">
        <v>538</v>
      </c>
      <c r="I1332" s="567" t="s">
        <v>3585</v>
      </c>
      <c r="J1332" s="567" t="s">
        <v>870</v>
      </c>
      <c r="K1332" s="567" t="s">
        <v>871</v>
      </c>
      <c r="L1332" s="568">
        <v>0</v>
      </c>
      <c r="M1332" s="568">
        <v>0</v>
      </c>
      <c r="N1332" s="567">
        <v>1</v>
      </c>
      <c r="O1332" s="631">
        <v>0.5</v>
      </c>
      <c r="P1332" s="568">
        <v>0</v>
      </c>
      <c r="Q1332" s="583"/>
      <c r="R1332" s="567">
        <v>1</v>
      </c>
      <c r="S1332" s="583">
        <v>1</v>
      </c>
      <c r="T1332" s="631">
        <v>0.5</v>
      </c>
      <c r="U1332" s="613">
        <v>1</v>
      </c>
    </row>
    <row r="1333" spans="1:21" ht="14.4" customHeight="1" x14ac:dyDescent="0.3">
      <c r="A1333" s="566">
        <v>4</v>
      </c>
      <c r="B1333" s="567" t="s">
        <v>539</v>
      </c>
      <c r="C1333" s="567">
        <v>89301042</v>
      </c>
      <c r="D1333" s="629" t="s">
        <v>4252</v>
      </c>
      <c r="E1333" s="630" t="s">
        <v>2330</v>
      </c>
      <c r="F1333" s="567" t="s">
        <v>2280</v>
      </c>
      <c r="G1333" s="567" t="s">
        <v>2788</v>
      </c>
      <c r="H1333" s="567" t="s">
        <v>538</v>
      </c>
      <c r="I1333" s="567" t="s">
        <v>2789</v>
      </c>
      <c r="J1333" s="567" t="s">
        <v>605</v>
      </c>
      <c r="K1333" s="567" t="s">
        <v>2790</v>
      </c>
      <c r="L1333" s="568">
        <v>35.380000000000003</v>
      </c>
      <c r="M1333" s="568">
        <v>212.28000000000003</v>
      </c>
      <c r="N1333" s="567">
        <v>6</v>
      </c>
      <c r="O1333" s="631">
        <v>2.5</v>
      </c>
      <c r="P1333" s="568">
        <v>141.52000000000001</v>
      </c>
      <c r="Q1333" s="583">
        <v>0.66666666666666663</v>
      </c>
      <c r="R1333" s="567">
        <v>4</v>
      </c>
      <c r="S1333" s="583">
        <v>0.66666666666666663</v>
      </c>
      <c r="T1333" s="631">
        <v>2</v>
      </c>
      <c r="U1333" s="613">
        <v>0.8</v>
      </c>
    </row>
    <row r="1334" spans="1:21" ht="14.4" customHeight="1" x14ac:dyDescent="0.3">
      <c r="A1334" s="566">
        <v>4</v>
      </c>
      <c r="B1334" s="567" t="s">
        <v>539</v>
      </c>
      <c r="C1334" s="567">
        <v>89301042</v>
      </c>
      <c r="D1334" s="629" t="s">
        <v>4252</v>
      </c>
      <c r="E1334" s="630" t="s">
        <v>2330</v>
      </c>
      <c r="F1334" s="567" t="s">
        <v>2280</v>
      </c>
      <c r="G1334" s="567" t="s">
        <v>2357</v>
      </c>
      <c r="H1334" s="567" t="s">
        <v>905</v>
      </c>
      <c r="I1334" s="567" t="s">
        <v>1943</v>
      </c>
      <c r="J1334" s="567" t="s">
        <v>1944</v>
      </c>
      <c r="K1334" s="567" t="s">
        <v>1945</v>
      </c>
      <c r="L1334" s="568">
        <v>333.31</v>
      </c>
      <c r="M1334" s="568">
        <v>666.62</v>
      </c>
      <c r="N1334" s="567">
        <v>2</v>
      </c>
      <c r="O1334" s="631">
        <v>1</v>
      </c>
      <c r="P1334" s="568"/>
      <c r="Q1334" s="583">
        <v>0</v>
      </c>
      <c r="R1334" s="567"/>
      <c r="S1334" s="583">
        <v>0</v>
      </c>
      <c r="T1334" s="631"/>
      <c r="U1334" s="613">
        <v>0</v>
      </c>
    </row>
    <row r="1335" spans="1:21" ht="14.4" customHeight="1" x14ac:dyDescent="0.3">
      <c r="A1335" s="566">
        <v>4</v>
      </c>
      <c r="B1335" s="567" t="s">
        <v>539</v>
      </c>
      <c r="C1335" s="567">
        <v>89301042</v>
      </c>
      <c r="D1335" s="629" t="s">
        <v>4252</v>
      </c>
      <c r="E1335" s="630" t="s">
        <v>2330</v>
      </c>
      <c r="F1335" s="567" t="s">
        <v>2280</v>
      </c>
      <c r="G1335" s="567" t="s">
        <v>2337</v>
      </c>
      <c r="H1335" s="567" t="s">
        <v>538</v>
      </c>
      <c r="I1335" s="567" t="s">
        <v>2479</v>
      </c>
      <c r="J1335" s="567" t="s">
        <v>1944</v>
      </c>
      <c r="K1335" s="567" t="s">
        <v>2480</v>
      </c>
      <c r="L1335" s="568">
        <v>0</v>
      </c>
      <c r="M1335" s="568">
        <v>0</v>
      </c>
      <c r="N1335" s="567">
        <v>2</v>
      </c>
      <c r="O1335" s="631">
        <v>0.5</v>
      </c>
      <c r="P1335" s="568"/>
      <c r="Q1335" s="583"/>
      <c r="R1335" s="567"/>
      <c r="S1335" s="583">
        <v>0</v>
      </c>
      <c r="T1335" s="631"/>
      <c r="U1335" s="613">
        <v>0</v>
      </c>
    </row>
    <row r="1336" spans="1:21" ht="14.4" customHeight="1" x14ac:dyDescent="0.3">
      <c r="A1336" s="566">
        <v>4</v>
      </c>
      <c r="B1336" s="567" t="s">
        <v>539</v>
      </c>
      <c r="C1336" s="567">
        <v>89301042</v>
      </c>
      <c r="D1336" s="629" t="s">
        <v>4252</v>
      </c>
      <c r="E1336" s="630" t="s">
        <v>2330</v>
      </c>
      <c r="F1336" s="567" t="s">
        <v>2280</v>
      </c>
      <c r="G1336" s="567" t="s">
        <v>2337</v>
      </c>
      <c r="H1336" s="567" t="s">
        <v>538</v>
      </c>
      <c r="I1336" s="567" t="s">
        <v>2126</v>
      </c>
      <c r="J1336" s="567" t="s">
        <v>1063</v>
      </c>
      <c r="K1336" s="567" t="s">
        <v>2127</v>
      </c>
      <c r="L1336" s="568">
        <v>333.31</v>
      </c>
      <c r="M1336" s="568">
        <v>666.62</v>
      </c>
      <c r="N1336" s="567">
        <v>2</v>
      </c>
      <c r="O1336" s="631">
        <v>0.5</v>
      </c>
      <c r="P1336" s="568"/>
      <c r="Q1336" s="583">
        <v>0</v>
      </c>
      <c r="R1336" s="567"/>
      <c r="S1336" s="583">
        <v>0</v>
      </c>
      <c r="T1336" s="631"/>
      <c r="U1336" s="613">
        <v>0</v>
      </c>
    </row>
    <row r="1337" spans="1:21" ht="14.4" customHeight="1" x14ac:dyDescent="0.3">
      <c r="A1337" s="566">
        <v>4</v>
      </c>
      <c r="B1337" s="567" t="s">
        <v>539</v>
      </c>
      <c r="C1337" s="567">
        <v>89301042</v>
      </c>
      <c r="D1337" s="629" t="s">
        <v>4252</v>
      </c>
      <c r="E1337" s="630" t="s">
        <v>2330</v>
      </c>
      <c r="F1337" s="567" t="s">
        <v>2280</v>
      </c>
      <c r="G1337" s="567" t="s">
        <v>3857</v>
      </c>
      <c r="H1337" s="567" t="s">
        <v>538</v>
      </c>
      <c r="I1337" s="567" t="s">
        <v>3858</v>
      </c>
      <c r="J1337" s="567" t="s">
        <v>3859</v>
      </c>
      <c r="K1337" s="567" t="s">
        <v>3860</v>
      </c>
      <c r="L1337" s="568">
        <v>0</v>
      </c>
      <c r="M1337" s="568">
        <v>0</v>
      </c>
      <c r="N1337" s="567">
        <v>3</v>
      </c>
      <c r="O1337" s="631">
        <v>1</v>
      </c>
      <c r="P1337" s="568"/>
      <c r="Q1337" s="583"/>
      <c r="R1337" s="567"/>
      <c r="S1337" s="583">
        <v>0</v>
      </c>
      <c r="T1337" s="631"/>
      <c r="U1337" s="613">
        <v>0</v>
      </c>
    </row>
    <row r="1338" spans="1:21" ht="14.4" customHeight="1" x14ac:dyDescent="0.3">
      <c r="A1338" s="566">
        <v>4</v>
      </c>
      <c r="B1338" s="567" t="s">
        <v>539</v>
      </c>
      <c r="C1338" s="567">
        <v>89301042</v>
      </c>
      <c r="D1338" s="629" t="s">
        <v>4252</v>
      </c>
      <c r="E1338" s="630" t="s">
        <v>2330</v>
      </c>
      <c r="F1338" s="567" t="s">
        <v>2280</v>
      </c>
      <c r="G1338" s="567" t="s">
        <v>2626</v>
      </c>
      <c r="H1338" s="567" t="s">
        <v>538</v>
      </c>
      <c r="I1338" s="567" t="s">
        <v>3861</v>
      </c>
      <c r="J1338" s="567" t="s">
        <v>3862</v>
      </c>
      <c r="K1338" s="567" t="s">
        <v>2629</v>
      </c>
      <c r="L1338" s="568">
        <v>222.25</v>
      </c>
      <c r="M1338" s="568">
        <v>666.75</v>
      </c>
      <c r="N1338" s="567">
        <v>3</v>
      </c>
      <c r="O1338" s="631">
        <v>1.5</v>
      </c>
      <c r="P1338" s="568"/>
      <c r="Q1338" s="583">
        <v>0</v>
      </c>
      <c r="R1338" s="567"/>
      <c r="S1338" s="583">
        <v>0</v>
      </c>
      <c r="T1338" s="631"/>
      <c r="U1338" s="613">
        <v>0</v>
      </c>
    </row>
    <row r="1339" spans="1:21" ht="14.4" customHeight="1" x14ac:dyDescent="0.3">
      <c r="A1339" s="566">
        <v>4</v>
      </c>
      <c r="B1339" s="567" t="s">
        <v>539</v>
      </c>
      <c r="C1339" s="567">
        <v>89301042</v>
      </c>
      <c r="D1339" s="629" t="s">
        <v>4252</v>
      </c>
      <c r="E1339" s="630" t="s">
        <v>2330</v>
      </c>
      <c r="F1339" s="567" t="s">
        <v>2280</v>
      </c>
      <c r="G1339" s="567" t="s">
        <v>2626</v>
      </c>
      <c r="H1339" s="567" t="s">
        <v>538</v>
      </c>
      <c r="I1339" s="567" t="s">
        <v>3142</v>
      </c>
      <c r="J1339" s="567" t="s">
        <v>3143</v>
      </c>
      <c r="K1339" s="567" t="s">
        <v>2629</v>
      </c>
      <c r="L1339" s="568">
        <v>125.13</v>
      </c>
      <c r="M1339" s="568">
        <v>250.26</v>
      </c>
      <c r="N1339" s="567">
        <v>2</v>
      </c>
      <c r="O1339" s="631">
        <v>1</v>
      </c>
      <c r="P1339" s="568">
        <v>250.26</v>
      </c>
      <c r="Q1339" s="583">
        <v>1</v>
      </c>
      <c r="R1339" s="567">
        <v>2</v>
      </c>
      <c r="S1339" s="583">
        <v>1</v>
      </c>
      <c r="T1339" s="631">
        <v>1</v>
      </c>
      <c r="U1339" s="613">
        <v>1</v>
      </c>
    </row>
    <row r="1340" spans="1:21" ht="14.4" customHeight="1" x14ac:dyDescent="0.3">
      <c r="A1340" s="566">
        <v>4</v>
      </c>
      <c r="B1340" s="567" t="s">
        <v>539</v>
      </c>
      <c r="C1340" s="567">
        <v>89301042</v>
      </c>
      <c r="D1340" s="629" t="s">
        <v>4252</v>
      </c>
      <c r="E1340" s="630" t="s">
        <v>2330</v>
      </c>
      <c r="F1340" s="567" t="s">
        <v>2280</v>
      </c>
      <c r="G1340" s="567" t="s">
        <v>2779</v>
      </c>
      <c r="H1340" s="567" t="s">
        <v>538</v>
      </c>
      <c r="I1340" s="567" t="s">
        <v>3224</v>
      </c>
      <c r="J1340" s="567" t="s">
        <v>3225</v>
      </c>
      <c r="K1340" s="567" t="s">
        <v>3226</v>
      </c>
      <c r="L1340" s="568">
        <v>0</v>
      </c>
      <c r="M1340" s="568">
        <v>0</v>
      </c>
      <c r="N1340" s="567">
        <v>3</v>
      </c>
      <c r="O1340" s="631">
        <v>3</v>
      </c>
      <c r="P1340" s="568">
        <v>0</v>
      </c>
      <c r="Q1340" s="583"/>
      <c r="R1340" s="567">
        <v>2</v>
      </c>
      <c r="S1340" s="583">
        <v>0.66666666666666663</v>
      </c>
      <c r="T1340" s="631">
        <v>2</v>
      </c>
      <c r="U1340" s="613">
        <v>0.66666666666666663</v>
      </c>
    </row>
    <row r="1341" spans="1:21" ht="14.4" customHeight="1" x14ac:dyDescent="0.3">
      <c r="A1341" s="566">
        <v>4</v>
      </c>
      <c r="B1341" s="567" t="s">
        <v>539</v>
      </c>
      <c r="C1341" s="567">
        <v>89301042</v>
      </c>
      <c r="D1341" s="629" t="s">
        <v>4252</v>
      </c>
      <c r="E1341" s="630" t="s">
        <v>2330</v>
      </c>
      <c r="F1341" s="567" t="s">
        <v>2280</v>
      </c>
      <c r="G1341" s="567" t="s">
        <v>3227</v>
      </c>
      <c r="H1341" s="567" t="s">
        <v>538</v>
      </c>
      <c r="I1341" s="567" t="s">
        <v>3228</v>
      </c>
      <c r="J1341" s="567" t="s">
        <v>3229</v>
      </c>
      <c r="K1341" s="567" t="s">
        <v>3230</v>
      </c>
      <c r="L1341" s="568">
        <v>1166.76</v>
      </c>
      <c r="M1341" s="568">
        <v>3500.2799999999997</v>
      </c>
      <c r="N1341" s="567">
        <v>3</v>
      </c>
      <c r="O1341" s="631">
        <v>1</v>
      </c>
      <c r="P1341" s="568"/>
      <c r="Q1341" s="583">
        <v>0</v>
      </c>
      <c r="R1341" s="567"/>
      <c r="S1341" s="583">
        <v>0</v>
      </c>
      <c r="T1341" s="631"/>
      <c r="U1341" s="613">
        <v>0</v>
      </c>
    </row>
    <row r="1342" spans="1:21" ht="14.4" customHeight="1" x14ac:dyDescent="0.3">
      <c r="A1342" s="566">
        <v>4</v>
      </c>
      <c r="B1342" s="567" t="s">
        <v>539</v>
      </c>
      <c r="C1342" s="567">
        <v>89301042</v>
      </c>
      <c r="D1342" s="629" t="s">
        <v>4252</v>
      </c>
      <c r="E1342" s="630" t="s">
        <v>2330</v>
      </c>
      <c r="F1342" s="567" t="s">
        <v>2280</v>
      </c>
      <c r="G1342" s="567" t="s">
        <v>2503</v>
      </c>
      <c r="H1342" s="567" t="s">
        <v>538</v>
      </c>
      <c r="I1342" s="567" t="s">
        <v>3863</v>
      </c>
      <c r="J1342" s="567" t="s">
        <v>1382</v>
      </c>
      <c r="K1342" s="567" t="s">
        <v>1978</v>
      </c>
      <c r="L1342" s="568">
        <v>0</v>
      </c>
      <c r="M1342" s="568">
        <v>0</v>
      </c>
      <c r="N1342" s="567">
        <v>2</v>
      </c>
      <c r="O1342" s="631">
        <v>1</v>
      </c>
      <c r="P1342" s="568"/>
      <c r="Q1342" s="583"/>
      <c r="R1342" s="567"/>
      <c r="S1342" s="583">
        <v>0</v>
      </c>
      <c r="T1342" s="631"/>
      <c r="U1342" s="613">
        <v>0</v>
      </c>
    </row>
    <row r="1343" spans="1:21" ht="14.4" customHeight="1" x14ac:dyDescent="0.3">
      <c r="A1343" s="566">
        <v>4</v>
      </c>
      <c r="B1343" s="567" t="s">
        <v>539</v>
      </c>
      <c r="C1343" s="567">
        <v>89301042</v>
      </c>
      <c r="D1343" s="629" t="s">
        <v>4252</v>
      </c>
      <c r="E1343" s="630" t="s">
        <v>2330</v>
      </c>
      <c r="F1343" s="567" t="s">
        <v>2280</v>
      </c>
      <c r="G1343" s="567" t="s">
        <v>3148</v>
      </c>
      <c r="H1343" s="567" t="s">
        <v>905</v>
      </c>
      <c r="I1343" s="567" t="s">
        <v>2143</v>
      </c>
      <c r="J1343" s="567" t="s">
        <v>1384</v>
      </c>
      <c r="K1343" s="567" t="s">
        <v>2129</v>
      </c>
      <c r="L1343" s="568">
        <v>69.86</v>
      </c>
      <c r="M1343" s="568">
        <v>139.72</v>
      </c>
      <c r="N1343" s="567">
        <v>2</v>
      </c>
      <c r="O1343" s="631">
        <v>1</v>
      </c>
      <c r="P1343" s="568">
        <v>139.72</v>
      </c>
      <c r="Q1343" s="583">
        <v>1</v>
      </c>
      <c r="R1343" s="567">
        <v>2</v>
      </c>
      <c r="S1343" s="583">
        <v>1</v>
      </c>
      <c r="T1343" s="631">
        <v>1</v>
      </c>
      <c r="U1343" s="613">
        <v>1</v>
      </c>
    </row>
    <row r="1344" spans="1:21" ht="14.4" customHeight="1" x14ac:dyDescent="0.3">
      <c r="A1344" s="566">
        <v>4</v>
      </c>
      <c r="B1344" s="567" t="s">
        <v>539</v>
      </c>
      <c r="C1344" s="567">
        <v>89301042</v>
      </c>
      <c r="D1344" s="629" t="s">
        <v>4252</v>
      </c>
      <c r="E1344" s="630" t="s">
        <v>2330</v>
      </c>
      <c r="F1344" s="567" t="s">
        <v>2280</v>
      </c>
      <c r="G1344" s="567" t="s">
        <v>3864</v>
      </c>
      <c r="H1344" s="567" t="s">
        <v>538</v>
      </c>
      <c r="I1344" s="567" t="s">
        <v>3865</v>
      </c>
      <c r="J1344" s="567" t="s">
        <v>3866</v>
      </c>
      <c r="K1344" s="567" t="s">
        <v>3867</v>
      </c>
      <c r="L1344" s="568">
        <v>0</v>
      </c>
      <c r="M1344" s="568">
        <v>0</v>
      </c>
      <c r="N1344" s="567">
        <v>1</v>
      </c>
      <c r="O1344" s="631">
        <v>1</v>
      </c>
      <c r="P1344" s="568"/>
      <c r="Q1344" s="583"/>
      <c r="R1344" s="567"/>
      <c r="S1344" s="583">
        <v>0</v>
      </c>
      <c r="T1344" s="631"/>
      <c r="U1344" s="613">
        <v>0</v>
      </c>
    </row>
    <row r="1345" spans="1:21" ht="14.4" customHeight="1" x14ac:dyDescent="0.3">
      <c r="A1345" s="566">
        <v>4</v>
      </c>
      <c r="B1345" s="567" t="s">
        <v>539</v>
      </c>
      <c r="C1345" s="567">
        <v>89301042</v>
      </c>
      <c r="D1345" s="629" t="s">
        <v>4252</v>
      </c>
      <c r="E1345" s="630" t="s">
        <v>2330</v>
      </c>
      <c r="F1345" s="567" t="s">
        <v>2280</v>
      </c>
      <c r="G1345" s="567" t="s">
        <v>3864</v>
      </c>
      <c r="H1345" s="567" t="s">
        <v>538</v>
      </c>
      <c r="I1345" s="567" t="s">
        <v>3868</v>
      </c>
      <c r="J1345" s="567" t="s">
        <v>3866</v>
      </c>
      <c r="K1345" s="567" t="s">
        <v>3869</v>
      </c>
      <c r="L1345" s="568">
        <v>0</v>
      </c>
      <c r="M1345" s="568">
        <v>0</v>
      </c>
      <c r="N1345" s="567">
        <v>1</v>
      </c>
      <c r="O1345" s="631">
        <v>1</v>
      </c>
      <c r="P1345" s="568"/>
      <c r="Q1345" s="583"/>
      <c r="R1345" s="567"/>
      <c r="S1345" s="583">
        <v>0</v>
      </c>
      <c r="T1345" s="631"/>
      <c r="U1345" s="613">
        <v>0</v>
      </c>
    </row>
    <row r="1346" spans="1:21" ht="14.4" customHeight="1" x14ac:dyDescent="0.3">
      <c r="A1346" s="566">
        <v>4</v>
      </c>
      <c r="B1346" s="567" t="s">
        <v>539</v>
      </c>
      <c r="C1346" s="567">
        <v>89301042</v>
      </c>
      <c r="D1346" s="629" t="s">
        <v>4252</v>
      </c>
      <c r="E1346" s="630" t="s">
        <v>2330</v>
      </c>
      <c r="F1346" s="567" t="s">
        <v>2280</v>
      </c>
      <c r="G1346" s="567" t="s">
        <v>3864</v>
      </c>
      <c r="H1346" s="567" t="s">
        <v>538</v>
      </c>
      <c r="I1346" s="567" t="s">
        <v>3870</v>
      </c>
      <c r="J1346" s="567" t="s">
        <v>3866</v>
      </c>
      <c r="K1346" s="567" t="s">
        <v>2677</v>
      </c>
      <c r="L1346" s="568">
        <v>0</v>
      </c>
      <c r="M1346" s="568">
        <v>0</v>
      </c>
      <c r="N1346" s="567">
        <v>1</v>
      </c>
      <c r="O1346" s="631">
        <v>1</v>
      </c>
      <c r="P1346" s="568"/>
      <c r="Q1346" s="583"/>
      <c r="R1346" s="567"/>
      <c r="S1346" s="583">
        <v>0</v>
      </c>
      <c r="T1346" s="631"/>
      <c r="U1346" s="613">
        <v>0</v>
      </c>
    </row>
    <row r="1347" spans="1:21" ht="14.4" customHeight="1" x14ac:dyDescent="0.3">
      <c r="A1347" s="566">
        <v>4</v>
      </c>
      <c r="B1347" s="567" t="s">
        <v>539</v>
      </c>
      <c r="C1347" s="567">
        <v>89301042</v>
      </c>
      <c r="D1347" s="629" t="s">
        <v>4252</v>
      </c>
      <c r="E1347" s="630" t="s">
        <v>2330</v>
      </c>
      <c r="F1347" s="567" t="s">
        <v>2280</v>
      </c>
      <c r="G1347" s="567" t="s">
        <v>2638</v>
      </c>
      <c r="H1347" s="567" t="s">
        <v>538</v>
      </c>
      <c r="I1347" s="567" t="s">
        <v>3871</v>
      </c>
      <c r="J1347" s="567" t="s">
        <v>687</v>
      </c>
      <c r="K1347" s="567" t="s">
        <v>3872</v>
      </c>
      <c r="L1347" s="568">
        <v>229.57</v>
      </c>
      <c r="M1347" s="568">
        <v>229.57</v>
      </c>
      <c r="N1347" s="567">
        <v>1</v>
      </c>
      <c r="O1347" s="631">
        <v>0.5</v>
      </c>
      <c r="P1347" s="568"/>
      <c r="Q1347" s="583">
        <v>0</v>
      </c>
      <c r="R1347" s="567"/>
      <c r="S1347" s="583">
        <v>0</v>
      </c>
      <c r="T1347" s="631"/>
      <c r="U1347" s="613">
        <v>0</v>
      </c>
    </row>
    <row r="1348" spans="1:21" ht="14.4" customHeight="1" x14ac:dyDescent="0.3">
      <c r="A1348" s="566">
        <v>4</v>
      </c>
      <c r="B1348" s="567" t="s">
        <v>539</v>
      </c>
      <c r="C1348" s="567">
        <v>89301042</v>
      </c>
      <c r="D1348" s="629" t="s">
        <v>4252</v>
      </c>
      <c r="E1348" s="630" t="s">
        <v>2330</v>
      </c>
      <c r="F1348" s="567" t="s">
        <v>2280</v>
      </c>
      <c r="G1348" s="567" t="s">
        <v>2638</v>
      </c>
      <c r="H1348" s="567" t="s">
        <v>538</v>
      </c>
      <c r="I1348" s="567" t="s">
        <v>2803</v>
      </c>
      <c r="J1348" s="567" t="s">
        <v>2801</v>
      </c>
      <c r="K1348" s="567" t="s">
        <v>2804</v>
      </c>
      <c r="L1348" s="568">
        <v>309.91000000000003</v>
      </c>
      <c r="M1348" s="568">
        <v>309.91000000000003</v>
      </c>
      <c r="N1348" s="567">
        <v>1</v>
      </c>
      <c r="O1348" s="631">
        <v>0.5</v>
      </c>
      <c r="P1348" s="568"/>
      <c r="Q1348" s="583">
        <v>0</v>
      </c>
      <c r="R1348" s="567"/>
      <c r="S1348" s="583">
        <v>0</v>
      </c>
      <c r="T1348" s="631"/>
      <c r="U1348" s="613">
        <v>0</v>
      </c>
    </row>
    <row r="1349" spans="1:21" ht="14.4" customHeight="1" x14ac:dyDescent="0.3">
      <c r="A1349" s="566">
        <v>4</v>
      </c>
      <c r="B1349" s="567" t="s">
        <v>539</v>
      </c>
      <c r="C1349" s="567">
        <v>89301042</v>
      </c>
      <c r="D1349" s="629" t="s">
        <v>4252</v>
      </c>
      <c r="E1349" s="630" t="s">
        <v>2330</v>
      </c>
      <c r="F1349" s="567" t="s">
        <v>2280</v>
      </c>
      <c r="G1349" s="567" t="s">
        <v>2472</v>
      </c>
      <c r="H1349" s="567" t="s">
        <v>538</v>
      </c>
      <c r="I1349" s="567" t="s">
        <v>3873</v>
      </c>
      <c r="J1349" s="567" t="s">
        <v>3874</v>
      </c>
      <c r="K1349" s="567" t="s">
        <v>3875</v>
      </c>
      <c r="L1349" s="568">
        <v>29.49</v>
      </c>
      <c r="M1349" s="568">
        <v>58.98</v>
      </c>
      <c r="N1349" s="567">
        <v>2</v>
      </c>
      <c r="O1349" s="631">
        <v>1.5</v>
      </c>
      <c r="P1349" s="568">
        <v>58.98</v>
      </c>
      <c r="Q1349" s="583">
        <v>1</v>
      </c>
      <c r="R1349" s="567">
        <v>2</v>
      </c>
      <c r="S1349" s="583">
        <v>1</v>
      </c>
      <c r="T1349" s="631">
        <v>1.5</v>
      </c>
      <c r="U1349" s="613">
        <v>1</v>
      </c>
    </row>
    <row r="1350" spans="1:21" ht="14.4" customHeight="1" x14ac:dyDescent="0.3">
      <c r="A1350" s="566">
        <v>4</v>
      </c>
      <c r="B1350" s="567" t="s">
        <v>539</v>
      </c>
      <c r="C1350" s="567">
        <v>89301042</v>
      </c>
      <c r="D1350" s="629" t="s">
        <v>4252</v>
      </c>
      <c r="E1350" s="630" t="s">
        <v>2330</v>
      </c>
      <c r="F1350" s="567" t="s">
        <v>2280</v>
      </c>
      <c r="G1350" s="567" t="s">
        <v>2645</v>
      </c>
      <c r="H1350" s="567" t="s">
        <v>538</v>
      </c>
      <c r="I1350" s="567" t="s">
        <v>3876</v>
      </c>
      <c r="J1350" s="567" t="s">
        <v>2647</v>
      </c>
      <c r="K1350" s="567" t="s">
        <v>3877</v>
      </c>
      <c r="L1350" s="568">
        <v>75.19</v>
      </c>
      <c r="M1350" s="568">
        <v>75.19</v>
      </c>
      <c r="N1350" s="567">
        <v>1</v>
      </c>
      <c r="O1350" s="631">
        <v>1</v>
      </c>
      <c r="P1350" s="568">
        <v>75.19</v>
      </c>
      <c r="Q1350" s="583">
        <v>1</v>
      </c>
      <c r="R1350" s="567">
        <v>1</v>
      </c>
      <c r="S1350" s="583">
        <v>1</v>
      </c>
      <c r="T1350" s="631">
        <v>1</v>
      </c>
      <c r="U1350" s="613">
        <v>1</v>
      </c>
    </row>
    <row r="1351" spans="1:21" ht="14.4" customHeight="1" x14ac:dyDescent="0.3">
      <c r="A1351" s="566">
        <v>4</v>
      </c>
      <c r="B1351" s="567" t="s">
        <v>539</v>
      </c>
      <c r="C1351" s="567">
        <v>89301042</v>
      </c>
      <c r="D1351" s="629" t="s">
        <v>4252</v>
      </c>
      <c r="E1351" s="630" t="s">
        <v>2330</v>
      </c>
      <c r="F1351" s="567" t="s">
        <v>2280</v>
      </c>
      <c r="G1351" s="567" t="s">
        <v>3878</v>
      </c>
      <c r="H1351" s="567" t="s">
        <v>538</v>
      </c>
      <c r="I1351" s="567" t="s">
        <v>3879</v>
      </c>
      <c r="J1351" s="567" t="s">
        <v>3880</v>
      </c>
      <c r="K1351" s="567" t="s">
        <v>3881</v>
      </c>
      <c r="L1351" s="568">
        <v>0</v>
      </c>
      <c r="M1351" s="568">
        <v>0</v>
      </c>
      <c r="N1351" s="567">
        <v>4</v>
      </c>
      <c r="O1351" s="631">
        <v>2</v>
      </c>
      <c r="P1351" s="568"/>
      <c r="Q1351" s="583"/>
      <c r="R1351" s="567"/>
      <c r="S1351" s="583">
        <v>0</v>
      </c>
      <c r="T1351" s="631"/>
      <c r="U1351" s="613">
        <v>0</v>
      </c>
    </row>
    <row r="1352" spans="1:21" ht="14.4" customHeight="1" x14ac:dyDescent="0.3">
      <c r="A1352" s="566">
        <v>4</v>
      </c>
      <c r="B1352" s="567" t="s">
        <v>539</v>
      </c>
      <c r="C1352" s="567">
        <v>89301042</v>
      </c>
      <c r="D1352" s="629" t="s">
        <v>4252</v>
      </c>
      <c r="E1352" s="630" t="s">
        <v>2330</v>
      </c>
      <c r="F1352" s="567" t="s">
        <v>2280</v>
      </c>
      <c r="G1352" s="567" t="s">
        <v>3882</v>
      </c>
      <c r="H1352" s="567" t="s">
        <v>538</v>
      </c>
      <c r="I1352" s="567" t="s">
        <v>3883</v>
      </c>
      <c r="J1352" s="567" t="s">
        <v>3884</v>
      </c>
      <c r="K1352" s="567" t="s">
        <v>3885</v>
      </c>
      <c r="L1352" s="568">
        <v>1692.27</v>
      </c>
      <c r="M1352" s="568">
        <v>3384.54</v>
      </c>
      <c r="N1352" s="567">
        <v>2</v>
      </c>
      <c r="O1352" s="631">
        <v>2</v>
      </c>
      <c r="P1352" s="568">
        <v>1692.27</v>
      </c>
      <c r="Q1352" s="583">
        <v>0.5</v>
      </c>
      <c r="R1352" s="567">
        <v>1</v>
      </c>
      <c r="S1352" s="583">
        <v>0.5</v>
      </c>
      <c r="T1352" s="631">
        <v>1</v>
      </c>
      <c r="U1352" s="613">
        <v>0.5</v>
      </c>
    </row>
    <row r="1353" spans="1:21" ht="14.4" customHeight="1" x14ac:dyDescent="0.3">
      <c r="A1353" s="566">
        <v>4</v>
      </c>
      <c r="B1353" s="567" t="s">
        <v>539</v>
      </c>
      <c r="C1353" s="567">
        <v>89301042</v>
      </c>
      <c r="D1353" s="629" t="s">
        <v>4252</v>
      </c>
      <c r="E1353" s="630" t="s">
        <v>2330</v>
      </c>
      <c r="F1353" s="567" t="s">
        <v>2280</v>
      </c>
      <c r="G1353" s="567" t="s">
        <v>2657</v>
      </c>
      <c r="H1353" s="567" t="s">
        <v>538</v>
      </c>
      <c r="I1353" s="567" t="s">
        <v>2658</v>
      </c>
      <c r="J1353" s="567" t="s">
        <v>1016</v>
      </c>
      <c r="K1353" s="567" t="s">
        <v>2659</v>
      </c>
      <c r="L1353" s="568">
        <v>31.64</v>
      </c>
      <c r="M1353" s="568">
        <v>63.28</v>
      </c>
      <c r="N1353" s="567">
        <v>2</v>
      </c>
      <c r="O1353" s="631">
        <v>0.5</v>
      </c>
      <c r="P1353" s="568"/>
      <c r="Q1353" s="583">
        <v>0</v>
      </c>
      <c r="R1353" s="567"/>
      <c r="S1353" s="583">
        <v>0</v>
      </c>
      <c r="T1353" s="631"/>
      <c r="U1353" s="613">
        <v>0</v>
      </c>
    </row>
    <row r="1354" spans="1:21" ht="14.4" customHeight="1" x14ac:dyDescent="0.3">
      <c r="A1354" s="566">
        <v>4</v>
      </c>
      <c r="B1354" s="567" t="s">
        <v>539</v>
      </c>
      <c r="C1354" s="567">
        <v>89301042</v>
      </c>
      <c r="D1354" s="629" t="s">
        <v>4252</v>
      </c>
      <c r="E1354" s="630" t="s">
        <v>2330</v>
      </c>
      <c r="F1354" s="567" t="s">
        <v>2280</v>
      </c>
      <c r="G1354" s="567" t="s">
        <v>2577</v>
      </c>
      <c r="H1354" s="567" t="s">
        <v>905</v>
      </c>
      <c r="I1354" s="567" t="s">
        <v>3886</v>
      </c>
      <c r="J1354" s="567" t="s">
        <v>1388</v>
      </c>
      <c r="K1354" s="567" t="s">
        <v>1389</v>
      </c>
      <c r="L1354" s="568">
        <v>143.18</v>
      </c>
      <c r="M1354" s="568">
        <v>286.36</v>
      </c>
      <c r="N1354" s="567">
        <v>2</v>
      </c>
      <c r="O1354" s="631">
        <v>1</v>
      </c>
      <c r="P1354" s="568"/>
      <c r="Q1354" s="583">
        <v>0</v>
      </c>
      <c r="R1354" s="567"/>
      <c r="S1354" s="583">
        <v>0</v>
      </c>
      <c r="T1354" s="631"/>
      <c r="U1354" s="613">
        <v>0</v>
      </c>
    </row>
    <row r="1355" spans="1:21" ht="14.4" customHeight="1" x14ac:dyDescent="0.3">
      <c r="A1355" s="566">
        <v>4</v>
      </c>
      <c r="B1355" s="567" t="s">
        <v>539</v>
      </c>
      <c r="C1355" s="567">
        <v>89301042</v>
      </c>
      <c r="D1355" s="629" t="s">
        <v>4252</v>
      </c>
      <c r="E1355" s="630" t="s">
        <v>2330</v>
      </c>
      <c r="F1355" s="567" t="s">
        <v>2280</v>
      </c>
      <c r="G1355" s="567" t="s">
        <v>2363</v>
      </c>
      <c r="H1355" s="567" t="s">
        <v>538</v>
      </c>
      <c r="I1355" s="567" t="s">
        <v>2828</v>
      </c>
      <c r="J1355" s="567" t="s">
        <v>2365</v>
      </c>
      <c r="K1355" s="567" t="s">
        <v>2829</v>
      </c>
      <c r="L1355" s="568">
        <v>0</v>
      </c>
      <c r="M1355" s="568">
        <v>0</v>
      </c>
      <c r="N1355" s="567">
        <v>2</v>
      </c>
      <c r="O1355" s="631">
        <v>2</v>
      </c>
      <c r="P1355" s="568">
        <v>0</v>
      </c>
      <c r="Q1355" s="583"/>
      <c r="R1355" s="567">
        <v>2</v>
      </c>
      <c r="S1355" s="583">
        <v>1</v>
      </c>
      <c r="T1355" s="631">
        <v>2</v>
      </c>
      <c r="U1355" s="613">
        <v>1</v>
      </c>
    </row>
    <row r="1356" spans="1:21" ht="14.4" customHeight="1" x14ac:dyDescent="0.3">
      <c r="A1356" s="566">
        <v>4</v>
      </c>
      <c r="B1356" s="567" t="s">
        <v>539</v>
      </c>
      <c r="C1356" s="567">
        <v>89301042</v>
      </c>
      <c r="D1356" s="629" t="s">
        <v>4252</v>
      </c>
      <c r="E1356" s="630" t="s">
        <v>2330</v>
      </c>
      <c r="F1356" s="567" t="s">
        <v>2280</v>
      </c>
      <c r="G1356" s="567" t="s">
        <v>2486</v>
      </c>
      <c r="H1356" s="567" t="s">
        <v>538</v>
      </c>
      <c r="I1356" s="567" t="s">
        <v>2487</v>
      </c>
      <c r="J1356" s="567" t="s">
        <v>650</v>
      </c>
      <c r="K1356" s="567" t="s">
        <v>2488</v>
      </c>
      <c r="L1356" s="568">
        <v>709.97</v>
      </c>
      <c r="M1356" s="568">
        <v>1419.94</v>
      </c>
      <c r="N1356" s="567">
        <v>2</v>
      </c>
      <c r="O1356" s="631">
        <v>1</v>
      </c>
      <c r="P1356" s="568"/>
      <c r="Q1356" s="583">
        <v>0</v>
      </c>
      <c r="R1356" s="567"/>
      <c r="S1356" s="583">
        <v>0</v>
      </c>
      <c r="T1356" s="631"/>
      <c r="U1356" s="613">
        <v>0</v>
      </c>
    </row>
    <row r="1357" spans="1:21" ht="14.4" customHeight="1" x14ac:dyDescent="0.3">
      <c r="A1357" s="566">
        <v>4</v>
      </c>
      <c r="B1357" s="567" t="s">
        <v>539</v>
      </c>
      <c r="C1357" s="567">
        <v>89301042</v>
      </c>
      <c r="D1357" s="629" t="s">
        <v>4252</v>
      </c>
      <c r="E1357" s="630" t="s">
        <v>2330</v>
      </c>
      <c r="F1357" s="567" t="s">
        <v>2280</v>
      </c>
      <c r="G1357" s="567" t="s">
        <v>2554</v>
      </c>
      <c r="H1357" s="567" t="s">
        <v>538</v>
      </c>
      <c r="I1357" s="567" t="s">
        <v>3887</v>
      </c>
      <c r="J1357" s="567" t="s">
        <v>3888</v>
      </c>
      <c r="K1357" s="567" t="s">
        <v>3889</v>
      </c>
      <c r="L1357" s="568">
        <v>0</v>
      </c>
      <c r="M1357" s="568">
        <v>0</v>
      </c>
      <c r="N1357" s="567">
        <v>2</v>
      </c>
      <c r="O1357" s="631">
        <v>1</v>
      </c>
      <c r="P1357" s="568"/>
      <c r="Q1357" s="583"/>
      <c r="R1357" s="567"/>
      <c r="S1357" s="583">
        <v>0</v>
      </c>
      <c r="T1357" s="631"/>
      <c r="U1357" s="613">
        <v>0</v>
      </c>
    </row>
    <row r="1358" spans="1:21" ht="14.4" customHeight="1" x14ac:dyDescent="0.3">
      <c r="A1358" s="566">
        <v>4</v>
      </c>
      <c r="B1358" s="567" t="s">
        <v>539</v>
      </c>
      <c r="C1358" s="567">
        <v>89301042</v>
      </c>
      <c r="D1358" s="629" t="s">
        <v>4252</v>
      </c>
      <c r="E1358" s="630" t="s">
        <v>2330</v>
      </c>
      <c r="F1358" s="567" t="s">
        <v>2280</v>
      </c>
      <c r="G1358" s="567" t="s">
        <v>2439</v>
      </c>
      <c r="H1358" s="567" t="s">
        <v>538</v>
      </c>
      <c r="I1358" s="567" t="s">
        <v>3890</v>
      </c>
      <c r="J1358" s="567" t="s">
        <v>3891</v>
      </c>
      <c r="K1358" s="567" t="s">
        <v>3892</v>
      </c>
      <c r="L1358" s="568">
        <v>33.79</v>
      </c>
      <c r="M1358" s="568">
        <v>67.58</v>
      </c>
      <c r="N1358" s="567">
        <v>2</v>
      </c>
      <c r="O1358" s="631">
        <v>0.5</v>
      </c>
      <c r="P1358" s="568">
        <v>67.58</v>
      </c>
      <c r="Q1358" s="583">
        <v>1</v>
      </c>
      <c r="R1358" s="567">
        <v>2</v>
      </c>
      <c r="S1358" s="583">
        <v>1</v>
      </c>
      <c r="T1358" s="631">
        <v>0.5</v>
      </c>
      <c r="U1358" s="613">
        <v>1</v>
      </c>
    </row>
    <row r="1359" spans="1:21" ht="14.4" customHeight="1" x14ac:dyDescent="0.3">
      <c r="A1359" s="566">
        <v>4</v>
      </c>
      <c r="B1359" s="567" t="s">
        <v>539</v>
      </c>
      <c r="C1359" s="567">
        <v>89301042</v>
      </c>
      <c r="D1359" s="629" t="s">
        <v>4252</v>
      </c>
      <c r="E1359" s="630" t="s">
        <v>2330</v>
      </c>
      <c r="F1359" s="567" t="s">
        <v>2280</v>
      </c>
      <c r="G1359" s="567" t="s">
        <v>3164</v>
      </c>
      <c r="H1359" s="567" t="s">
        <v>538</v>
      </c>
      <c r="I1359" s="567" t="s">
        <v>3893</v>
      </c>
      <c r="J1359" s="567" t="s">
        <v>3894</v>
      </c>
      <c r="K1359" s="567" t="s">
        <v>2640</v>
      </c>
      <c r="L1359" s="568">
        <v>413.22</v>
      </c>
      <c r="M1359" s="568">
        <v>1239.6600000000001</v>
      </c>
      <c r="N1359" s="567">
        <v>3</v>
      </c>
      <c r="O1359" s="631">
        <v>1.5</v>
      </c>
      <c r="P1359" s="568"/>
      <c r="Q1359" s="583">
        <v>0</v>
      </c>
      <c r="R1359" s="567"/>
      <c r="S1359" s="583">
        <v>0</v>
      </c>
      <c r="T1359" s="631"/>
      <c r="U1359" s="613">
        <v>0</v>
      </c>
    </row>
    <row r="1360" spans="1:21" ht="14.4" customHeight="1" x14ac:dyDescent="0.3">
      <c r="A1360" s="566">
        <v>4</v>
      </c>
      <c r="B1360" s="567" t="s">
        <v>539</v>
      </c>
      <c r="C1360" s="567">
        <v>89301042</v>
      </c>
      <c r="D1360" s="629" t="s">
        <v>4252</v>
      </c>
      <c r="E1360" s="630" t="s">
        <v>2330</v>
      </c>
      <c r="F1360" s="567" t="s">
        <v>2280</v>
      </c>
      <c r="G1360" s="567" t="s">
        <v>2830</v>
      </c>
      <c r="H1360" s="567" t="s">
        <v>538</v>
      </c>
      <c r="I1360" s="567" t="s">
        <v>3895</v>
      </c>
      <c r="J1360" s="567" t="s">
        <v>3896</v>
      </c>
      <c r="K1360" s="567" t="s">
        <v>3897</v>
      </c>
      <c r="L1360" s="568">
        <v>0</v>
      </c>
      <c r="M1360" s="568">
        <v>0</v>
      </c>
      <c r="N1360" s="567">
        <v>2</v>
      </c>
      <c r="O1360" s="631">
        <v>2</v>
      </c>
      <c r="P1360" s="568"/>
      <c r="Q1360" s="583"/>
      <c r="R1360" s="567"/>
      <c r="S1360" s="583">
        <v>0</v>
      </c>
      <c r="T1360" s="631"/>
      <c r="U1360" s="613">
        <v>0</v>
      </c>
    </row>
    <row r="1361" spans="1:21" ht="14.4" customHeight="1" x14ac:dyDescent="0.3">
      <c r="A1361" s="566">
        <v>4</v>
      </c>
      <c r="B1361" s="567" t="s">
        <v>539</v>
      </c>
      <c r="C1361" s="567">
        <v>89301042</v>
      </c>
      <c r="D1361" s="629" t="s">
        <v>4252</v>
      </c>
      <c r="E1361" s="630" t="s">
        <v>2330</v>
      </c>
      <c r="F1361" s="567" t="s">
        <v>2280</v>
      </c>
      <c r="G1361" s="567" t="s">
        <v>2830</v>
      </c>
      <c r="H1361" s="567" t="s">
        <v>905</v>
      </c>
      <c r="I1361" s="567" t="s">
        <v>3898</v>
      </c>
      <c r="J1361" s="567" t="s">
        <v>3896</v>
      </c>
      <c r="K1361" s="567" t="s">
        <v>3899</v>
      </c>
      <c r="L1361" s="568">
        <v>86.76</v>
      </c>
      <c r="M1361" s="568">
        <v>260.28000000000003</v>
      </c>
      <c r="N1361" s="567">
        <v>3</v>
      </c>
      <c r="O1361" s="631">
        <v>2.5</v>
      </c>
      <c r="P1361" s="568">
        <v>86.76</v>
      </c>
      <c r="Q1361" s="583">
        <v>0.33333333333333331</v>
      </c>
      <c r="R1361" s="567">
        <v>1</v>
      </c>
      <c r="S1361" s="583">
        <v>0.33333333333333331</v>
      </c>
      <c r="T1361" s="631">
        <v>0.5</v>
      </c>
      <c r="U1361" s="613">
        <v>0.2</v>
      </c>
    </row>
    <row r="1362" spans="1:21" ht="14.4" customHeight="1" x14ac:dyDescent="0.3">
      <c r="A1362" s="566">
        <v>4</v>
      </c>
      <c r="B1362" s="567" t="s">
        <v>539</v>
      </c>
      <c r="C1362" s="567">
        <v>89301042</v>
      </c>
      <c r="D1362" s="629" t="s">
        <v>4252</v>
      </c>
      <c r="E1362" s="630" t="s">
        <v>2330</v>
      </c>
      <c r="F1362" s="567" t="s">
        <v>2280</v>
      </c>
      <c r="G1362" s="567" t="s">
        <v>3900</v>
      </c>
      <c r="H1362" s="567" t="s">
        <v>538</v>
      </c>
      <c r="I1362" s="567" t="s">
        <v>3901</v>
      </c>
      <c r="J1362" s="567" t="s">
        <v>1228</v>
      </c>
      <c r="K1362" s="567" t="s">
        <v>1712</v>
      </c>
      <c r="L1362" s="568">
        <v>0</v>
      </c>
      <c r="M1362" s="568">
        <v>0</v>
      </c>
      <c r="N1362" s="567">
        <v>4</v>
      </c>
      <c r="O1362" s="631">
        <v>2</v>
      </c>
      <c r="P1362" s="568"/>
      <c r="Q1362" s="583"/>
      <c r="R1362" s="567"/>
      <c r="S1362" s="583">
        <v>0</v>
      </c>
      <c r="T1362" s="631"/>
      <c r="U1362" s="613">
        <v>0</v>
      </c>
    </row>
    <row r="1363" spans="1:21" ht="14.4" customHeight="1" x14ac:dyDescent="0.3">
      <c r="A1363" s="566">
        <v>4</v>
      </c>
      <c r="B1363" s="567" t="s">
        <v>539</v>
      </c>
      <c r="C1363" s="567">
        <v>89301042</v>
      </c>
      <c r="D1363" s="629" t="s">
        <v>4252</v>
      </c>
      <c r="E1363" s="630" t="s">
        <v>2330</v>
      </c>
      <c r="F1363" s="567" t="s">
        <v>2280</v>
      </c>
      <c r="G1363" s="567" t="s">
        <v>2344</v>
      </c>
      <c r="H1363" s="567" t="s">
        <v>538</v>
      </c>
      <c r="I1363" s="567" t="s">
        <v>2345</v>
      </c>
      <c r="J1363" s="567" t="s">
        <v>739</v>
      </c>
      <c r="K1363" s="567" t="s">
        <v>2665</v>
      </c>
      <c r="L1363" s="568">
        <v>242.93</v>
      </c>
      <c r="M1363" s="568">
        <v>728.79</v>
      </c>
      <c r="N1363" s="567">
        <v>3</v>
      </c>
      <c r="O1363" s="631">
        <v>1</v>
      </c>
      <c r="P1363" s="568">
        <v>728.79</v>
      </c>
      <c r="Q1363" s="583">
        <v>1</v>
      </c>
      <c r="R1363" s="567">
        <v>3</v>
      </c>
      <c r="S1363" s="583">
        <v>1</v>
      </c>
      <c r="T1363" s="631">
        <v>1</v>
      </c>
      <c r="U1363" s="613">
        <v>1</v>
      </c>
    </row>
    <row r="1364" spans="1:21" ht="14.4" customHeight="1" x14ac:dyDescent="0.3">
      <c r="A1364" s="566">
        <v>4</v>
      </c>
      <c r="B1364" s="567" t="s">
        <v>539</v>
      </c>
      <c r="C1364" s="567">
        <v>89301042</v>
      </c>
      <c r="D1364" s="629" t="s">
        <v>4252</v>
      </c>
      <c r="E1364" s="630" t="s">
        <v>2330</v>
      </c>
      <c r="F1364" s="567" t="s">
        <v>2280</v>
      </c>
      <c r="G1364" s="567" t="s">
        <v>2344</v>
      </c>
      <c r="H1364" s="567" t="s">
        <v>538</v>
      </c>
      <c r="I1364" s="567" t="s">
        <v>2345</v>
      </c>
      <c r="J1364" s="567" t="s">
        <v>739</v>
      </c>
      <c r="K1364" s="567" t="s">
        <v>2346</v>
      </c>
      <c r="L1364" s="568">
        <v>242.93</v>
      </c>
      <c r="M1364" s="568">
        <v>971.72</v>
      </c>
      <c r="N1364" s="567">
        <v>4</v>
      </c>
      <c r="O1364" s="631">
        <v>4</v>
      </c>
      <c r="P1364" s="568">
        <v>242.93</v>
      </c>
      <c r="Q1364" s="583">
        <v>0.25</v>
      </c>
      <c r="R1364" s="567">
        <v>1</v>
      </c>
      <c r="S1364" s="583">
        <v>0.25</v>
      </c>
      <c r="T1364" s="631">
        <v>1</v>
      </c>
      <c r="U1364" s="613">
        <v>0.25</v>
      </c>
    </row>
    <row r="1365" spans="1:21" ht="14.4" customHeight="1" x14ac:dyDescent="0.3">
      <c r="A1365" s="566">
        <v>4</v>
      </c>
      <c r="B1365" s="567" t="s">
        <v>539</v>
      </c>
      <c r="C1365" s="567">
        <v>89301042</v>
      </c>
      <c r="D1365" s="629" t="s">
        <v>4252</v>
      </c>
      <c r="E1365" s="630" t="s">
        <v>2330</v>
      </c>
      <c r="F1365" s="567" t="s">
        <v>2280</v>
      </c>
      <c r="G1365" s="567" t="s">
        <v>2847</v>
      </c>
      <c r="H1365" s="567" t="s">
        <v>538</v>
      </c>
      <c r="I1365" s="567" t="s">
        <v>2848</v>
      </c>
      <c r="J1365" s="567" t="s">
        <v>2849</v>
      </c>
      <c r="K1365" s="567" t="s">
        <v>2850</v>
      </c>
      <c r="L1365" s="568">
        <v>1866.4</v>
      </c>
      <c r="M1365" s="568">
        <v>3732.8</v>
      </c>
      <c r="N1365" s="567">
        <v>2</v>
      </c>
      <c r="O1365" s="631">
        <v>1</v>
      </c>
      <c r="P1365" s="568"/>
      <c r="Q1365" s="583">
        <v>0</v>
      </c>
      <c r="R1365" s="567"/>
      <c r="S1365" s="583">
        <v>0</v>
      </c>
      <c r="T1365" s="631"/>
      <c r="U1365" s="613">
        <v>0</v>
      </c>
    </row>
    <row r="1366" spans="1:21" ht="14.4" customHeight="1" x14ac:dyDescent="0.3">
      <c r="A1366" s="566">
        <v>4</v>
      </c>
      <c r="B1366" s="567" t="s">
        <v>539</v>
      </c>
      <c r="C1366" s="567">
        <v>89301042</v>
      </c>
      <c r="D1366" s="629" t="s">
        <v>4252</v>
      </c>
      <c r="E1366" s="630" t="s">
        <v>2330</v>
      </c>
      <c r="F1366" s="567" t="s">
        <v>2280</v>
      </c>
      <c r="G1366" s="567" t="s">
        <v>2391</v>
      </c>
      <c r="H1366" s="567" t="s">
        <v>538</v>
      </c>
      <c r="I1366" s="567" t="s">
        <v>2392</v>
      </c>
      <c r="J1366" s="567" t="s">
        <v>1140</v>
      </c>
      <c r="K1366" s="567" t="s">
        <v>2393</v>
      </c>
      <c r="L1366" s="568">
        <v>400.53</v>
      </c>
      <c r="M1366" s="568">
        <v>3204.24</v>
      </c>
      <c r="N1366" s="567">
        <v>8</v>
      </c>
      <c r="O1366" s="631">
        <v>1</v>
      </c>
      <c r="P1366" s="568"/>
      <c r="Q1366" s="583">
        <v>0</v>
      </c>
      <c r="R1366" s="567"/>
      <c r="S1366" s="583">
        <v>0</v>
      </c>
      <c r="T1366" s="631"/>
      <c r="U1366" s="613">
        <v>0</v>
      </c>
    </row>
    <row r="1367" spans="1:21" ht="14.4" customHeight="1" x14ac:dyDescent="0.3">
      <c r="A1367" s="566">
        <v>4</v>
      </c>
      <c r="B1367" s="567" t="s">
        <v>539</v>
      </c>
      <c r="C1367" s="567">
        <v>89301042</v>
      </c>
      <c r="D1367" s="629" t="s">
        <v>4252</v>
      </c>
      <c r="E1367" s="630" t="s">
        <v>2330</v>
      </c>
      <c r="F1367" s="567" t="s">
        <v>2280</v>
      </c>
      <c r="G1367" s="567" t="s">
        <v>3902</v>
      </c>
      <c r="H1367" s="567" t="s">
        <v>538</v>
      </c>
      <c r="I1367" s="567" t="s">
        <v>3903</v>
      </c>
      <c r="J1367" s="567" t="s">
        <v>1246</v>
      </c>
      <c r="K1367" s="567" t="s">
        <v>3904</v>
      </c>
      <c r="L1367" s="568">
        <v>0</v>
      </c>
      <c r="M1367" s="568">
        <v>0</v>
      </c>
      <c r="N1367" s="567">
        <v>1</v>
      </c>
      <c r="O1367" s="631">
        <v>1</v>
      </c>
      <c r="P1367" s="568">
        <v>0</v>
      </c>
      <c r="Q1367" s="583"/>
      <c r="R1367" s="567">
        <v>1</v>
      </c>
      <c r="S1367" s="583">
        <v>1</v>
      </c>
      <c r="T1367" s="631">
        <v>1</v>
      </c>
      <c r="U1367" s="613">
        <v>1</v>
      </c>
    </row>
    <row r="1368" spans="1:21" ht="14.4" customHeight="1" x14ac:dyDescent="0.3">
      <c r="A1368" s="566">
        <v>4</v>
      </c>
      <c r="B1368" s="567" t="s">
        <v>539</v>
      </c>
      <c r="C1368" s="567">
        <v>89301042</v>
      </c>
      <c r="D1368" s="629" t="s">
        <v>4252</v>
      </c>
      <c r="E1368" s="630" t="s">
        <v>2330</v>
      </c>
      <c r="F1368" s="567" t="s">
        <v>2280</v>
      </c>
      <c r="G1368" s="567" t="s">
        <v>3905</v>
      </c>
      <c r="H1368" s="567" t="s">
        <v>538</v>
      </c>
      <c r="I1368" s="567" t="s">
        <v>3906</v>
      </c>
      <c r="J1368" s="567" t="s">
        <v>3907</v>
      </c>
      <c r="K1368" s="567" t="s">
        <v>3908</v>
      </c>
      <c r="L1368" s="568">
        <v>0</v>
      </c>
      <c r="M1368" s="568">
        <v>0</v>
      </c>
      <c r="N1368" s="567">
        <v>3</v>
      </c>
      <c r="O1368" s="631">
        <v>0.5</v>
      </c>
      <c r="P1368" s="568"/>
      <c r="Q1368" s="583"/>
      <c r="R1368" s="567"/>
      <c r="S1368" s="583">
        <v>0</v>
      </c>
      <c r="T1368" s="631"/>
      <c r="U1368" s="613">
        <v>0</v>
      </c>
    </row>
    <row r="1369" spans="1:21" ht="14.4" customHeight="1" x14ac:dyDescent="0.3">
      <c r="A1369" s="566">
        <v>4</v>
      </c>
      <c r="B1369" s="567" t="s">
        <v>539</v>
      </c>
      <c r="C1369" s="567">
        <v>89301042</v>
      </c>
      <c r="D1369" s="629" t="s">
        <v>4252</v>
      </c>
      <c r="E1369" s="630" t="s">
        <v>2330</v>
      </c>
      <c r="F1369" s="567" t="s">
        <v>2280</v>
      </c>
      <c r="G1369" s="567" t="s">
        <v>2347</v>
      </c>
      <c r="H1369" s="567" t="s">
        <v>538</v>
      </c>
      <c r="I1369" s="567" t="s">
        <v>2581</v>
      </c>
      <c r="J1369" s="567" t="s">
        <v>2447</v>
      </c>
      <c r="K1369" s="567" t="s">
        <v>684</v>
      </c>
      <c r="L1369" s="568">
        <v>612.26</v>
      </c>
      <c r="M1369" s="568">
        <v>2449.04</v>
      </c>
      <c r="N1369" s="567">
        <v>4</v>
      </c>
      <c r="O1369" s="631">
        <v>1</v>
      </c>
      <c r="P1369" s="568">
        <v>1224.52</v>
      </c>
      <c r="Q1369" s="583">
        <v>0.5</v>
      </c>
      <c r="R1369" s="567">
        <v>2</v>
      </c>
      <c r="S1369" s="583">
        <v>0.5</v>
      </c>
      <c r="T1369" s="631">
        <v>0.5</v>
      </c>
      <c r="U1369" s="613">
        <v>0.5</v>
      </c>
    </row>
    <row r="1370" spans="1:21" ht="14.4" customHeight="1" x14ac:dyDescent="0.3">
      <c r="A1370" s="566">
        <v>4</v>
      </c>
      <c r="B1370" s="567" t="s">
        <v>539</v>
      </c>
      <c r="C1370" s="567">
        <v>89301042</v>
      </c>
      <c r="D1370" s="629" t="s">
        <v>4252</v>
      </c>
      <c r="E1370" s="630" t="s">
        <v>2330</v>
      </c>
      <c r="F1370" s="567" t="s">
        <v>2280</v>
      </c>
      <c r="G1370" s="567" t="s">
        <v>2347</v>
      </c>
      <c r="H1370" s="567" t="s">
        <v>538</v>
      </c>
      <c r="I1370" s="567" t="s">
        <v>1835</v>
      </c>
      <c r="J1370" s="567" t="s">
        <v>681</v>
      </c>
      <c r="K1370" s="567" t="s">
        <v>682</v>
      </c>
      <c r="L1370" s="568">
        <v>95.24</v>
      </c>
      <c r="M1370" s="568">
        <v>190.48</v>
      </c>
      <c r="N1370" s="567">
        <v>2</v>
      </c>
      <c r="O1370" s="631">
        <v>0.5</v>
      </c>
      <c r="P1370" s="568"/>
      <c r="Q1370" s="583">
        <v>0</v>
      </c>
      <c r="R1370" s="567"/>
      <c r="S1370" s="583">
        <v>0</v>
      </c>
      <c r="T1370" s="631"/>
      <c r="U1370" s="613">
        <v>0</v>
      </c>
    </row>
    <row r="1371" spans="1:21" ht="14.4" customHeight="1" x14ac:dyDescent="0.3">
      <c r="A1371" s="566">
        <v>4</v>
      </c>
      <c r="B1371" s="567" t="s">
        <v>539</v>
      </c>
      <c r="C1371" s="567">
        <v>89301042</v>
      </c>
      <c r="D1371" s="629" t="s">
        <v>4252</v>
      </c>
      <c r="E1371" s="630" t="s">
        <v>2330</v>
      </c>
      <c r="F1371" s="567" t="s">
        <v>2280</v>
      </c>
      <c r="G1371" s="567" t="s">
        <v>3732</v>
      </c>
      <c r="H1371" s="567" t="s">
        <v>538</v>
      </c>
      <c r="I1371" s="567" t="s">
        <v>2108</v>
      </c>
      <c r="J1371" s="567" t="s">
        <v>1086</v>
      </c>
      <c r="K1371" s="567" t="s">
        <v>686</v>
      </c>
      <c r="L1371" s="568">
        <v>101.15</v>
      </c>
      <c r="M1371" s="568">
        <v>101.15</v>
      </c>
      <c r="N1371" s="567">
        <v>1</v>
      </c>
      <c r="O1371" s="631">
        <v>1</v>
      </c>
      <c r="P1371" s="568">
        <v>101.15</v>
      </c>
      <c r="Q1371" s="583">
        <v>1</v>
      </c>
      <c r="R1371" s="567">
        <v>1</v>
      </c>
      <c r="S1371" s="583">
        <v>1</v>
      </c>
      <c r="T1371" s="631">
        <v>1</v>
      </c>
      <c r="U1371" s="613">
        <v>1</v>
      </c>
    </row>
    <row r="1372" spans="1:21" ht="14.4" customHeight="1" x14ac:dyDescent="0.3">
      <c r="A1372" s="566">
        <v>4</v>
      </c>
      <c r="B1372" s="567" t="s">
        <v>539</v>
      </c>
      <c r="C1372" s="567">
        <v>89301042</v>
      </c>
      <c r="D1372" s="629" t="s">
        <v>4252</v>
      </c>
      <c r="E1372" s="630" t="s">
        <v>2330</v>
      </c>
      <c r="F1372" s="567" t="s">
        <v>2280</v>
      </c>
      <c r="G1372" s="567" t="s">
        <v>2465</v>
      </c>
      <c r="H1372" s="567" t="s">
        <v>538</v>
      </c>
      <c r="I1372" s="567" t="s">
        <v>3909</v>
      </c>
      <c r="J1372" s="567" t="s">
        <v>584</v>
      </c>
      <c r="K1372" s="567" t="s">
        <v>2467</v>
      </c>
      <c r="L1372" s="568">
        <v>0</v>
      </c>
      <c r="M1372" s="568">
        <v>0</v>
      </c>
      <c r="N1372" s="567">
        <v>1</v>
      </c>
      <c r="O1372" s="631">
        <v>1</v>
      </c>
      <c r="P1372" s="568"/>
      <c r="Q1372" s="583"/>
      <c r="R1372" s="567"/>
      <c r="S1372" s="583">
        <v>0</v>
      </c>
      <c r="T1372" s="631"/>
      <c r="U1372" s="613">
        <v>0</v>
      </c>
    </row>
    <row r="1373" spans="1:21" ht="14.4" customHeight="1" x14ac:dyDescent="0.3">
      <c r="A1373" s="566">
        <v>4</v>
      </c>
      <c r="B1373" s="567" t="s">
        <v>539</v>
      </c>
      <c r="C1373" s="567">
        <v>89301042</v>
      </c>
      <c r="D1373" s="629" t="s">
        <v>4252</v>
      </c>
      <c r="E1373" s="630" t="s">
        <v>2330</v>
      </c>
      <c r="F1373" s="567" t="s">
        <v>2280</v>
      </c>
      <c r="G1373" s="567" t="s">
        <v>2370</v>
      </c>
      <c r="H1373" s="567" t="s">
        <v>538</v>
      </c>
      <c r="I1373" s="567" t="s">
        <v>3910</v>
      </c>
      <c r="J1373" s="567" t="s">
        <v>723</v>
      </c>
      <c r="K1373" s="567" t="s">
        <v>1481</v>
      </c>
      <c r="L1373" s="568">
        <v>0</v>
      </c>
      <c r="M1373" s="568">
        <v>0</v>
      </c>
      <c r="N1373" s="567">
        <v>4</v>
      </c>
      <c r="O1373" s="631">
        <v>2</v>
      </c>
      <c r="P1373" s="568">
        <v>0</v>
      </c>
      <c r="Q1373" s="583"/>
      <c r="R1373" s="567">
        <v>2</v>
      </c>
      <c r="S1373" s="583">
        <v>0.5</v>
      </c>
      <c r="T1373" s="631">
        <v>1</v>
      </c>
      <c r="U1373" s="613">
        <v>0.5</v>
      </c>
    </row>
    <row r="1374" spans="1:21" ht="14.4" customHeight="1" x14ac:dyDescent="0.3">
      <c r="A1374" s="566">
        <v>4</v>
      </c>
      <c r="B1374" s="567" t="s">
        <v>539</v>
      </c>
      <c r="C1374" s="567">
        <v>89301042</v>
      </c>
      <c r="D1374" s="629" t="s">
        <v>4252</v>
      </c>
      <c r="E1374" s="630" t="s">
        <v>2330</v>
      </c>
      <c r="F1374" s="567" t="s">
        <v>2280</v>
      </c>
      <c r="G1374" s="567" t="s">
        <v>2370</v>
      </c>
      <c r="H1374" s="567" t="s">
        <v>538</v>
      </c>
      <c r="I1374" s="567" t="s">
        <v>2371</v>
      </c>
      <c r="J1374" s="567" t="s">
        <v>723</v>
      </c>
      <c r="K1374" s="567" t="s">
        <v>724</v>
      </c>
      <c r="L1374" s="568">
        <v>56.69</v>
      </c>
      <c r="M1374" s="568">
        <v>283.45</v>
      </c>
      <c r="N1374" s="567">
        <v>5</v>
      </c>
      <c r="O1374" s="631">
        <v>1.5</v>
      </c>
      <c r="P1374" s="568"/>
      <c r="Q1374" s="583">
        <v>0</v>
      </c>
      <c r="R1374" s="567"/>
      <c r="S1374" s="583">
        <v>0</v>
      </c>
      <c r="T1374" s="631"/>
      <c r="U1374" s="613">
        <v>0</v>
      </c>
    </row>
    <row r="1375" spans="1:21" ht="14.4" customHeight="1" x14ac:dyDescent="0.3">
      <c r="A1375" s="566">
        <v>4</v>
      </c>
      <c r="B1375" s="567" t="s">
        <v>539</v>
      </c>
      <c r="C1375" s="567">
        <v>89301042</v>
      </c>
      <c r="D1375" s="629" t="s">
        <v>4252</v>
      </c>
      <c r="E1375" s="630" t="s">
        <v>2330</v>
      </c>
      <c r="F1375" s="567" t="s">
        <v>2280</v>
      </c>
      <c r="G1375" s="567" t="s">
        <v>2448</v>
      </c>
      <c r="H1375" s="567" t="s">
        <v>538</v>
      </c>
      <c r="I1375" s="567" t="s">
        <v>2449</v>
      </c>
      <c r="J1375" s="567" t="s">
        <v>631</v>
      </c>
      <c r="K1375" s="567" t="s">
        <v>2451</v>
      </c>
      <c r="L1375" s="568">
        <v>101.69</v>
      </c>
      <c r="M1375" s="568">
        <v>101.69</v>
      </c>
      <c r="N1375" s="567">
        <v>1</v>
      </c>
      <c r="O1375" s="631">
        <v>1</v>
      </c>
      <c r="P1375" s="568">
        <v>101.69</v>
      </c>
      <c r="Q1375" s="583">
        <v>1</v>
      </c>
      <c r="R1375" s="567">
        <v>1</v>
      </c>
      <c r="S1375" s="583">
        <v>1</v>
      </c>
      <c r="T1375" s="631">
        <v>1</v>
      </c>
      <c r="U1375" s="613">
        <v>1</v>
      </c>
    </row>
    <row r="1376" spans="1:21" ht="14.4" customHeight="1" x14ac:dyDescent="0.3">
      <c r="A1376" s="566">
        <v>4</v>
      </c>
      <c r="B1376" s="567" t="s">
        <v>539</v>
      </c>
      <c r="C1376" s="567">
        <v>89301042</v>
      </c>
      <c r="D1376" s="629" t="s">
        <v>4252</v>
      </c>
      <c r="E1376" s="630" t="s">
        <v>2330</v>
      </c>
      <c r="F1376" s="567" t="s">
        <v>2280</v>
      </c>
      <c r="G1376" s="567" t="s">
        <v>2438</v>
      </c>
      <c r="H1376" s="567" t="s">
        <v>905</v>
      </c>
      <c r="I1376" s="567" t="s">
        <v>1848</v>
      </c>
      <c r="J1376" s="567" t="s">
        <v>2678</v>
      </c>
      <c r="K1376" s="567" t="s">
        <v>960</v>
      </c>
      <c r="L1376" s="568">
        <v>140.03</v>
      </c>
      <c r="M1376" s="568">
        <v>280.06</v>
      </c>
      <c r="N1376" s="567">
        <v>2</v>
      </c>
      <c r="O1376" s="631">
        <v>0.5</v>
      </c>
      <c r="P1376" s="568">
        <v>280.06</v>
      </c>
      <c r="Q1376" s="583">
        <v>1</v>
      </c>
      <c r="R1376" s="567">
        <v>2</v>
      </c>
      <c r="S1376" s="583">
        <v>1</v>
      </c>
      <c r="T1376" s="631">
        <v>0.5</v>
      </c>
      <c r="U1376" s="613">
        <v>1</v>
      </c>
    </row>
    <row r="1377" spans="1:21" ht="14.4" customHeight="1" x14ac:dyDescent="0.3">
      <c r="A1377" s="566">
        <v>4</v>
      </c>
      <c r="B1377" s="567" t="s">
        <v>539</v>
      </c>
      <c r="C1377" s="567">
        <v>89301042</v>
      </c>
      <c r="D1377" s="629" t="s">
        <v>4252</v>
      </c>
      <c r="E1377" s="630" t="s">
        <v>2330</v>
      </c>
      <c r="F1377" s="567" t="s">
        <v>2280</v>
      </c>
      <c r="G1377" s="567" t="s">
        <v>2438</v>
      </c>
      <c r="H1377" s="567" t="s">
        <v>905</v>
      </c>
      <c r="I1377" s="567" t="s">
        <v>1848</v>
      </c>
      <c r="J1377" s="567" t="s">
        <v>959</v>
      </c>
      <c r="K1377" s="567" t="s">
        <v>960</v>
      </c>
      <c r="L1377" s="568">
        <v>140.03</v>
      </c>
      <c r="M1377" s="568">
        <v>140.03</v>
      </c>
      <c r="N1377" s="567">
        <v>1</v>
      </c>
      <c r="O1377" s="631">
        <v>0.5</v>
      </c>
      <c r="P1377" s="568"/>
      <c r="Q1377" s="583">
        <v>0</v>
      </c>
      <c r="R1377" s="567"/>
      <c r="S1377" s="583">
        <v>0</v>
      </c>
      <c r="T1377" s="631"/>
      <c r="U1377" s="613">
        <v>0</v>
      </c>
    </row>
    <row r="1378" spans="1:21" ht="14.4" customHeight="1" x14ac:dyDescent="0.3">
      <c r="A1378" s="566">
        <v>4</v>
      </c>
      <c r="B1378" s="567" t="s">
        <v>539</v>
      </c>
      <c r="C1378" s="567">
        <v>89301042</v>
      </c>
      <c r="D1378" s="629" t="s">
        <v>4252</v>
      </c>
      <c r="E1378" s="630" t="s">
        <v>2330</v>
      </c>
      <c r="F1378" s="567" t="s">
        <v>2280</v>
      </c>
      <c r="G1378" s="567" t="s">
        <v>3264</v>
      </c>
      <c r="H1378" s="567" t="s">
        <v>905</v>
      </c>
      <c r="I1378" s="567" t="s">
        <v>3265</v>
      </c>
      <c r="J1378" s="567" t="s">
        <v>3266</v>
      </c>
      <c r="K1378" s="567" t="s">
        <v>3267</v>
      </c>
      <c r="L1378" s="568">
        <v>32.630000000000003</v>
      </c>
      <c r="M1378" s="568">
        <v>65.260000000000005</v>
      </c>
      <c r="N1378" s="567">
        <v>2</v>
      </c>
      <c r="O1378" s="631">
        <v>1</v>
      </c>
      <c r="P1378" s="568"/>
      <c r="Q1378" s="583">
        <v>0</v>
      </c>
      <c r="R1378" s="567"/>
      <c r="S1378" s="583">
        <v>0</v>
      </c>
      <c r="T1378" s="631"/>
      <c r="U1378" s="613">
        <v>0</v>
      </c>
    </row>
    <row r="1379" spans="1:21" ht="14.4" customHeight="1" x14ac:dyDescent="0.3">
      <c r="A1379" s="566">
        <v>4</v>
      </c>
      <c r="B1379" s="567" t="s">
        <v>539</v>
      </c>
      <c r="C1379" s="567">
        <v>89301042</v>
      </c>
      <c r="D1379" s="629" t="s">
        <v>4252</v>
      </c>
      <c r="E1379" s="630" t="s">
        <v>2330</v>
      </c>
      <c r="F1379" s="567" t="s">
        <v>2280</v>
      </c>
      <c r="G1379" s="567" t="s">
        <v>2516</v>
      </c>
      <c r="H1379" s="567" t="s">
        <v>538</v>
      </c>
      <c r="I1379" s="567" t="s">
        <v>2517</v>
      </c>
      <c r="J1379" s="567" t="s">
        <v>1493</v>
      </c>
      <c r="K1379" s="567" t="s">
        <v>1199</v>
      </c>
      <c r="L1379" s="568">
        <v>0</v>
      </c>
      <c r="M1379" s="568">
        <v>0</v>
      </c>
      <c r="N1379" s="567">
        <v>1</v>
      </c>
      <c r="O1379" s="631">
        <v>1</v>
      </c>
      <c r="P1379" s="568"/>
      <c r="Q1379" s="583"/>
      <c r="R1379" s="567"/>
      <c r="S1379" s="583">
        <v>0</v>
      </c>
      <c r="T1379" s="631"/>
      <c r="U1379" s="613">
        <v>0</v>
      </c>
    </row>
    <row r="1380" spans="1:21" ht="14.4" customHeight="1" x14ac:dyDescent="0.3">
      <c r="A1380" s="566">
        <v>4</v>
      </c>
      <c r="B1380" s="567" t="s">
        <v>539</v>
      </c>
      <c r="C1380" s="567">
        <v>89301042</v>
      </c>
      <c r="D1380" s="629" t="s">
        <v>4252</v>
      </c>
      <c r="E1380" s="630" t="s">
        <v>2330</v>
      </c>
      <c r="F1380" s="567" t="s">
        <v>2280</v>
      </c>
      <c r="G1380" s="567" t="s">
        <v>3748</v>
      </c>
      <c r="H1380" s="567" t="s">
        <v>538</v>
      </c>
      <c r="I1380" s="567" t="s">
        <v>3911</v>
      </c>
      <c r="J1380" s="567" t="s">
        <v>1232</v>
      </c>
      <c r="K1380" s="567" t="s">
        <v>3912</v>
      </c>
      <c r="L1380" s="568">
        <v>112.13</v>
      </c>
      <c r="M1380" s="568">
        <v>224.26</v>
      </c>
      <c r="N1380" s="567">
        <v>2</v>
      </c>
      <c r="O1380" s="631">
        <v>2</v>
      </c>
      <c r="P1380" s="568"/>
      <c r="Q1380" s="583">
        <v>0</v>
      </c>
      <c r="R1380" s="567"/>
      <c r="S1380" s="583">
        <v>0</v>
      </c>
      <c r="T1380" s="631"/>
      <c r="U1380" s="613">
        <v>0</v>
      </c>
    </row>
    <row r="1381" spans="1:21" ht="14.4" customHeight="1" x14ac:dyDescent="0.3">
      <c r="A1381" s="566">
        <v>4</v>
      </c>
      <c r="B1381" s="567" t="s">
        <v>539</v>
      </c>
      <c r="C1381" s="567">
        <v>89301042</v>
      </c>
      <c r="D1381" s="629" t="s">
        <v>4252</v>
      </c>
      <c r="E1381" s="630" t="s">
        <v>2330</v>
      </c>
      <c r="F1381" s="567" t="s">
        <v>2280</v>
      </c>
      <c r="G1381" s="567" t="s">
        <v>3168</v>
      </c>
      <c r="H1381" s="567" t="s">
        <v>538</v>
      </c>
      <c r="I1381" s="567" t="s">
        <v>3169</v>
      </c>
      <c r="J1381" s="567" t="s">
        <v>3170</v>
      </c>
      <c r="K1381" s="567" t="s">
        <v>3171</v>
      </c>
      <c r="L1381" s="568">
        <v>73.34</v>
      </c>
      <c r="M1381" s="568">
        <v>220.02</v>
      </c>
      <c r="N1381" s="567">
        <v>3</v>
      </c>
      <c r="O1381" s="631">
        <v>1</v>
      </c>
      <c r="P1381" s="568"/>
      <c r="Q1381" s="583">
        <v>0</v>
      </c>
      <c r="R1381" s="567"/>
      <c r="S1381" s="583">
        <v>0</v>
      </c>
      <c r="T1381" s="631"/>
      <c r="U1381" s="613">
        <v>0</v>
      </c>
    </row>
    <row r="1382" spans="1:21" ht="14.4" customHeight="1" x14ac:dyDescent="0.3">
      <c r="A1382" s="566">
        <v>4</v>
      </c>
      <c r="B1382" s="567" t="s">
        <v>539</v>
      </c>
      <c r="C1382" s="567">
        <v>89301042</v>
      </c>
      <c r="D1382" s="629" t="s">
        <v>4252</v>
      </c>
      <c r="E1382" s="630" t="s">
        <v>2330</v>
      </c>
      <c r="F1382" s="567" t="s">
        <v>2280</v>
      </c>
      <c r="G1382" s="567" t="s">
        <v>2351</v>
      </c>
      <c r="H1382" s="567" t="s">
        <v>538</v>
      </c>
      <c r="I1382" s="567" t="s">
        <v>2395</v>
      </c>
      <c r="J1382" s="567" t="s">
        <v>790</v>
      </c>
      <c r="K1382" s="567" t="s">
        <v>2396</v>
      </c>
      <c r="L1382" s="568">
        <v>127.5</v>
      </c>
      <c r="M1382" s="568">
        <v>127.5</v>
      </c>
      <c r="N1382" s="567">
        <v>1</v>
      </c>
      <c r="O1382" s="631">
        <v>1</v>
      </c>
      <c r="P1382" s="568">
        <v>127.5</v>
      </c>
      <c r="Q1382" s="583">
        <v>1</v>
      </c>
      <c r="R1382" s="567">
        <v>1</v>
      </c>
      <c r="S1382" s="583">
        <v>1</v>
      </c>
      <c r="T1382" s="631">
        <v>1</v>
      </c>
      <c r="U1382" s="613">
        <v>1</v>
      </c>
    </row>
    <row r="1383" spans="1:21" ht="14.4" customHeight="1" x14ac:dyDescent="0.3">
      <c r="A1383" s="566">
        <v>4</v>
      </c>
      <c r="B1383" s="567" t="s">
        <v>539</v>
      </c>
      <c r="C1383" s="567">
        <v>89301042</v>
      </c>
      <c r="D1383" s="629" t="s">
        <v>4252</v>
      </c>
      <c r="E1383" s="630" t="s">
        <v>2330</v>
      </c>
      <c r="F1383" s="567" t="s">
        <v>2280</v>
      </c>
      <c r="G1383" s="567" t="s">
        <v>2379</v>
      </c>
      <c r="H1383" s="567" t="s">
        <v>538</v>
      </c>
      <c r="I1383" s="567" t="s">
        <v>2376</v>
      </c>
      <c r="J1383" s="567" t="s">
        <v>2377</v>
      </c>
      <c r="K1383" s="567" t="s">
        <v>2378</v>
      </c>
      <c r="L1383" s="568">
        <v>0</v>
      </c>
      <c r="M1383" s="568">
        <v>0</v>
      </c>
      <c r="N1383" s="567">
        <v>2</v>
      </c>
      <c r="O1383" s="631">
        <v>0.5</v>
      </c>
      <c r="P1383" s="568">
        <v>0</v>
      </c>
      <c r="Q1383" s="583"/>
      <c r="R1383" s="567">
        <v>2</v>
      </c>
      <c r="S1383" s="583">
        <v>1</v>
      </c>
      <c r="T1383" s="631">
        <v>0.5</v>
      </c>
      <c r="U1383" s="613">
        <v>1</v>
      </c>
    </row>
    <row r="1384" spans="1:21" ht="14.4" customHeight="1" x14ac:dyDescent="0.3">
      <c r="A1384" s="566">
        <v>4</v>
      </c>
      <c r="B1384" s="567" t="s">
        <v>539</v>
      </c>
      <c r="C1384" s="567">
        <v>89301042</v>
      </c>
      <c r="D1384" s="629" t="s">
        <v>4252</v>
      </c>
      <c r="E1384" s="630" t="s">
        <v>2330</v>
      </c>
      <c r="F1384" s="567" t="s">
        <v>2280</v>
      </c>
      <c r="G1384" s="567" t="s">
        <v>2435</v>
      </c>
      <c r="H1384" s="567" t="s">
        <v>538</v>
      </c>
      <c r="I1384" s="567" t="s">
        <v>2436</v>
      </c>
      <c r="J1384" s="567" t="s">
        <v>1024</v>
      </c>
      <c r="K1384" s="567" t="s">
        <v>2437</v>
      </c>
      <c r="L1384" s="568">
        <v>38.99</v>
      </c>
      <c r="M1384" s="568">
        <v>77.98</v>
      </c>
      <c r="N1384" s="567">
        <v>2</v>
      </c>
      <c r="O1384" s="631">
        <v>0.5</v>
      </c>
      <c r="P1384" s="568"/>
      <c r="Q1384" s="583">
        <v>0</v>
      </c>
      <c r="R1384" s="567"/>
      <c r="S1384" s="583">
        <v>0</v>
      </c>
      <c r="T1384" s="631"/>
      <c r="U1384" s="613">
        <v>0</v>
      </c>
    </row>
    <row r="1385" spans="1:21" ht="14.4" customHeight="1" x14ac:dyDescent="0.3">
      <c r="A1385" s="566">
        <v>4</v>
      </c>
      <c r="B1385" s="567" t="s">
        <v>539</v>
      </c>
      <c r="C1385" s="567">
        <v>89301042</v>
      </c>
      <c r="D1385" s="629" t="s">
        <v>4252</v>
      </c>
      <c r="E1385" s="630" t="s">
        <v>2330</v>
      </c>
      <c r="F1385" s="567" t="s">
        <v>2280</v>
      </c>
      <c r="G1385" s="567" t="s">
        <v>3913</v>
      </c>
      <c r="H1385" s="567" t="s">
        <v>538</v>
      </c>
      <c r="I1385" s="567" t="s">
        <v>3914</v>
      </c>
      <c r="J1385" s="567" t="s">
        <v>3915</v>
      </c>
      <c r="K1385" s="567" t="s">
        <v>2652</v>
      </c>
      <c r="L1385" s="568">
        <v>71.95</v>
      </c>
      <c r="M1385" s="568">
        <v>143.9</v>
      </c>
      <c r="N1385" s="567">
        <v>2</v>
      </c>
      <c r="O1385" s="631">
        <v>0.5</v>
      </c>
      <c r="P1385" s="568"/>
      <c r="Q1385" s="583">
        <v>0</v>
      </c>
      <c r="R1385" s="567"/>
      <c r="S1385" s="583">
        <v>0</v>
      </c>
      <c r="T1385" s="631"/>
      <c r="U1385" s="613">
        <v>0</v>
      </c>
    </row>
    <row r="1386" spans="1:21" ht="14.4" customHeight="1" x14ac:dyDescent="0.3">
      <c r="A1386" s="566">
        <v>4</v>
      </c>
      <c r="B1386" s="567" t="s">
        <v>539</v>
      </c>
      <c r="C1386" s="567">
        <v>89301042</v>
      </c>
      <c r="D1386" s="629" t="s">
        <v>4252</v>
      </c>
      <c r="E1386" s="630" t="s">
        <v>2330</v>
      </c>
      <c r="F1386" s="567" t="s">
        <v>2280</v>
      </c>
      <c r="G1386" s="567" t="s">
        <v>2404</v>
      </c>
      <c r="H1386" s="567" t="s">
        <v>538</v>
      </c>
      <c r="I1386" s="567" t="s">
        <v>3916</v>
      </c>
      <c r="J1386" s="567" t="s">
        <v>3917</v>
      </c>
      <c r="K1386" s="567" t="s">
        <v>3918</v>
      </c>
      <c r="L1386" s="568">
        <v>0</v>
      </c>
      <c r="M1386" s="568">
        <v>0</v>
      </c>
      <c r="N1386" s="567">
        <v>3</v>
      </c>
      <c r="O1386" s="631">
        <v>1.5</v>
      </c>
      <c r="P1386" s="568"/>
      <c r="Q1386" s="583"/>
      <c r="R1386" s="567"/>
      <c r="S1386" s="583">
        <v>0</v>
      </c>
      <c r="T1386" s="631"/>
      <c r="U1386" s="613">
        <v>0</v>
      </c>
    </row>
    <row r="1387" spans="1:21" ht="14.4" customHeight="1" x14ac:dyDescent="0.3">
      <c r="A1387" s="566">
        <v>4</v>
      </c>
      <c r="B1387" s="567" t="s">
        <v>539</v>
      </c>
      <c r="C1387" s="567">
        <v>89301042</v>
      </c>
      <c r="D1387" s="629" t="s">
        <v>4252</v>
      </c>
      <c r="E1387" s="630" t="s">
        <v>2330</v>
      </c>
      <c r="F1387" s="567" t="s">
        <v>2282</v>
      </c>
      <c r="G1387" s="567" t="s">
        <v>2622</v>
      </c>
      <c r="H1387" s="567" t="s">
        <v>538</v>
      </c>
      <c r="I1387" s="567" t="s">
        <v>3919</v>
      </c>
      <c r="J1387" s="567" t="s">
        <v>3920</v>
      </c>
      <c r="K1387" s="567" t="s">
        <v>3921</v>
      </c>
      <c r="L1387" s="568">
        <v>213</v>
      </c>
      <c r="M1387" s="568">
        <v>213</v>
      </c>
      <c r="N1387" s="567">
        <v>1</v>
      </c>
      <c r="O1387" s="631">
        <v>1</v>
      </c>
      <c r="P1387" s="568"/>
      <c r="Q1387" s="583">
        <v>0</v>
      </c>
      <c r="R1387" s="567"/>
      <c r="S1387" s="583">
        <v>0</v>
      </c>
      <c r="T1387" s="631"/>
      <c r="U1387" s="613">
        <v>0</v>
      </c>
    </row>
    <row r="1388" spans="1:21" ht="14.4" customHeight="1" x14ac:dyDescent="0.3">
      <c r="A1388" s="566">
        <v>4</v>
      </c>
      <c r="B1388" s="567" t="s">
        <v>539</v>
      </c>
      <c r="C1388" s="567">
        <v>89301042</v>
      </c>
      <c r="D1388" s="629" t="s">
        <v>4252</v>
      </c>
      <c r="E1388" s="630" t="s">
        <v>2330</v>
      </c>
      <c r="F1388" s="567" t="s">
        <v>2282</v>
      </c>
      <c r="G1388" s="567" t="s">
        <v>2622</v>
      </c>
      <c r="H1388" s="567" t="s">
        <v>538</v>
      </c>
      <c r="I1388" s="567" t="s">
        <v>2623</v>
      </c>
      <c r="J1388" s="567" t="s">
        <v>2624</v>
      </c>
      <c r="K1388" s="567" t="s">
        <v>2625</v>
      </c>
      <c r="L1388" s="568">
        <v>410</v>
      </c>
      <c r="M1388" s="568">
        <v>43870</v>
      </c>
      <c r="N1388" s="567">
        <v>107</v>
      </c>
      <c r="O1388" s="631">
        <v>107</v>
      </c>
      <c r="P1388" s="568">
        <v>41410</v>
      </c>
      <c r="Q1388" s="583">
        <v>0.94392523364485981</v>
      </c>
      <c r="R1388" s="567">
        <v>101</v>
      </c>
      <c r="S1388" s="583">
        <v>0.94392523364485981</v>
      </c>
      <c r="T1388" s="631">
        <v>101</v>
      </c>
      <c r="U1388" s="613">
        <v>0.94392523364485981</v>
      </c>
    </row>
    <row r="1389" spans="1:21" ht="14.4" customHeight="1" x14ac:dyDescent="0.3">
      <c r="A1389" s="566">
        <v>4</v>
      </c>
      <c r="B1389" s="567" t="s">
        <v>539</v>
      </c>
      <c r="C1389" s="567">
        <v>89301042</v>
      </c>
      <c r="D1389" s="629" t="s">
        <v>4252</v>
      </c>
      <c r="E1389" s="630" t="s">
        <v>2330</v>
      </c>
      <c r="F1389" s="567" t="s">
        <v>2282</v>
      </c>
      <c r="G1389" s="567" t="s">
        <v>2622</v>
      </c>
      <c r="H1389" s="567" t="s">
        <v>538</v>
      </c>
      <c r="I1389" s="567" t="s">
        <v>2695</v>
      </c>
      <c r="J1389" s="567" t="s">
        <v>2696</v>
      </c>
      <c r="K1389" s="567" t="s">
        <v>2697</v>
      </c>
      <c r="L1389" s="568">
        <v>566</v>
      </c>
      <c r="M1389" s="568">
        <v>1698</v>
      </c>
      <c r="N1389" s="567">
        <v>3</v>
      </c>
      <c r="O1389" s="631">
        <v>3</v>
      </c>
      <c r="P1389" s="568">
        <v>566</v>
      </c>
      <c r="Q1389" s="583">
        <v>0.33333333333333331</v>
      </c>
      <c r="R1389" s="567">
        <v>1</v>
      </c>
      <c r="S1389" s="583">
        <v>0.33333333333333331</v>
      </c>
      <c r="T1389" s="631">
        <v>1</v>
      </c>
      <c r="U1389" s="613">
        <v>0.33333333333333331</v>
      </c>
    </row>
    <row r="1390" spans="1:21" ht="14.4" customHeight="1" x14ac:dyDescent="0.3">
      <c r="A1390" s="566">
        <v>4</v>
      </c>
      <c r="B1390" s="567" t="s">
        <v>539</v>
      </c>
      <c r="C1390" s="567">
        <v>89301042</v>
      </c>
      <c r="D1390" s="629" t="s">
        <v>4252</v>
      </c>
      <c r="E1390" s="630" t="s">
        <v>2330</v>
      </c>
      <c r="F1390" s="567" t="s">
        <v>2282</v>
      </c>
      <c r="G1390" s="567" t="s">
        <v>2622</v>
      </c>
      <c r="H1390" s="567" t="s">
        <v>538</v>
      </c>
      <c r="I1390" s="567" t="s">
        <v>3773</v>
      </c>
      <c r="J1390" s="567" t="s">
        <v>2624</v>
      </c>
      <c r="K1390" s="567" t="s">
        <v>3774</v>
      </c>
      <c r="L1390" s="568">
        <v>410</v>
      </c>
      <c r="M1390" s="568">
        <v>820</v>
      </c>
      <c r="N1390" s="567">
        <v>2</v>
      </c>
      <c r="O1390" s="631">
        <v>2</v>
      </c>
      <c r="P1390" s="568">
        <v>410</v>
      </c>
      <c r="Q1390" s="583">
        <v>0.5</v>
      </c>
      <c r="R1390" s="567">
        <v>1</v>
      </c>
      <c r="S1390" s="583">
        <v>0.5</v>
      </c>
      <c r="T1390" s="631">
        <v>1</v>
      </c>
      <c r="U1390" s="613">
        <v>0.5</v>
      </c>
    </row>
    <row r="1391" spans="1:21" ht="14.4" customHeight="1" x14ac:dyDescent="0.3">
      <c r="A1391" s="566">
        <v>4</v>
      </c>
      <c r="B1391" s="567" t="s">
        <v>539</v>
      </c>
      <c r="C1391" s="567">
        <v>89301042</v>
      </c>
      <c r="D1391" s="629" t="s">
        <v>4252</v>
      </c>
      <c r="E1391" s="630" t="s">
        <v>2330</v>
      </c>
      <c r="F1391" s="567" t="s">
        <v>2282</v>
      </c>
      <c r="G1391" s="567" t="s">
        <v>2698</v>
      </c>
      <c r="H1391" s="567" t="s">
        <v>538</v>
      </c>
      <c r="I1391" s="567" t="s">
        <v>3534</v>
      </c>
      <c r="J1391" s="567" t="s">
        <v>3535</v>
      </c>
      <c r="K1391" s="567" t="s">
        <v>3536</v>
      </c>
      <c r="L1391" s="568">
        <v>144.05000000000001</v>
      </c>
      <c r="M1391" s="568">
        <v>144.05000000000001</v>
      </c>
      <c r="N1391" s="567">
        <v>1</v>
      </c>
      <c r="O1391" s="631">
        <v>1</v>
      </c>
      <c r="P1391" s="568">
        <v>144.05000000000001</v>
      </c>
      <c r="Q1391" s="583">
        <v>1</v>
      </c>
      <c r="R1391" s="567">
        <v>1</v>
      </c>
      <c r="S1391" s="583">
        <v>1</v>
      </c>
      <c r="T1391" s="631">
        <v>1</v>
      </c>
      <c r="U1391" s="613">
        <v>1</v>
      </c>
    </row>
    <row r="1392" spans="1:21" ht="14.4" customHeight="1" x14ac:dyDescent="0.3">
      <c r="A1392" s="566">
        <v>4</v>
      </c>
      <c r="B1392" s="567" t="s">
        <v>539</v>
      </c>
      <c r="C1392" s="567">
        <v>89301042</v>
      </c>
      <c r="D1392" s="629" t="s">
        <v>4252</v>
      </c>
      <c r="E1392" s="630" t="s">
        <v>2330</v>
      </c>
      <c r="F1392" s="567" t="s">
        <v>2282</v>
      </c>
      <c r="G1392" s="567" t="s">
        <v>2698</v>
      </c>
      <c r="H1392" s="567" t="s">
        <v>538</v>
      </c>
      <c r="I1392" s="567" t="s">
        <v>2705</v>
      </c>
      <c r="J1392" s="567" t="s">
        <v>2706</v>
      </c>
      <c r="K1392" s="567" t="s">
        <v>2707</v>
      </c>
      <c r="L1392" s="568">
        <v>200</v>
      </c>
      <c r="M1392" s="568">
        <v>2000</v>
      </c>
      <c r="N1392" s="567">
        <v>10</v>
      </c>
      <c r="O1392" s="631">
        <v>5</v>
      </c>
      <c r="P1392" s="568">
        <v>1600</v>
      </c>
      <c r="Q1392" s="583">
        <v>0.8</v>
      </c>
      <c r="R1392" s="567">
        <v>8</v>
      </c>
      <c r="S1392" s="583">
        <v>0.8</v>
      </c>
      <c r="T1392" s="631">
        <v>4</v>
      </c>
      <c r="U1392" s="613">
        <v>0.8</v>
      </c>
    </row>
    <row r="1393" spans="1:21" ht="14.4" customHeight="1" x14ac:dyDescent="0.3">
      <c r="A1393" s="566">
        <v>4</v>
      </c>
      <c r="B1393" s="567" t="s">
        <v>539</v>
      </c>
      <c r="C1393" s="567">
        <v>89301042</v>
      </c>
      <c r="D1393" s="629" t="s">
        <v>4252</v>
      </c>
      <c r="E1393" s="630" t="s">
        <v>2330</v>
      </c>
      <c r="F1393" s="567" t="s">
        <v>2282</v>
      </c>
      <c r="G1393" s="567" t="s">
        <v>2698</v>
      </c>
      <c r="H1393" s="567" t="s">
        <v>538</v>
      </c>
      <c r="I1393" s="567" t="s">
        <v>3537</v>
      </c>
      <c r="J1393" s="567" t="s">
        <v>3538</v>
      </c>
      <c r="K1393" s="567" t="s">
        <v>3539</v>
      </c>
      <c r="L1393" s="568">
        <v>50</v>
      </c>
      <c r="M1393" s="568">
        <v>50</v>
      </c>
      <c r="N1393" s="567">
        <v>1</v>
      </c>
      <c r="O1393" s="631">
        <v>1</v>
      </c>
      <c r="P1393" s="568"/>
      <c r="Q1393" s="583">
        <v>0</v>
      </c>
      <c r="R1393" s="567"/>
      <c r="S1393" s="583">
        <v>0</v>
      </c>
      <c r="T1393" s="631"/>
      <c r="U1393" s="613">
        <v>0</v>
      </c>
    </row>
    <row r="1394" spans="1:21" ht="14.4" customHeight="1" x14ac:dyDescent="0.3">
      <c r="A1394" s="566">
        <v>4</v>
      </c>
      <c r="B1394" s="567" t="s">
        <v>539</v>
      </c>
      <c r="C1394" s="567">
        <v>89301042</v>
      </c>
      <c r="D1394" s="629" t="s">
        <v>4252</v>
      </c>
      <c r="E1394" s="630" t="s">
        <v>2330</v>
      </c>
      <c r="F1394" s="567" t="s">
        <v>2282</v>
      </c>
      <c r="G1394" s="567" t="s">
        <v>2521</v>
      </c>
      <c r="H1394" s="567" t="s">
        <v>538</v>
      </c>
      <c r="I1394" s="567" t="s">
        <v>2743</v>
      </c>
      <c r="J1394" s="567" t="s">
        <v>2744</v>
      </c>
      <c r="K1394" s="567" t="s">
        <v>2745</v>
      </c>
      <c r="L1394" s="568">
        <v>1800</v>
      </c>
      <c r="M1394" s="568">
        <v>25200</v>
      </c>
      <c r="N1394" s="567">
        <v>14</v>
      </c>
      <c r="O1394" s="631">
        <v>14</v>
      </c>
      <c r="P1394" s="568">
        <v>7200</v>
      </c>
      <c r="Q1394" s="583">
        <v>0.2857142857142857</v>
      </c>
      <c r="R1394" s="567">
        <v>4</v>
      </c>
      <c r="S1394" s="583">
        <v>0.2857142857142857</v>
      </c>
      <c r="T1394" s="631">
        <v>4</v>
      </c>
      <c r="U1394" s="613">
        <v>0.2857142857142857</v>
      </c>
    </row>
    <row r="1395" spans="1:21" ht="14.4" customHeight="1" x14ac:dyDescent="0.3">
      <c r="A1395" s="566">
        <v>4</v>
      </c>
      <c r="B1395" s="567" t="s">
        <v>539</v>
      </c>
      <c r="C1395" s="567">
        <v>89301042</v>
      </c>
      <c r="D1395" s="629" t="s">
        <v>4252</v>
      </c>
      <c r="E1395" s="630" t="s">
        <v>2330</v>
      </c>
      <c r="F1395" s="567" t="s">
        <v>2282</v>
      </c>
      <c r="G1395" s="567" t="s">
        <v>2521</v>
      </c>
      <c r="H1395" s="567" t="s">
        <v>538</v>
      </c>
      <c r="I1395" s="567" t="s">
        <v>2746</v>
      </c>
      <c r="J1395" s="567" t="s">
        <v>2747</v>
      </c>
      <c r="K1395" s="567" t="s">
        <v>2748</v>
      </c>
      <c r="L1395" s="568">
        <v>500</v>
      </c>
      <c r="M1395" s="568">
        <v>6500</v>
      </c>
      <c r="N1395" s="567">
        <v>13</v>
      </c>
      <c r="O1395" s="631">
        <v>13</v>
      </c>
      <c r="P1395" s="568">
        <v>6500</v>
      </c>
      <c r="Q1395" s="583">
        <v>1</v>
      </c>
      <c r="R1395" s="567">
        <v>13</v>
      </c>
      <c r="S1395" s="583">
        <v>1</v>
      </c>
      <c r="T1395" s="631">
        <v>13</v>
      </c>
      <c r="U1395" s="613">
        <v>1</v>
      </c>
    </row>
    <row r="1396" spans="1:21" ht="14.4" customHeight="1" x14ac:dyDescent="0.3">
      <c r="A1396" s="566">
        <v>4</v>
      </c>
      <c r="B1396" s="567" t="s">
        <v>539</v>
      </c>
      <c r="C1396" s="567">
        <v>89301042</v>
      </c>
      <c r="D1396" s="629" t="s">
        <v>4252</v>
      </c>
      <c r="E1396" s="630" t="s">
        <v>2330</v>
      </c>
      <c r="F1396" s="567" t="s">
        <v>2282</v>
      </c>
      <c r="G1396" s="567" t="s">
        <v>2521</v>
      </c>
      <c r="H1396" s="567" t="s">
        <v>538</v>
      </c>
      <c r="I1396" s="567" t="s">
        <v>2522</v>
      </c>
      <c r="J1396" s="567" t="s">
        <v>2523</v>
      </c>
      <c r="K1396" s="567" t="s">
        <v>2524</v>
      </c>
      <c r="L1396" s="568">
        <v>900</v>
      </c>
      <c r="M1396" s="568">
        <v>7200</v>
      </c>
      <c r="N1396" s="567">
        <v>8</v>
      </c>
      <c r="O1396" s="631">
        <v>8</v>
      </c>
      <c r="P1396" s="568">
        <v>6300</v>
      </c>
      <c r="Q1396" s="583">
        <v>0.875</v>
      </c>
      <c r="R1396" s="567">
        <v>7</v>
      </c>
      <c r="S1396" s="583">
        <v>0.875</v>
      </c>
      <c r="T1396" s="631">
        <v>7</v>
      </c>
      <c r="U1396" s="613">
        <v>0.875</v>
      </c>
    </row>
    <row r="1397" spans="1:21" ht="14.4" customHeight="1" x14ac:dyDescent="0.3">
      <c r="A1397" s="566">
        <v>4</v>
      </c>
      <c r="B1397" s="567" t="s">
        <v>539</v>
      </c>
      <c r="C1397" s="567">
        <v>89301042</v>
      </c>
      <c r="D1397" s="629" t="s">
        <v>4252</v>
      </c>
      <c r="E1397" s="630" t="s">
        <v>2330</v>
      </c>
      <c r="F1397" s="567" t="s">
        <v>2282</v>
      </c>
      <c r="G1397" s="567" t="s">
        <v>2521</v>
      </c>
      <c r="H1397" s="567" t="s">
        <v>538</v>
      </c>
      <c r="I1397" s="567" t="s">
        <v>2600</v>
      </c>
      <c r="J1397" s="567" t="s">
        <v>2601</v>
      </c>
      <c r="K1397" s="567" t="s">
        <v>2602</v>
      </c>
      <c r="L1397" s="568">
        <v>378.48</v>
      </c>
      <c r="M1397" s="568">
        <v>756.96</v>
      </c>
      <c r="N1397" s="567">
        <v>2</v>
      </c>
      <c r="O1397" s="631">
        <v>2</v>
      </c>
      <c r="P1397" s="568">
        <v>756.96</v>
      </c>
      <c r="Q1397" s="583">
        <v>1</v>
      </c>
      <c r="R1397" s="567">
        <v>2</v>
      </c>
      <c r="S1397" s="583">
        <v>1</v>
      </c>
      <c r="T1397" s="631">
        <v>2</v>
      </c>
      <c r="U1397" s="613">
        <v>1</v>
      </c>
    </row>
    <row r="1398" spans="1:21" ht="14.4" customHeight="1" x14ac:dyDescent="0.3">
      <c r="A1398" s="566">
        <v>4</v>
      </c>
      <c r="B1398" s="567" t="s">
        <v>539</v>
      </c>
      <c r="C1398" s="567">
        <v>89301042</v>
      </c>
      <c r="D1398" s="629" t="s">
        <v>4252</v>
      </c>
      <c r="E1398" s="630" t="s">
        <v>2330</v>
      </c>
      <c r="F1398" s="567" t="s">
        <v>2282</v>
      </c>
      <c r="G1398" s="567" t="s">
        <v>2457</v>
      </c>
      <c r="H1398" s="567" t="s">
        <v>538</v>
      </c>
      <c r="I1398" s="567" t="s">
        <v>2885</v>
      </c>
      <c r="J1398" s="567" t="s">
        <v>2886</v>
      </c>
      <c r="K1398" s="567" t="s">
        <v>2884</v>
      </c>
      <c r="L1398" s="568">
        <v>576</v>
      </c>
      <c r="M1398" s="568">
        <v>576</v>
      </c>
      <c r="N1398" s="567">
        <v>1</v>
      </c>
      <c r="O1398" s="631">
        <v>1</v>
      </c>
      <c r="P1398" s="568">
        <v>576</v>
      </c>
      <c r="Q1398" s="583">
        <v>1</v>
      </c>
      <c r="R1398" s="567">
        <v>1</v>
      </c>
      <c r="S1398" s="583">
        <v>1</v>
      </c>
      <c r="T1398" s="631">
        <v>1</v>
      </c>
      <c r="U1398" s="613">
        <v>1</v>
      </c>
    </row>
    <row r="1399" spans="1:21" ht="14.4" customHeight="1" x14ac:dyDescent="0.3">
      <c r="A1399" s="566">
        <v>4</v>
      </c>
      <c r="B1399" s="567" t="s">
        <v>539</v>
      </c>
      <c r="C1399" s="567">
        <v>89301042</v>
      </c>
      <c r="D1399" s="629" t="s">
        <v>4252</v>
      </c>
      <c r="E1399" s="630" t="s">
        <v>2330</v>
      </c>
      <c r="F1399" s="567" t="s">
        <v>2282</v>
      </c>
      <c r="G1399" s="567" t="s">
        <v>2457</v>
      </c>
      <c r="H1399" s="567" t="s">
        <v>538</v>
      </c>
      <c r="I1399" s="567" t="s">
        <v>2890</v>
      </c>
      <c r="J1399" s="567" t="s">
        <v>2891</v>
      </c>
      <c r="K1399" s="567" t="s">
        <v>2892</v>
      </c>
      <c r="L1399" s="568">
        <v>319</v>
      </c>
      <c r="M1399" s="568">
        <v>638</v>
      </c>
      <c r="N1399" s="567">
        <v>2</v>
      </c>
      <c r="O1399" s="631">
        <v>2</v>
      </c>
      <c r="P1399" s="568">
        <v>638</v>
      </c>
      <c r="Q1399" s="583">
        <v>1</v>
      </c>
      <c r="R1399" s="567">
        <v>2</v>
      </c>
      <c r="S1399" s="583">
        <v>1</v>
      </c>
      <c r="T1399" s="631">
        <v>2</v>
      </c>
      <c r="U1399" s="613">
        <v>1</v>
      </c>
    </row>
    <row r="1400" spans="1:21" ht="14.4" customHeight="1" x14ac:dyDescent="0.3">
      <c r="A1400" s="566">
        <v>4</v>
      </c>
      <c r="B1400" s="567" t="s">
        <v>539</v>
      </c>
      <c r="C1400" s="567">
        <v>89301042</v>
      </c>
      <c r="D1400" s="629" t="s">
        <v>4252</v>
      </c>
      <c r="E1400" s="630" t="s">
        <v>2330</v>
      </c>
      <c r="F1400" s="567" t="s">
        <v>2282</v>
      </c>
      <c r="G1400" s="567" t="s">
        <v>2457</v>
      </c>
      <c r="H1400" s="567" t="s">
        <v>538</v>
      </c>
      <c r="I1400" s="567" t="s">
        <v>2764</v>
      </c>
      <c r="J1400" s="567" t="s">
        <v>2765</v>
      </c>
      <c r="K1400" s="567" t="s">
        <v>2766</v>
      </c>
      <c r="L1400" s="568">
        <v>287</v>
      </c>
      <c r="M1400" s="568">
        <v>861</v>
      </c>
      <c r="N1400" s="567">
        <v>3</v>
      </c>
      <c r="O1400" s="631">
        <v>3</v>
      </c>
      <c r="P1400" s="568">
        <v>861</v>
      </c>
      <c r="Q1400" s="583">
        <v>1</v>
      </c>
      <c r="R1400" s="567">
        <v>3</v>
      </c>
      <c r="S1400" s="583">
        <v>1</v>
      </c>
      <c r="T1400" s="631">
        <v>3</v>
      </c>
      <c r="U1400" s="613">
        <v>1</v>
      </c>
    </row>
    <row r="1401" spans="1:21" ht="14.4" customHeight="1" x14ac:dyDescent="0.3">
      <c r="A1401" s="566">
        <v>4</v>
      </c>
      <c r="B1401" s="567" t="s">
        <v>539</v>
      </c>
      <c r="C1401" s="567">
        <v>89301042</v>
      </c>
      <c r="D1401" s="629" t="s">
        <v>4252</v>
      </c>
      <c r="E1401" s="630" t="s">
        <v>2330</v>
      </c>
      <c r="F1401" s="567" t="s">
        <v>2282</v>
      </c>
      <c r="G1401" s="567" t="s">
        <v>2457</v>
      </c>
      <c r="H1401" s="567" t="s">
        <v>538</v>
      </c>
      <c r="I1401" s="567" t="s">
        <v>2893</v>
      </c>
      <c r="J1401" s="567" t="s">
        <v>2894</v>
      </c>
      <c r="K1401" s="567" t="s">
        <v>2895</v>
      </c>
      <c r="L1401" s="568">
        <v>1248</v>
      </c>
      <c r="M1401" s="568">
        <v>2496</v>
      </c>
      <c r="N1401" s="567">
        <v>2</v>
      </c>
      <c r="O1401" s="631">
        <v>1</v>
      </c>
      <c r="P1401" s="568">
        <v>2496</v>
      </c>
      <c r="Q1401" s="583">
        <v>1</v>
      </c>
      <c r="R1401" s="567">
        <v>2</v>
      </c>
      <c r="S1401" s="583">
        <v>1</v>
      </c>
      <c r="T1401" s="631">
        <v>1</v>
      </c>
      <c r="U1401" s="613">
        <v>1</v>
      </c>
    </row>
    <row r="1402" spans="1:21" ht="14.4" customHeight="1" x14ac:dyDescent="0.3">
      <c r="A1402" s="566">
        <v>4</v>
      </c>
      <c r="B1402" s="567" t="s">
        <v>539</v>
      </c>
      <c r="C1402" s="567">
        <v>89301042</v>
      </c>
      <c r="D1402" s="629" t="s">
        <v>4252</v>
      </c>
      <c r="E1402" s="630" t="s">
        <v>2330</v>
      </c>
      <c r="F1402" s="567" t="s">
        <v>2282</v>
      </c>
      <c r="G1402" s="567" t="s">
        <v>2457</v>
      </c>
      <c r="H1402" s="567" t="s">
        <v>538</v>
      </c>
      <c r="I1402" s="567" t="s">
        <v>2896</v>
      </c>
      <c r="J1402" s="567" t="s">
        <v>2897</v>
      </c>
      <c r="K1402" s="567" t="s">
        <v>2898</v>
      </c>
      <c r="L1402" s="568">
        <v>253</v>
      </c>
      <c r="M1402" s="568">
        <v>253</v>
      </c>
      <c r="N1402" s="567">
        <v>1</v>
      </c>
      <c r="O1402" s="631">
        <v>1</v>
      </c>
      <c r="P1402" s="568">
        <v>253</v>
      </c>
      <c r="Q1402" s="583">
        <v>1</v>
      </c>
      <c r="R1402" s="567">
        <v>1</v>
      </c>
      <c r="S1402" s="583">
        <v>1</v>
      </c>
      <c r="T1402" s="631">
        <v>1</v>
      </c>
      <c r="U1402" s="613">
        <v>1</v>
      </c>
    </row>
    <row r="1403" spans="1:21" ht="14.4" customHeight="1" x14ac:dyDescent="0.3">
      <c r="A1403" s="566">
        <v>4</v>
      </c>
      <c r="B1403" s="567" t="s">
        <v>539</v>
      </c>
      <c r="C1403" s="567">
        <v>89301042</v>
      </c>
      <c r="D1403" s="629" t="s">
        <v>4252</v>
      </c>
      <c r="E1403" s="630" t="s">
        <v>2330</v>
      </c>
      <c r="F1403" s="567" t="s">
        <v>2282</v>
      </c>
      <c r="G1403" s="567" t="s">
        <v>2457</v>
      </c>
      <c r="H1403" s="567" t="s">
        <v>538</v>
      </c>
      <c r="I1403" s="567" t="s">
        <v>3288</v>
      </c>
      <c r="J1403" s="567" t="s">
        <v>2903</v>
      </c>
      <c r="K1403" s="567" t="s">
        <v>3290</v>
      </c>
      <c r="L1403" s="568">
        <v>2304</v>
      </c>
      <c r="M1403" s="568">
        <v>6912</v>
      </c>
      <c r="N1403" s="567">
        <v>3</v>
      </c>
      <c r="O1403" s="631">
        <v>1</v>
      </c>
      <c r="P1403" s="568">
        <v>6912</v>
      </c>
      <c r="Q1403" s="583">
        <v>1</v>
      </c>
      <c r="R1403" s="567">
        <v>3</v>
      </c>
      <c r="S1403" s="583">
        <v>1</v>
      </c>
      <c r="T1403" s="631">
        <v>1</v>
      </c>
      <c r="U1403" s="613">
        <v>1</v>
      </c>
    </row>
    <row r="1404" spans="1:21" ht="14.4" customHeight="1" x14ac:dyDescent="0.3">
      <c r="A1404" s="566">
        <v>4</v>
      </c>
      <c r="B1404" s="567" t="s">
        <v>539</v>
      </c>
      <c r="C1404" s="567">
        <v>89301042</v>
      </c>
      <c r="D1404" s="629" t="s">
        <v>4252</v>
      </c>
      <c r="E1404" s="630" t="s">
        <v>2330</v>
      </c>
      <c r="F1404" s="567" t="s">
        <v>2282</v>
      </c>
      <c r="G1404" s="567" t="s">
        <v>2457</v>
      </c>
      <c r="H1404" s="567" t="s">
        <v>538</v>
      </c>
      <c r="I1404" s="567" t="s">
        <v>2905</v>
      </c>
      <c r="J1404" s="567" t="s">
        <v>2906</v>
      </c>
      <c r="K1404" s="567" t="s">
        <v>2907</v>
      </c>
      <c r="L1404" s="568">
        <v>556.53</v>
      </c>
      <c r="M1404" s="568">
        <v>556.53</v>
      </c>
      <c r="N1404" s="567">
        <v>1</v>
      </c>
      <c r="O1404" s="631">
        <v>1</v>
      </c>
      <c r="P1404" s="568">
        <v>556.53</v>
      </c>
      <c r="Q1404" s="583">
        <v>1</v>
      </c>
      <c r="R1404" s="567">
        <v>1</v>
      </c>
      <c r="S1404" s="583">
        <v>1</v>
      </c>
      <c r="T1404" s="631">
        <v>1</v>
      </c>
      <c r="U1404" s="613">
        <v>1</v>
      </c>
    </row>
    <row r="1405" spans="1:21" ht="14.4" customHeight="1" x14ac:dyDescent="0.3">
      <c r="A1405" s="566">
        <v>4</v>
      </c>
      <c r="B1405" s="567" t="s">
        <v>539</v>
      </c>
      <c r="C1405" s="567">
        <v>89301042</v>
      </c>
      <c r="D1405" s="629" t="s">
        <v>4252</v>
      </c>
      <c r="E1405" s="630" t="s">
        <v>2330</v>
      </c>
      <c r="F1405" s="567" t="s">
        <v>2282</v>
      </c>
      <c r="G1405" s="567" t="s">
        <v>2457</v>
      </c>
      <c r="H1405" s="567" t="s">
        <v>538</v>
      </c>
      <c r="I1405" s="567" t="s">
        <v>2908</v>
      </c>
      <c r="J1405" s="567" t="s">
        <v>3303</v>
      </c>
      <c r="K1405" s="567" t="s">
        <v>2910</v>
      </c>
      <c r="L1405" s="568">
        <v>2094.4899999999998</v>
      </c>
      <c r="M1405" s="568">
        <v>6283.4699999999993</v>
      </c>
      <c r="N1405" s="567">
        <v>3</v>
      </c>
      <c r="O1405" s="631">
        <v>1</v>
      </c>
      <c r="P1405" s="568">
        <v>6283.4699999999993</v>
      </c>
      <c r="Q1405" s="583">
        <v>1</v>
      </c>
      <c r="R1405" s="567">
        <v>3</v>
      </c>
      <c r="S1405" s="583">
        <v>1</v>
      </c>
      <c r="T1405" s="631">
        <v>1</v>
      </c>
      <c r="U1405" s="613">
        <v>1</v>
      </c>
    </row>
    <row r="1406" spans="1:21" ht="14.4" customHeight="1" x14ac:dyDescent="0.3">
      <c r="A1406" s="566">
        <v>4</v>
      </c>
      <c r="B1406" s="567" t="s">
        <v>539</v>
      </c>
      <c r="C1406" s="567">
        <v>89301042</v>
      </c>
      <c r="D1406" s="629" t="s">
        <v>4252</v>
      </c>
      <c r="E1406" s="630" t="s">
        <v>2330</v>
      </c>
      <c r="F1406" s="567" t="s">
        <v>2282</v>
      </c>
      <c r="G1406" s="567" t="s">
        <v>2457</v>
      </c>
      <c r="H1406" s="567" t="s">
        <v>538</v>
      </c>
      <c r="I1406" s="567" t="s">
        <v>2916</v>
      </c>
      <c r="J1406" s="567" t="s">
        <v>2917</v>
      </c>
      <c r="K1406" s="567" t="s">
        <v>2918</v>
      </c>
      <c r="L1406" s="568">
        <v>517</v>
      </c>
      <c r="M1406" s="568">
        <v>517</v>
      </c>
      <c r="N1406" s="567">
        <v>1</v>
      </c>
      <c r="O1406" s="631">
        <v>1</v>
      </c>
      <c r="P1406" s="568">
        <v>517</v>
      </c>
      <c r="Q1406" s="583">
        <v>1</v>
      </c>
      <c r="R1406" s="567">
        <v>1</v>
      </c>
      <c r="S1406" s="583">
        <v>1</v>
      </c>
      <c r="T1406" s="631">
        <v>1</v>
      </c>
      <c r="U1406" s="613">
        <v>1</v>
      </c>
    </row>
    <row r="1407" spans="1:21" ht="14.4" customHeight="1" x14ac:dyDescent="0.3">
      <c r="A1407" s="566">
        <v>4</v>
      </c>
      <c r="B1407" s="567" t="s">
        <v>539</v>
      </c>
      <c r="C1407" s="567">
        <v>89301042</v>
      </c>
      <c r="D1407" s="629" t="s">
        <v>4252</v>
      </c>
      <c r="E1407" s="630" t="s">
        <v>2330</v>
      </c>
      <c r="F1407" s="567" t="s">
        <v>2282</v>
      </c>
      <c r="G1407" s="567" t="s">
        <v>2457</v>
      </c>
      <c r="H1407" s="567" t="s">
        <v>538</v>
      </c>
      <c r="I1407" s="567" t="s">
        <v>2925</v>
      </c>
      <c r="J1407" s="567" t="s">
        <v>2926</v>
      </c>
      <c r="K1407" s="567" t="s">
        <v>2927</v>
      </c>
      <c r="L1407" s="568">
        <v>5343.9</v>
      </c>
      <c r="M1407" s="568">
        <v>10687.8</v>
      </c>
      <c r="N1407" s="567">
        <v>2</v>
      </c>
      <c r="O1407" s="631">
        <v>1</v>
      </c>
      <c r="P1407" s="568">
        <v>10687.8</v>
      </c>
      <c r="Q1407" s="583">
        <v>1</v>
      </c>
      <c r="R1407" s="567">
        <v>2</v>
      </c>
      <c r="S1407" s="583">
        <v>1</v>
      </c>
      <c r="T1407" s="631">
        <v>1</v>
      </c>
      <c r="U1407" s="613">
        <v>1</v>
      </c>
    </row>
    <row r="1408" spans="1:21" ht="14.4" customHeight="1" x14ac:dyDescent="0.3">
      <c r="A1408" s="566">
        <v>4</v>
      </c>
      <c r="B1408" s="567" t="s">
        <v>539</v>
      </c>
      <c r="C1408" s="567">
        <v>89301042</v>
      </c>
      <c r="D1408" s="629" t="s">
        <v>4252</v>
      </c>
      <c r="E1408" s="630" t="s">
        <v>2330</v>
      </c>
      <c r="F1408" s="567" t="s">
        <v>2282</v>
      </c>
      <c r="G1408" s="567" t="s">
        <v>2457</v>
      </c>
      <c r="H1408" s="567" t="s">
        <v>538</v>
      </c>
      <c r="I1408" s="567" t="s">
        <v>2934</v>
      </c>
      <c r="J1408" s="567" t="s">
        <v>2935</v>
      </c>
      <c r="K1408" s="567" t="s">
        <v>2936</v>
      </c>
      <c r="L1408" s="568">
        <v>5343.9</v>
      </c>
      <c r="M1408" s="568">
        <v>5343.9</v>
      </c>
      <c r="N1408" s="567">
        <v>1</v>
      </c>
      <c r="O1408" s="631">
        <v>1</v>
      </c>
      <c r="P1408" s="568">
        <v>5343.9</v>
      </c>
      <c r="Q1408" s="583">
        <v>1</v>
      </c>
      <c r="R1408" s="567">
        <v>1</v>
      </c>
      <c r="S1408" s="583">
        <v>1</v>
      </c>
      <c r="T1408" s="631">
        <v>1</v>
      </c>
      <c r="U1408" s="613">
        <v>1</v>
      </c>
    </row>
    <row r="1409" spans="1:21" ht="14.4" customHeight="1" x14ac:dyDescent="0.3">
      <c r="A1409" s="566">
        <v>4</v>
      </c>
      <c r="B1409" s="567" t="s">
        <v>539</v>
      </c>
      <c r="C1409" s="567">
        <v>89301042</v>
      </c>
      <c r="D1409" s="629" t="s">
        <v>4252</v>
      </c>
      <c r="E1409" s="630" t="s">
        <v>2330</v>
      </c>
      <c r="F1409" s="567" t="s">
        <v>2282</v>
      </c>
      <c r="G1409" s="567" t="s">
        <v>2457</v>
      </c>
      <c r="H1409" s="567" t="s">
        <v>538</v>
      </c>
      <c r="I1409" s="567" t="s">
        <v>2937</v>
      </c>
      <c r="J1409" s="567" t="s">
        <v>2938</v>
      </c>
      <c r="K1409" s="567" t="s">
        <v>2939</v>
      </c>
      <c r="L1409" s="568">
        <v>1526.74</v>
      </c>
      <c r="M1409" s="568">
        <v>3053.48</v>
      </c>
      <c r="N1409" s="567">
        <v>2</v>
      </c>
      <c r="O1409" s="631">
        <v>1</v>
      </c>
      <c r="P1409" s="568">
        <v>3053.48</v>
      </c>
      <c r="Q1409" s="583">
        <v>1</v>
      </c>
      <c r="R1409" s="567">
        <v>2</v>
      </c>
      <c r="S1409" s="583">
        <v>1</v>
      </c>
      <c r="T1409" s="631">
        <v>1</v>
      </c>
      <c r="U1409" s="613">
        <v>1</v>
      </c>
    </row>
    <row r="1410" spans="1:21" ht="14.4" customHeight="1" x14ac:dyDescent="0.3">
      <c r="A1410" s="566">
        <v>4</v>
      </c>
      <c r="B1410" s="567" t="s">
        <v>539</v>
      </c>
      <c r="C1410" s="567">
        <v>89301042</v>
      </c>
      <c r="D1410" s="629" t="s">
        <v>4252</v>
      </c>
      <c r="E1410" s="630" t="s">
        <v>2330</v>
      </c>
      <c r="F1410" s="567" t="s">
        <v>2282</v>
      </c>
      <c r="G1410" s="567" t="s">
        <v>2457</v>
      </c>
      <c r="H1410" s="567" t="s">
        <v>538</v>
      </c>
      <c r="I1410" s="567" t="s">
        <v>2960</v>
      </c>
      <c r="J1410" s="567" t="s">
        <v>2961</v>
      </c>
      <c r="K1410" s="567" t="s">
        <v>2962</v>
      </c>
      <c r="L1410" s="568">
        <v>2816</v>
      </c>
      <c r="M1410" s="568">
        <v>25344</v>
      </c>
      <c r="N1410" s="567">
        <v>9</v>
      </c>
      <c r="O1410" s="631">
        <v>1</v>
      </c>
      <c r="P1410" s="568">
        <v>25344</v>
      </c>
      <c r="Q1410" s="583">
        <v>1</v>
      </c>
      <c r="R1410" s="567">
        <v>9</v>
      </c>
      <c r="S1410" s="583">
        <v>1</v>
      </c>
      <c r="T1410" s="631">
        <v>1</v>
      </c>
      <c r="U1410" s="613">
        <v>1</v>
      </c>
    </row>
    <row r="1411" spans="1:21" ht="14.4" customHeight="1" x14ac:dyDescent="0.3">
      <c r="A1411" s="566">
        <v>4</v>
      </c>
      <c r="B1411" s="567" t="s">
        <v>539</v>
      </c>
      <c r="C1411" s="567">
        <v>89301042</v>
      </c>
      <c r="D1411" s="629" t="s">
        <v>4252</v>
      </c>
      <c r="E1411" s="630" t="s">
        <v>2330</v>
      </c>
      <c r="F1411" s="567" t="s">
        <v>2282</v>
      </c>
      <c r="G1411" s="567" t="s">
        <v>2457</v>
      </c>
      <c r="H1411" s="567" t="s">
        <v>538</v>
      </c>
      <c r="I1411" s="567" t="s">
        <v>2971</v>
      </c>
      <c r="J1411" s="567" t="s">
        <v>2972</v>
      </c>
      <c r="K1411" s="567" t="s">
        <v>2973</v>
      </c>
      <c r="L1411" s="568">
        <v>1500.3</v>
      </c>
      <c r="M1411" s="568">
        <v>3000.6</v>
      </c>
      <c r="N1411" s="567">
        <v>2</v>
      </c>
      <c r="O1411" s="631">
        <v>1</v>
      </c>
      <c r="P1411" s="568">
        <v>3000.6</v>
      </c>
      <c r="Q1411" s="583">
        <v>1</v>
      </c>
      <c r="R1411" s="567">
        <v>2</v>
      </c>
      <c r="S1411" s="583">
        <v>1</v>
      </c>
      <c r="T1411" s="631">
        <v>1</v>
      </c>
      <c r="U1411" s="613">
        <v>1</v>
      </c>
    </row>
    <row r="1412" spans="1:21" ht="14.4" customHeight="1" x14ac:dyDescent="0.3">
      <c r="A1412" s="566">
        <v>4</v>
      </c>
      <c r="B1412" s="567" t="s">
        <v>539</v>
      </c>
      <c r="C1412" s="567">
        <v>89301042</v>
      </c>
      <c r="D1412" s="629" t="s">
        <v>4252</v>
      </c>
      <c r="E1412" s="630" t="s">
        <v>2330</v>
      </c>
      <c r="F1412" s="567" t="s">
        <v>2282</v>
      </c>
      <c r="G1412" s="567" t="s">
        <v>2457</v>
      </c>
      <c r="H1412" s="567" t="s">
        <v>538</v>
      </c>
      <c r="I1412" s="567" t="s">
        <v>2976</v>
      </c>
      <c r="J1412" s="567" t="s">
        <v>2977</v>
      </c>
      <c r="K1412" s="567" t="s">
        <v>2978</v>
      </c>
      <c r="L1412" s="568">
        <v>761.3</v>
      </c>
      <c r="M1412" s="568">
        <v>2283.8999999999996</v>
      </c>
      <c r="N1412" s="567">
        <v>3</v>
      </c>
      <c r="O1412" s="631">
        <v>1</v>
      </c>
      <c r="P1412" s="568">
        <v>2283.8999999999996</v>
      </c>
      <c r="Q1412" s="583">
        <v>1</v>
      </c>
      <c r="R1412" s="567">
        <v>3</v>
      </c>
      <c r="S1412" s="583">
        <v>1</v>
      </c>
      <c r="T1412" s="631">
        <v>1</v>
      </c>
      <c r="U1412" s="613">
        <v>1</v>
      </c>
    </row>
    <row r="1413" spans="1:21" ht="14.4" customHeight="1" x14ac:dyDescent="0.3">
      <c r="A1413" s="566">
        <v>4</v>
      </c>
      <c r="B1413" s="567" t="s">
        <v>539</v>
      </c>
      <c r="C1413" s="567">
        <v>89301042</v>
      </c>
      <c r="D1413" s="629" t="s">
        <v>4252</v>
      </c>
      <c r="E1413" s="630" t="s">
        <v>2330</v>
      </c>
      <c r="F1413" s="567" t="s">
        <v>2282</v>
      </c>
      <c r="G1413" s="567" t="s">
        <v>2457</v>
      </c>
      <c r="H1413" s="567" t="s">
        <v>538</v>
      </c>
      <c r="I1413" s="567" t="s">
        <v>2979</v>
      </c>
      <c r="J1413" s="567" t="s">
        <v>2977</v>
      </c>
      <c r="K1413" s="567" t="s">
        <v>2980</v>
      </c>
      <c r="L1413" s="568">
        <v>761.3</v>
      </c>
      <c r="M1413" s="568">
        <v>6851.7</v>
      </c>
      <c r="N1413" s="567">
        <v>9</v>
      </c>
      <c r="O1413" s="631">
        <v>1</v>
      </c>
      <c r="P1413" s="568">
        <v>6851.7</v>
      </c>
      <c r="Q1413" s="583">
        <v>1</v>
      </c>
      <c r="R1413" s="567">
        <v>9</v>
      </c>
      <c r="S1413" s="583">
        <v>1</v>
      </c>
      <c r="T1413" s="631">
        <v>1</v>
      </c>
      <c r="U1413" s="613">
        <v>1</v>
      </c>
    </row>
    <row r="1414" spans="1:21" ht="14.4" customHeight="1" x14ac:dyDescent="0.3">
      <c r="A1414" s="566">
        <v>4</v>
      </c>
      <c r="B1414" s="567" t="s">
        <v>539</v>
      </c>
      <c r="C1414" s="567">
        <v>89301042</v>
      </c>
      <c r="D1414" s="629" t="s">
        <v>4252</v>
      </c>
      <c r="E1414" s="630" t="s">
        <v>2330</v>
      </c>
      <c r="F1414" s="567" t="s">
        <v>2282</v>
      </c>
      <c r="G1414" s="567" t="s">
        <v>2457</v>
      </c>
      <c r="H1414" s="567" t="s">
        <v>538</v>
      </c>
      <c r="I1414" s="567" t="s">
        <v>3922</v>
      </c>
      <c r="J1414" s="567" t="s">
        <v>3923</v>
      </c>
      <c r="K1414" s="567" t="s">
        <v>3924</v>
      </c>
      <c r="L1414" s="568">
        <v>734</v>
      </c>
      <c r="M1414" s="568">
        <v>1468</v>
      </c>
      <c r="N1414" s="567">
        <v>2</v>
      </c>
      <c r="O1414" s="631">
        <v>1</v>
      </c>
      <c r="P1414" s="568">
        <v>1468</v>
      </c>
      <c r="Q1414" s="583">
        <v>1</v>
      </c>
      <c r="R1414" s="567">
        <v>2</v>
      </c>
      <c r="S1414" s="583">
        <v>1</v>
      </c>
      <c r="T1414" s="631">
        <v>1</v>
      </c>
      <c r="U1414" s="613">
        <v>1</v>
      </c>
    </row>
    <row r="1415" spans="1:21" ht="14.4" customHeight="1" x14ac:dyDescent="0.3">
      <c r="A1415" s="566">
        <v>4</v>
      </c>
      <c r="B1415" s="567" t="s">
        <v>539</v>
      </c>
      <c r="C1415" s="567">
        <v>89301042</v>
      </c>
      <c r="D1415" s="629" t="s">
        <v>4252</v>
      </c>
      <c r="E1415" s="630" t="s">
        <v>2330</v>
      </c>
      <c r="F1415" s="567" t="s">
        <v>2282</v>
      </c>
      <c r="G1415" s="567" t="s">
        <v>2457</v>
      </c>
      <c r="H1415" s="567" t="s">
        <v>538</v>
      </c>
      <c r="I1415" s="567" t="s">
        <v>3925</v>
      </c>
      <c r="J1415" s="567" t="s">
        <v>3456</v>
      </c>
      <c r="K1415" s="567" t="s">
        <v>3926</v>
      </c>
      <c r="L1415" s="568">
        <v>834</v>
      </c>
      <c r="M1415" s="568">
        <v>1668</v>
      </c>
      <c r="N1415" s="567">
        <v>2</v>
      </c>
      <c r="O1415" s="631">
        <v>1</v>
      </c>
      <c r="P1415" s="568">
        <v>1668</v>
      </c>
      <c r="Q1415" s="583">
        <v>1</v>
      </c>
      <c r="R1415" s="567">
        <v>2</v>
      </c>
      <c r="S1415" s="583">
        <v>1</v>
      </c>
      <c r="T1415" s="631">
        <v>1</v>
      </c>
      <c r="U1415" s="613">
        <v>1</v>
      </c>
    </row>
    <row r="1416" spans="1:21" ht="14.4" customHeight="1" x14ac:dyDescent="0.3">
      <c r="A1416" s="566">
        <v>4</v>
      </c>
      <c r="B1416" s="567" t="s">
        <v>539</v>
      </c>
      <c r="C1416" s="567">
        <v>89301042</v>
      </c>
      <c r="D1416" s="629" t="s">
        <v>4252</v>
      </c>
      <c r="E1416" s="630" t="s">
        <v>2330</v>
      </c>
      <c r="F1416" s="567" t="s">
        <v>2282</v>
      </c>
      <c r="G1416" s="567" t="s">
        <v>2457</v>
      </c>
      <c r="H1416" s="567" t="s">
        <v>538</v>
      </c>
      <c r="I1416" s="567" t="s">
        <v>3014</v>
      </c>
      <c r="J1416" s="567" t="s">
        <v>3015</v>
      </c>
      <c r="K1416" s="567" t="s">
        <v>2913</v>
      </c>
      <c r="L1416" s="568">
        <v>500</v>
      </c>
      <c r="M1416" s="568">
        <v>1000</v>
      </c>
      <c r="N1416" s="567">
        <v>2</v>
      </c>
      <c r="O1416" s="631">
        <v>1</v>
      </c>
      <c r="P1416" s="568">
        <v>1000</v>
      </c>
      <c r="Q1416" s="583">
        <v>1</v>
      </c>
      <c r="R1416" s="567">
        <v>2</v>
      </c>
      <c r="S1416" s="583">
        <v>1</v>
      </c>
      <c r="T1416" s="631">
        <v>1</v>
      </c>
      <c r="U1416" s="613">
        <v>1</v>
      </c>
    </row>
    <row r="1417" spans="1:21" ht="14.4" customHeight="1" x14ac:dyDescent="0.3">
      <c r="A1417" s="566">
        <v>4</v>
      </c>
      <c r="B1417" s="567" t="s">
        <v>539</v>
      </c>
      <c r="C1417" s="567">
        <v>89301042</v>
      </c>
      <c r="D1417" s="629" t="s">
        <v>4252</v>
      </c>
      <c r="E1417" s="630" t="s">
        <v>2330</v>
      </c>
      <c r="F1417" s="567" t="s">
        <v>2282</v>
      </c>
      <c r="G1417" s="567" t="s">
        <v>2457</v>
      </c>
      <c r="H1417" s="567" t="s">
        <v>538</v>
      </c>
      <c r="I1417" s="567" t="s">
        <v>3016</v>
      </c>
      <c r="J1417" s="567" t="s">
        <v>3017</v>
      </c>
      <c r="K1417" s="567" t="s">
        <v>3018</v>
      </c>
      <c r="L1417" s="568">
        <v>556</v>
      </c>
      <c r="M1417" s="568">
        <v>1668</v>
      </c>
      <c r="N1417" s="567">
        <v>3</v>
      </c>
      <c r="O1417" s="631">
        <v>1</v>
      </c>
      <c r="P1417" s="568">
        <v>1668</v>
      </c>
      <c r="Q1417" s="583">
        <v>1</v>
      </c>
      <c r="R1417" s="567">
        <v>3</v>
      </c>
      <c r="S1417" s="583">
        <v>1</v>
      </c>
      <c r="T1417" s="631">
        <v>1</v>
      </c>
      <c r="U1417" s="613">
        <v>1</v>
      </c>
    </row>
    <row r="1418" spans="1:21" ht="14.4" customHeight="1" x14ac:dyDescent="0.3">
      <c r="A1418" s="566">
        <v>4</v>
      </c>
      <c r="B1418" s="567" t="s">
        <v>539</v>
      </c>
      <c r="C1418" s="567">
        <v>89301042</v>
      </c>
      <c r="D1418" s="629" t="s">
        <v>4252</v>
      </c>
      <c r="E1418" s="630" t="s">
        <v>2330</v>
      </c>
      <c r="F1418" s="567" t="s">
        <v>2282</v>
      </c>
      <c r="G1418" s="567" t="s">
        <v>2457</v>
      </c>
      <c r="H1418" s="567" t="s">
        <v>538</v>
      </c>
      <c r="I1418" s="567" t="s">
        <v>3019</v>
      </c>
      <c r="J1418" s="567" t="s">
        <v>3022</v>
      </c>
      <c r="K1418" s="567" t="s">
        <v>3021</v>
      </c>
      <c r="L1418" s="568">
        <v>2939</v>
      </c>
      <c r="M1418" s="568">
        <v>2939</v>
      </c>
      <c r="N1418" s="567">
        <v>1</v>
      </c>
      <c r="O1418" s="631">
        <v>1</v>
      </c>
      <c r="P1418" s="568">
        <v>2939</v>
      </c>
      <c r="Q1418" s="583">
        <v>1</v>
      </c>
      <c r="R1418" s="567">
        <v>1</v>
      </c>
      <c r="S1418" s="583">
        <v>1</v>
      </c>
      <c r="T1418" s="631">
        <v>1</v>
      </c>
      <c r="U1418" s="613">
        <v>1</v>
      </c>
    </row>
    <row r="1419" spans="1:21" ht="14.4" customHeight="1" x14ac:dyDescent="0.3">
      <c r="A1419" s="566">
        <v>4</v>
      </c>
      <c r="B1419" s="567" t="s">
        <v>539</v>
      </c>
      <c r="C1419" s="567">
        <v>89301042</v>
      </c>
      <c r="D1419" s="629" t="s">
        <v>4252</v>
      </c>
      <c r="E1419" s="630" t="s">
        <v>2330</v>
      </c>
      <c r="F1419" s="567" t="s">
        <v>2282</v>
      </c>
      <c r="G1419" s="567" t="s">
        <v>2457</v>
      </c>
      <c r="H1419" s="567" t="s">
        <v>538</v>
      </c>
      <c r="I1419" s="567" t="s">
        <v>3034</v>
      </c>
      <c r="J1419" s="567" t="s">
        <v>3035</v>
      </c>
      <c r="K1419" s="567" t="s">
        <v>3036</v>
      </c>
      <c r="L1419" s="568">
        <v>600</v>
      </c>
      <c r="M1419" s="568">
        <v>3000</v>
      </c>
      <c r="N1419" s="567">
        <v>5</v>
      </c>
      <c r="O1419" s="631">
        <v>5</v>
      </c>
      <c r="P1419" s="568">
        <v>3000</v>
      </c>
      <c r="Q1419" s="583">
        <v>1</v>
      </c>
      <c r="R1419" s="567">
        <v>5</v>
      </c>
      <c r="S1419" s="583">
        <v>1</v>
      </c>
      <c r="T1419" s="631">
        <v>5</v>
      </c>
      <c r="U1419" s="613">
        <v>1</v>
      </c>
    </row>
    <row r="1420" spans="1:21" ht="14.4" customHeight="1" x14ac:dyDescent="0.3">
      <c r="A1420" s="566">
        <v>4</v>
      </c>
      <c r="B1420" s="567" t="s">
        <v>539</v>
      </c>
      <c r="C1420" s="567">
        <v>89301042</v>
      </c>
      <c r="D1420" s="629" t="s">
        <v>4252</v>
      </c>
      <c r="E1420" s="630" t="s">
        <v>2330</v>
      </c>
      <c r="F1420" s="567" t="s">
        <v>2282</v>
      </c>
      <c r="G1420" s="567" t="s">
        <v>2457</v>
      </c>
      <c r="H1420" s="567" t="s">
        <v>538</v>
      </c>
      <c r="I1420" s="567" t="s">
        <v>3034</v>
      </c>
      <c r="J1420" s="567" t="s">
        <v>3400</v>
      </c>
      <c r="K1420" s="567" t="s">
        <v>3036</v>
      </c>
      <c r="L1420" s="568">
        <v>600</v>
      </c>
      <c r="M1420" s="568">
        <v>600</v>
      </c>
      <c r="N1420" s="567">
        <v>1</v>
      </c>
      <c r="O1420" s="631">
        <v>1</v>
      </c>
      <c r="P1420" s="568">
        <v>600</v>
      </c>
      <c r="Q1420" s="583">
        <v>1</v>
      </c>
      <c r="R1420" s="567">
        <v>1</v>
      </c>
      <c r="S1420" s="583">
        <v>1</v>
      </c>
      <c r="T1420" s="631">
        <v>1</v>
      </c>
      <c r="U1420" s="613">
        <v>1</v>
      </c>
    </row>
    <row r="1421" spans="1:21" ht="14.4" customHeight="1" x14ac:dyDescent="0.3">
      <c r="A1421" s="566">
        <v>4</v>
      </c>
      <c r="B1421" s="567" t="s">
        <v>539</v>
      </c>
      <c r="C1421" s="567">
        <v>89301042</v>
      </c>
      <c r="D1421" s="629" t="s">
        <v>4252</v>
      </c>
      <c r="E1421" s="630" t="s">
        <v>2330</v>
      </c>
      <c r="F1421" s="567" t="s">
        <v>2282</v>
      </c>
      <c r="G1421" s="567" t="s">
        <v>2457</v>
      </c>
      <c r="H1421" s="567" t="s">
        <v>538</v>
      </c>
      <c r="I1421" s="567" t="s">
        <v>3040</v>
      </c>
      <c r="J1421" s="567" t="s">
        <v>3041</v>
      </c>
      <c r="K1421" s="567" t="s">
        <v>3036</v>
      </c>
      <c r="L1421" s="568">
        <v>1000</v>
      </c>
      <c r="M1421" s="568">
        <v>4000</v>
      </c>
      <c r="N1421" s="567">
        <v>4</v>
      </c>
      <c r="O1421" s="631">
        <v>3</v>
      </c>
      <c r="P1421" s="568">
        <v>3000</v>
      </c>
      <c r="Q1421" s="583">
        <v>0.75</v>
      </c>
      <c r="R1421" s="567">
        <v>3</v>
      </c>
      <c r="S1421" s="583">
        <v>0.75</v>
      </c>
      <c r="T1421" s="631">
        <v>2</v>
      </c>
      <c r="U1421" s="613">
        <v>0.66666666666666663</v>
      </c>
    </row>
    <row r="1422" spans="1:21" ht="14.4" customHeight="1" x14ac:dyDescent="0.3">
      <c r="A1422" s="566">
        <v>4</v>
      </c>
      <c r="B1422" s="567" t="s">
        <v>539</v>
      </c>
      <c r="C1422" s="567">
        <v>89301042</v>
      </c>
      <c r="D1422" s="629" t="s">
        <v>4252</v>
      </c>
      <c r="E1422" s="630" t="s">
        <v>2330</v>
      </c>
      <c r="F1422" s="567" t="s">
        <v>2282</v>
      </c>
      <c r="G1422" s="567" t="s">
        <v>2457</v>
      </c>
      <c r="H1422" s="567" t="s">
        <v>538</v>
      </c>
      <c r="I1422" s="567" t="s">
        <v>3040</v>
      </c>
      <c r="J1422" s="567" t="s">
        <v>3402</v>
      </c>
      <c r="K1422" s="567" t="s">
        <v>3036</v>
      </c>
      <c r="L1422" s="568">
        <v>1000</v>
      </c>
      <c r="M1422" s="568">
        <v>1000</v>
      </c>
      <c r="N1422" s="567">
        <v>1</v>
      </c>
      <c r="O1422" s="631">
        <v>1</v>
      </c>
      <c r="P1422" s="568">
        <v>1000</v>
      </c>
      <c r="Q1422" s="583">
        <v>1</v>
      </c>
      <c r="R1422" s="567">
        <v>1</v>
      </c>
      <c r="S1422" s="583">
        <v>1</v>
      </c>
      <c r="T1422" s="631">
        <v>1</v>
      </c>
      <c r="U1422" s="613">
        <v>1</v>
      </c>
    </row>
    <row r="1423" spans="1:21" ht="14.4" customHeight="1" x14ac:dyDescent="0.3">
      <c r="A1423" s="566">
        <v>4</v>
      </c>
      <c r="B1423" s="567" t="s">
        <v>539</v>
      </c>
      <c r="C1423" s="567">
        <v>89301042</v>
      </c>
      <c r="D1423" s="629" t="s">
        <v>4252</v>
      </c>
      <c r="E1423" s="630" t="s">
        <v>2330</v>
      </c>
      <c r="F1423" s="567" t="s">
        <v>2282</v>
      </c>
      <c r="G1423" s="567" t="s">
        <v>2457</v>
      </c>
      <c r="H1423" s="567" t="s">
        <v>538</v>
      </c>
      <c r="I1423" s="567" t="s">
        <v>3053</v>
      </c>
      <c r="J1423" s="567" t="s">
        <v>3054</v>
      </c>
      <c r="K1423" s="567" t="s">
        <v>3039</v>
      </c>
      <c r="L1423" s="568">
        <v>300</v>
      </c>
      <c r="M1423" s="568">
        <v>1200</v>
      </c>
      <c r="N1423" s="567">
        <v>4</v>
      </c>
      <c r="O1423" s="631">
        <v>4</v>
      </c>
      <c r="P1423" s="568">
        <v>1200</v>
      </c>
      <c r="Q1423" s="583">
        <v>1</v>
      </c>
      <c r="R1423" s="567">
        <v>4</v>
      </c>
      <c r="S1423" s="583">
        <v>1</v>
      </c>
      <c r="T1423" s="631">
        <v>4</v>
      </c>
      <c r="U1423" s="613">
        <v>1</v>
      </c>
    </row>
    <row r="1424" spans="1:21" ht="14.4" customHeight="1" x14ac:dyDescent="0.3">
      <c r="A1424" s="566">
        <v>4</v>
      </c>
      <c r="B1424" s="567" t="s">
        <v>539</v>
      </c>
      <c r="C1424" s="567">
        <v>89301042</v>
      </c>
      <c r="D1424" s="629" t="s">
        <v>4252</v>
      </c>
      <c r="E1424" s="630" t="s">
        <v>2330</v>
      </c>
      <c r="F1424" s="567" t="s">
        <v>2282</v>
      </c>
      <c r="G1424" s="567" t="s">
        <v>2457</v>
      </c>
      <c r="H1424" s="567" t="s">
        <v>538</v>
      </c>
      <c r="I1424" s="567" t="s">
        <v>3053</v>
      </c>
      <c r="J1424" s="567" t="s">
        <v>3407</v>
      </c>
      <c r="K1424" s="567" t="s">
        <v>3039</v>
      </c>
      <c r="L1424" s="568">
        <v>300</v>
      </c>
      <c r="M1424" s="568">
        <v>1200</v>
      </c>
      <c r="N1424" s="567">
        <v>4</v>
      </c>
      <c r="O1424" s="631">
        <v>3</v>
      </c>
      <c r="P1424" s="568">
        <v>1200</v>
      </c>
      <c r="Q1424" s="583">
        <v>1</v>
      </c>
      <c r="R1424" s="567">
        <v>4</v>
      </c>
      <c r="S1424" s="583">
        <v>1</v>
      </c>
      <c r="T1424" s="631">
        <v>3</v>
      </c>
      <c r="U1424" s="613">
        <v>1</v>
      </c>
    </row>
    <row r="1425" spans="1:21" ht="14.4" customHeight="1" x14ac:dyDescent="0.3">
      <c r="A1425" s="566">
        <v>4</v>
      </c>
      <c r="B1425" s="567" t="s">
        <v>539</v>
      </c>
      <c r="C1425" s="567">
        <v>89301042</v>
      </c>
      <c r="D1425" s="629" t="s">
        <v>4252</v>
      </c>
      <c r="E1425" s="630" t="s">
        <v>2330</v>
      </c>
      <c r="F1425" s="567" t="s">
        <v>2282</v>
      </c>
      <c r="G1425" s="567" t="s">
        <v>2457</v>
      </c>
      <c r="H1425" s="567" t="s">
        <v>538</v>
      </c>
      <c r="I1425" s="567" t="s">
        <v>3075</v>
      </c>
      <c r="J1425" s="567" t="s">
        <v>3076</v>
      </c>
      <c r="K1425" s="567" t="s">
        <v>3077</v>
      </c>
      <c r="L1425" s="568">
        <v>370.4</v>
      </c>
      <c r="M1425" s="568">
        <v>370.4</v>
      </c>
      <c r="N1425" s="567">
        <v>1</v>
      </c>
      <c r="O1425" s="631">
        <v>1</v>
      </c>
      <c r="P1425" s="568">
        <v>370.4</v>
      </c>
      <c r="Q1425" s="583">
        <v>1</v>
      </c>
      <c r="R1425" s="567">
        <v>1</v>
      </c>
      <c r="S1425" s="583">
        <v>1</v>
      </c>
      <c r="T1425" s="631">
        <v>1</v>
      </c>
      <c r="U1425" s="613">
        <v>1</v>
      </c>
    </row>
    <row r="1426" spans="1:21" ht="14.4" customHeight="1" x14ac:dyDescent="0.3">
      <c r="A1426" s="566">
        <v>4</v>
      </c>
      <c r="B1426" s="567" t="s">
        <v>539</v>
      </c>
      <c r="C1426" s="567">
        <v>89301042</v>
      </c>
      <c r="D1426" s="629" t="s">
        <v>4252</v>
      </c>
      <c r="E1426" s="630" t="s">
        <v>2330</v>
      </c>
      <c r="F1426" s="567" t="s">
        <v>2282</v>
      </c>
      <c r="G1426" s="567" t="s">
        <v>2457</v>
      </c>
      <c r="H1426" s="567" t="s">
        <v>538</v>
      </c>
      <c r="I1426" s="567" t="s">
        <v>3078</v>
      </c>
      <c r="J1426" s="567" t="s">
        <v>3079</v>
      </c>
      <c r="K1426" s="567" t="s">
        <v>3080</v>
      </c>
      <c r="L1426" s="568">
        <v>453.2</v>
      </c>
      <c r="M1426" s="568">
        <v>453.2</v>
      </c>
      <c r="N1426" s="567">
        <v>1</v>
      </c>
      <c r="O1426" s="631">
        <v>1</v>
      </c>
      <c r="P1426" s="568">
        <v>453.2</v>
      </c>
      <c r="Q1426" s="583">
        <v>1</v>
      </c>
      <c r="R1426" s="567">
        <v>1</v>
      </c>
      <c r="S1426" s="583">
        <v>1</v>
      </c>
      <c r="T1426" s="631">
        <v>1</v>
      </c>
      <c r="U1426" s="613">
        <v>1</v>
      </c>
    </row>
    <row r="1427" spans="1:21" ht="14.4" customHeight="1" x14ac:dyDescent="0.3">
      <c r="A1427" s="566">
        <v>4</v>
      </c>
      <c r="B1427" s="567" t="s">
        <v>539</v>
      </c>
      <c r="C1427" s="567">
        <v>89301042</v>
      </c>
      <c r="D1427" s="629" t="s">
        <v>4252</v>
      </c>
      <c r="E1427" s="630" t="s">
        <v>2330</v>
      </c>
      <c r="F1427" s="567" t="s">
        <v>2282</v>
      </c>
      <c r="G1427" s="567" t="s">
        <v>2457</v>
      </c>
      <c r="H1427" s="567" t="s">
        <v>538</v>
      </c>
      <c r="I1427" s="567" t="s">
        <v>3084</v>
      </c>
      <c r="J1427" s="567" t="s">
        <v>3085</v>
      </c>
      <c r="K1427" s="567" t="s">
        <v>3086</v>
      </c>
      <c r="L1427" s="568">
        <v>5343.9</v>
      </c>
      <c r="M1427" s="568">
        <v>5343.9</v>
      </c>
      <c r="N1427" s="567">
        <v>1</v>
      </c>
      <c r="O1427" s="631">
        <v>1</v>
      </c>
      <c r="P1427" s="568">
        <v>5343.9</v>
      </c>
      <c r="Q1427" s="583">
        <v>1</v>
      </c>
      <c r="R1427" s="567">
        <v>1</v>
      </c>
      <c r="S1427" s="583">
        <v>1</v>
      </c>
      <c r="T1427" s="631">
        <v>1</v>
      </c>
      <c r="U1427" s="613">
        <v>1</v>
      </c>
    </row>
    <row r="1428" spans="1:21" ht="14.4" customHeight="1" x14ac:dyDescent="0.3">
      <c r="A1428" s="566">
        <v>4</v>
      </c>
      <c r="B1428" s="567" t="s">
        <v>539</v>
      </c>
      <c r="C1428" s="567">
        <v>89301042</v>
      </c>
      <c r="D1428" s="629" t="s">
        <v>4252</v>
      </c>
      <c r="E1428" s="630" t="s">
        <v>2330</v>
      </c>
      <c r="F1428" s="567" t="s">
        <v>2282</v>
      </c>
      <c r="G1428" s="567" t="s">
        <v>2457</v>
      </c>
      <c r="H1428" s="567" t="s">
        <v>538</v>
      </c>
      <c r="I1428" s="567" t="s">
        <v>3098</v>
      </c>
      <c r="J1428" s="567" t="s">
        <v>3101</v>
      </c>
      <c r="K1428" s="567" t="s">
        <v>3100</v>
      </c>
      <c r="L1428" s="568">
        <v>761.3</v>
      </c>
      <c r="M1428" s="568">
        <v>5329.0999999999995</v>
      </c>
      <c r="N1428" s="567">
        <v>7</v>
      </c>
      <c r="O1428" s="631">
        <v>1</v>
      </c>
      <c r="P1428" s="568">
        <v>5329.0999999999995</v>
      </c>
      <c r="Q1428" s="583">
        <v>1</v>
      </c>
      <c r="R1428" s="567">
        <v>7</v>
      </c>
      <c r="S1428" s="583">
        <v>1</v>
      </c>
      <c r="T1428" s="631">
        <v>1</v>
      </c>
      <c r="U1428" s="613">
        <v>1</v>
      </c>
    </row>
    <row r="1429" spans="1:21" ht="14.4" customHeight="1" x14ac:dyDescent="0.3">
      <c r="A1429" s="566">
        <v>4</v>
      </c>
      <c r="B1429" s="567" t="s">
        <v>539</v>
      </c>
      <c r="C1429" s="567">
        <v>89301042</v>
      </c>
      <c r="D1429" s="629" t="s">
        <v>4252</v>
      </c>
      <c r="E1429" s="630" t="s">
        <v>2330</v>
      </c>
      <c r="F1429" s="567" t="s">
        <v>2282</v>
      </c>
      <c r="G1429" s="567" t="s">
        <v>2457</v>
      </c>
      <c r="H1429" s="567" t="s">
        <v>538</v>
      </c>
      <c r="I1429" s="567" t="s">
        <v>3927</v>
      </c>
      <c r="J1429" s="567" t="s">
        <v>3928</v>
      </c>
      <c r="K1429" s="567" t="s">
        <v>3929</v>
      </c>
      <c r="L1429" s="568">
        <v>3000</v>
      </c>
      <c r="M1429" s="568">
        <v>18000</v>
      </c>
      <c r="N1429" s="567">
        <v>6</v>
      </c>
      <c r="O1429" s="631">
        <v>1</v>
      </c>
      <c r="P1429" s="568">
        <v>18000</v>
      </c>
      <c r="Q1429" s="583">
        <v>1</v>
      </c>
      <c r="R1429" s="567">
        <v>6</v>
      </c>
      <c r="S1429" s="583">
        <v>1</v>
      </c>
      <c r="T1429" s="631">
        <v>1</v>
      </c>
      <c r="U1429" s="613">
        <v>1</v>
      </c>
    </row>
    <row r="1430" spans="1:21" ht="14.4" customHeight="1" x14ac:dyDescent="0.3">
      <c r="A1430" s="566">
        <v>4</v>
      </c>
      <c r="B1430" s="567" t="s">
        <v>539</v>
      </c>
      <c r="C1430" s="567">
        <v>89301042</v>
      </c>
      <c r="D1430" s="629" t="s">
        <v>4252</v>
      </c>
      <c r="E1430" s="630" t="s">
        <v>2330</v>
      </c>
      <c r="F1430" s="567" t="s">
        <v>2282</v>
      </c>
      <c r="G1430" s="567" t="s">
        <v>2457</v>
      </c>
      <c r="H1430" s="567" t="s">
        <v>538</v>
      </c>
      <c r="I1430" s="567" t="s">
        <v>3930</v>
      </c>
      <c r="J1430" s="567" t="s">
        <v>3931</v>
      </c>
      <c r="K1430" s="567" t="s">
        <v>3932</v>
      </c>
      <c r="L1430" s="568">
        <v>1500</v>
      </c>
      <c r="M1430" s="568">
        <v>9000</v>
      </c>
      <c r="N1430" s="567">
        <v>6</v>
      </c>
      <c r="O1430" s="631">
        <v>1</v>
      </c>
      <c r="P1430" s="568">
        <v>9000</v>
      </c>
      <c r="Q1430" s="583">
        <v>1</v>
      </c>
      <c r="R1430" s="567">
        <v>6</v>
      </c>
      <c r="S1430" s="583">
        <v>1</v>
      </c>
      <c r="T1430" s="631">
        <v>1</v>
      </c>
      <c r="U1430" s="613">
        <v>1</v>
      </c>
    </row>
    <row r="1431" spans="1:21" ht="14.4" customHeight="1" x14ac:dyDescent="0.3">
      <c r="A1431" s="566">
        <v>4</v>
      </c>
      <c r="B1431" s="567" t="s">
        <v>539</v>
      </c>
      <c r="C1431" s="567">
        <v>89301042</v>
      </c>
      <c r="D1431" s="629" t="s">
        <v>4252</v>
      </c>
      <c r="E1431" s="630" t="s">
        <v>2330</v>
      </c>
      <c r="F1431" s="567" t="s">
        <v>2282</v>
      </c>
      <c r="G1431" s="567" t="s">
        <v>2457</v>
      </c>
      <c r="H1431" s="567" t="s">
        <v>538</v>
      </c>
      <c r="I1431" s="567" t="s">
        <v>3543</v>
      </c>
      <c r="J1431" s="567" t="s">
        <v>3544</v>
      </c>
      <c r="K1431" s="567" t="s">
        <v>3545</v>
      </c>
      <c r="L1431" s="568">
        <v>957</v>
      </c>
      <c r="M1431" s="568">
        <v>5742</v>
      </c>
      <c r="N1431" s="567">
        <v>6</v>
      </c>
      <c r="O1431" s="631">
        <v>1</v>
      </c>
      <c r="P1431" s="568">
        <v>5742</v>
      </c>
      <c r="Q1431" s="583">
        <v>1</v>
      </c>
      <c r="R1431" s="567">
        <v>6</v>
      </c>
      <c r="S1431" s="583">
        <v>1</v>
      </c>
      <c r="T1431" s="631">
        <v>1</v>
      </c>
      <c r="U1431" s="613">
        <v>1</v>
      </c>
    </row>
    <row r="1432" spans="1:21" ht="14.4" customHeight="1" x14ac:dyDescent="0.3">
      <c r="A1432" s="566">
        <v>4</v>
      </c>
      <c r="B1432" s="567" t="s">
        <v>539</v>
      </c>
      <c r="C1432" s="567">
        <v>89301042</v>
      </c>
      <c r="D1432" s="629" t="s">
        <v>4252</v>
      </c>
      <c r="E1432" s="630" t="s">
        <v>2330</v>
      </c>
      <c r="F1432" s="567" t="s">
        <v>2282</v>
      </c>
      <c r="G1432" s="567" t="s">
        <v>2457</v>
      </c>
      <c r="H1432" s="567" t="s">
        <v>538</v>
      </c>
      <c r="I1432" s="567" t="s">
        <v>3436</v>
      </c>
      <c r="J1432" s="567" t="s">
        <v>3437</v>
      </c>
      <c r="K1432" s="567" t="s">
        <v>3438</v>
      </c>
      <c r="L1432" s="568">
        <v>3000</v>
      </c>
      <c r="M1432" s="568">
        <v>6000</v>
      </c>
      <c r="N1432" s="567">
        <v>2</v>
      </c>
      <c r="O1432" s="631">
        <v>1</v>
      </c>
      <c r="P1432" s="568">
        <v>6000</v>
      </c>
      <c r="Q1432" s="583">
        <v>1</v>
      </c>
      <c r="R1432" s="567">
        <v>2</v>
      </c>
      <c r="S1432" s="583">
        <v>1</v>
      </c>
      <c r="T1432" s="631">
        <v>1</v>
      </c>
      <c r="U1432" s="613">
        <v>1</v>
      </c>
    </row>
    <row r="1433" spans="1:21" ht="14.4" customHeight="1" x14ac:dyDescent="0.3">
      <c r="A1433" s="566">
        <v>4</v>
      </c>
      <c r="B1433" s="567" t="s">
        <v>539</v>
      </c>
      <c r="C1433" s="567">
        <v>89301042</v>
      </c>
      <c r="D1433" s="629" t="s">
        <v>4252</v>
      </c>
      <c r="E1433" s="630" t="s">
        <v>2330</v>
      </c>
      <c r="F1433" s="567" t="s">
        <v>2282</v>
      </c>
      <c r="G1433" s="567" t="s">
        <v>2457</v>
      </c>
      <c r="H1433" s="567" t="s">
        <v>538</v>
      </c>
      <c r="I1433" s="567" t="s">
        <v>3124</v>
      </c>
      <c r="J1433" s="567" t="s">
        <v>3125</v>
      </c>
      <c r="K1433" s="567" t="s">
        <v>3126</v>
      </c>
      <c r="L1433" s="568">
        <v>1500</v>
      </c>
      <c r="M1433" s="568">
        <v>9000</v>
      </c>
      <c r="N1433" s="567">
        <v>6</v>
      </c>
      <c r="O1433" s="631">
        <v>1</v>
      </c>
      <c r="P1433" s="568">
        <v>9000</v>
      </c>
      <c r="Q1433" s="583">
        <v>1</v>
      </c>
      <c r="R1433" s="567">
        <v>6</v>
      </c>
      <c r="S1433" s="583">
        <v>1</v>
      </c>
      <c r="T1433" s="631">
        <v>1</v>
      </c>
      <c r="U1433" s="613">
        <v>1</v>
      </c>
    </row>
    <row r="1434" spans="1:21" ht="14.4" customHeight="1" x14ac:dyDescent="0.3">
      <c r="A1434" s="566">
        <v>4</v>
      </c>
      <c r="B1434" s="567" t="s">
        <v>539</v>
      </c>
      <c r="C1434" s="567">
        <v>89301042</v>
      </c>
      <c r="D1434" s="629" t="s">
        <v>4252</v>
      </c>
      <c r="E1434" s="630" t="s">
        <v>2330</v>
      </c>
      <c r="F1434" s="567" t="s">
        <v>2282</v>
      </c>
      <c r="G1434" s="567" t="s">
        <v>2457</v>
      </c>
      <c r="H1434" s="567" t="s">
        <v>538</v>
      </c>
      <c r="I1434" s="567" t="s">
        <v>3133</v>
      </c>
      <c r="J1434" s="567" t="s">
        <v>3134</v>
      </c>
      <c r="K1434" s="567" t="s">
        <v>3135</v>
      </c>
      <c r="L1434" s="568">
        <v>159.5</v>
      </c>
      <c r="M1434" s="568">
        <v>159.5</v>
      </c>
      <c r="N1434" s="567">
        <v>1</v>
      </c>
      <c r="O1434" s="631">
        <v>1</v>
      </c>
      <c r="P1434" s="568"/>
      <c r="Q1434" s="583">
        <v>0</v>
      </c>
      <c r="R1434" s="567"/>
      <c r="S1434" s="583">
        <v>0</v>
      </c>
      <c r="T1434" s="631"/>
      <c r="U1434" s="613">
        <v>0</v>
      </c>
    </row>
    <row r="1435" spans="1:21" ht="14.4" customHeight="1" x14ac:dyDescent="0.3">
      <c r="A1435" s="566">
        <v>4</v>
      </c>
      <c r="B1435" s="567" t="s">
        <v>539</v>
      </c>
      <c r="C1435" s="567">
        <v>89301042</v>
      </c>
      <c r="D1435" s="629" t="s">
        <v>4252</v>
      </c>
      <c r="E1435" s="630" t="s">
        <v>2330</v>
      </c>
      <c r="F1435" s="567" t="s">
        <v>2282</v>
      </c>
      <c r="G1435" s="567" t="s">
        <v>2457</v>
      </c>
      <c r="H1435" s="567" t="s">
        <v>538</v>
      </c>
      <c r="I1435" s="567" t="s">
        <v>3933</v>
      </c>
      <c r="J1435" s="567" t="s">
        <v>3934</v>
      </c>
      <c r="K1435" s="567" t="s">
        <v>3935</v>
      </c>
      <c r="L1435" s="568">
        <v>1249.73</v>
      </c>
      <c r="M1435" s="568">
        <v>2499.46</v>
      </c>
      <c r="N1435" s="567">
        <v>2</v>
      </c>
      <c r="O1435" s="631">
        <v>1</v>
      </c>
      <c r="P1435" s="568">
        <v>2499.46</v>
      </c>
      <c r="Q1435" s="583">
        <v>1</v>
      </c>
      <c r="R1435" s="567">
        <v>2</v>
      </c>
      <c r="S1435" s="583">
        <v>1</v>
      </c>
      <c r="T1435" s="631">
        <v>1</v>
      </c>
      <c r="U1435" s="613">
        <v>1</v>
      </c>
    </row>
    <row r="1436" spans="1:21" ht="14.4" customHeight="1" x14ac:dyDescent="0.3">
      <c r="A1436" s="566">
        <v>4</v>
      </c>
      <c r="B1436" s="567" t="s">
        <v>539</v>
      </c>
      <c r="C1436" s="567">
        <v>89301042</v>
      </c>
      <c r="D1436" s="629" t="s">
        <v>4252</v>
      </c>
      <c r="E1436" s="630" t="s">
        <v>2330</v>
      </c>
      <c r="F1436" s="567" t="s">
        <v>2282</v>
      </c>
      <c r="G1436" s="567" t="s">
        <v>2457</v>
      </c>
      <c r="H1436" s="567" t="s">
        <v>538</v>
      </c>
      <c r="I1436" s="567" t="s">
        <v>3936</v>
      </c>
      <c r="J1436" s="567" t="s">
        <v>3937</v>
      </c>
      <c r="K1436" s="567" t="s">
        <v>3938</v>
      </c>
      <c r="L1436" s="568">
        <v>1249.73</v>
      </c>
      <c r="M1436" s="568">
        <v>2499.46</v>
      </c>
      <c r="N1436" s="567">
        <v>2</v>
      </c>
      <c r="O1436" s="631">
        <v>1</v>
      </c>
      <c r="P1436" s="568">
        <v>2499.46</v>
      </c>
      <c r="Q1436" s="583">
        <v>1</v>
      </c>
      <c r="R1436" s="567">
        <v>2</v>
      </c>
      <c r="S1436" s="583">
        <v>1</v>
      </c>
      <c r="T1436" s="631">
        <v>1</v>
      </c>
      <c r="U1436" s="613">
        <v>1</v>
      </c>
    </row>
    <row r="1437" spans="1:21" ht="14.4" customHeight="1" x14ac:dyDescent="0.3">
      <c r="A1437" s="566">
        <v>4</v>
      </c>
      <c r="B1437" s="567" t="s">
        <v>539</v>
      </c>
      <c r="C1437" s="567">
        <v>89301042</v>
      </c>
      <c r="D1437" s="629" t="s">
        <v>4252</v>
      </c>
      <c r="E1437" s="630" t="s">
        <v>2330</v>
      </c>
      <c r="F1437" s="567" t="s">
        <v>2282</v>
      </c>
      <c r="G1437" s="567" t="s">
        <v>2457</v>
      </c>
      <c r="H1437" s="567" t="s">
        <v>538</v>
      </c>
      <c r="I1437" s="567" t="s">
        <v>3939</v>
      </c>
      <c r="J1437" s="567" t="s">
        <v>3940</v>
      </c>
      <c r="K1437" s="567" t="s">
        <v>3941</v>
      </c>
      <c r="L1437" s="568">
        <v>2816</v>
      </c>
      <c r="M1437" s="568">
        <v>5632</v>
      </c>
      <c r="N1437" s="567">
        <v>2</v>
      </c>
      <c r="O1437" s="631">
        <v>1</v>
      </c>
      <c r="P1437" s="568">
        <v>5632</v>
      </c>
      <c r="Q1437" s="583">
        <v>1</v>
      </c>
      <c r="R1437" s="567">
        <v>2</v>
      </c>
      <c r="S1437" s="583">
        <v>1</v>
      </c>
      <c r="T1437" s="631">
        <v>1</v>
      </c>
      <c r="U1437" s="613">
        <v>1</v>
      </c>
    </row>
    <row r="1438" spans="1:21" ht="14.4" customHeight="1" x14ac:dyDescent="0.3">
      <c r="A1438" s="566">
        <v>4</v>
      </c>
      <c r="B1438" s="567" t="s">
        <v>539</v>
      </c>
      <c r="C1438" s="567">
        <v>89301042</v>
      </c>
      <c r="D1438" s="629" t="s">
        <v>4252</v>
      </c>
      <c r="E1438" s="630" t="s">
        <v>2330</v>
      </c>
      <c r="F1438" s="567" t="s">
        <v>2282</v>
      </c>
      <c r="G1438" s="567" t="s">
        <v>2457</v>
      </c>
      <c r="H1438" s="567" t="s">
        <v>538</v>
      </c>
      <c r="I1438" s="567" t="s">
        <v>3942</v>
      </c>
      <c r="J1438" s="567" t="s">
        <v>3943</v>
      </c>
      <c r="K1438" s="567" t="s">
        <v>3944</v>
      </c>
      <c r="L1438" s="568">
        <v>2816</v>
      </c>
      <c r="M1438" s="568">
        <v>5632</v>
      </c>
      <c r="N1438" s="567">
        <v>2</v>
      </c>
      <c r="O1438" s="631">
        <v>1</v>
      </c>
      <c r="P1438" s="568"/>
      <c r="Q1438" s="583">
        <v>0</v>
      </c>
      <c r="R1438" s="567"/>
      <c r="S1438" s="583">
        <v>0</v>
      </c>
      <c r="T1438" s="631"/>
      <c r="U1438" s="613">
        <v>0</v>
      </c>
    </row>
    <row r="1439" spans="1:21" ht="14.4" customHeight="1" x14ac:dyDescent="0.3">
      <c r="A1439" s="566">
        <v>4</v>
      </c>
      <c r="B1439" s="567" t="s">
        <v>539</v>
      </c>
      <c r="C1439" s="567">
        <v>89301042</v>
      </c>
      <c r="D1439" s="629" t="s">
        <v>4252</v>
      </c>
      <c r="E1439" s="630" t="s">
        <v>2331</v>
      </c>
      <c r="F1439" s="567" t="s">
        <v>2280</v>
      </c>
      <c r="G1439" s="567" t="s">
        <v>2357</v>
      </c>
      <c r="H1439" s="567" t="s">
        <v>905</v>
      </c>
      <c r="I1439" s="567" t="s">
        <v>1943</v>
      </c>
      <c r="J1439" s="567" t="s">
        <v>1944</v>
      </c>
      <c r="K1439" s="567" t="s">
        <v>1945</v>
      </c>
      <c r="L1439" s="568">
        <v>333.31</v>
      </c>
      <c r="M1439" s="568">
        <v>666.62</v>
      </c>
      <c r="N1439" s="567">
        <v>2</v>
      </c>
      <c r="O1439" s="631">
        <v>2</v>
      </c>
      <c r="P1439" s="568">
        <v>333.31</v>
      </c>
      <c r="Q1439" s="583">
        <v>0.5</v>
      </c>
      <c r="R1439" s="567">
        <v>1</v>
      </c>
      <c r="S1439" s="583">
        <v>0.5</v>
      </c>
      <c r="T1439" s="631">
        <v>1</v>
      </c>
      <c r="U1439" s="613">
        <v>0.5</v>
      </c>
    </row>
    <row r="1440" spans="1:21" ht="14.4" customHeight="1" x14ac:dyDescent="0.3">
      <c r="A1440" s="566">
        <v>4</v>
      </c>
      <c r="B1440" s="567" t="s">
        <v>539</v>
      </c>
      <c r="C1440" s="567">
        <v>89301042</v>
      </c>
      <c r="D1440" s="629" t="s">
        <v>4252</v>
      </c>
      <c r="E1440" s="630" t="s">
        <v>2331</v>
      </c>
      <c r="F1440" s="567" t="s">
        <v>2280</v>
      </c>
      <c r="G1440" s="567" t="s">
        <v>2661</v>
      </c>
      <c r="H1440" s="567" t="s">
        <v>538</v>
      </c>
      <c r="I1440" s="567" t="s">
        <v>2510</v>
      </c>
      <c r="J1440" s="567" t="s">
        <v>846</v>
      </c>
      <c r="K1440" s="567" t="s">
        <v>847</v>
      </c>
      <c r="L1440" s="568">
        <v>0</v>
      </c>
      <c r="M1440" s="568">
        <v>0</v>
      </c>
      <c r="N1440" s="567">
        <v>1</v>
      </c>
      <c r="O1440" s="631">
        <v>1</v>
      </c>
      <c r="P1440" s="568"/>
      <c r="Q1440" s="583"/>
      <c r="R1440" s="567"/>
      <c r="S1440" s="583">
        <v>0</v>
      </c>
      <c r="T1440" s="631"/>
      <c r="U1440" s="613">
        <v>0</v>
      </c>
    </row>
    <row r="1441" spans="1:21" ht="14.4" customHeight="1" x14ac:dyDescent="0.3">
      <c r="A1441" s="566">
        <v>4</v>
      </c>
      <c r="B1441" s="567" t="s">
        <v>539</v>
      </c>
      <c r="C1441" s="567">
        <v>89301042</v>
      </c>
      <c r="D1441" s="629" t="s">
        <v>4252</v>
      </c>
      <c r="E1441" s="630" t="s">
        <v>2331</v>
      </c>
      <c r="F1441" s="567" t="s">
        <v>2280</v>
      </c>
      <c r="G1441" s="567" t="s">
        <v>2577</v>
      </c>
      <c r="H1441" s="567" t="s">
        <v>905</v>
      </c>
      <c r="I1441" s="567" t="s">
        <v>2136</v>
      </c>
      <c r="J1441" s="567" t="s">
        <v>1388</v>
      </c>
      <c r="K1441" s="567" t="s">
        <v>1389</v>
      </c>
      <c r="L1441" s="568">
        <v>154.01</v>
      </c>
      <c r="M1441" s="568">
        <v>154.01</v>
      </c>
      <c r="N1441" s="567">
        <v>1</v>
      </c>
      <c r="O1441" s="631">
        <v>1</v>
      </c>
      <c r="P1441" s="568">
        <v>154.01</v>
      </c>
      <c r="Q1441" s="583">
        <v>1</v>
      </c>
      <c r="R1441" s="567">
        <v>1</v>
      </c>
      <c r="S1441" s="583">
        <v>1</v>
      </c>
      <c r="T1441" s="631">
        <v>1</v>
      </c>
      <c r="U1441" s="613">
        <v>1</v>
      </c>
    </row>
    <row r="1442" spans="1:21" ht="14.4" customHeight="1" x14ac:dyDescent="0.3">
      <c r="A1442" s="566">
        <v>4</v>
      </c>
      <c r="B1442" s="567" t="s">
        <v>539</v>
      </c>
      <c r="C1442" s="567">
        <v>89301042</v>
      </c>
      <c r="D1442" s="629" t="s">
        <v>4252</v>
      </c>
      <c r="E1442" s="630" t="s">
        <v>2331</v>
      </c>
      <c r="F1442" s="567" t="s">
        <v>2280</v>
      </c>
      <c r="G1442" s="567" t="s">
        <v>2375</v>
      </c>
      <c r="H1442" s="567" t="s">
        <v>538</v>
      </c>
      <c r="I1442" s="567" t="s">
        <v>2376</v>
      </c>
      <c r="J1442" s="567" t="s">
        <v>2377</v>
      </c>
      <c r="K1442" s="567" t="s">
        <v>2378</v>
      </c>
      <c r="L1442" s="568">
        <v>0</v>
      </c>
      <c r="M1442" s="568">
        <v>0</v>
      </c>
      <c r="N1442" s="567">
        <v>2</v>
      </c>
      <c r="O1442" s="631">
        <v>1</v>
      </c>
      <c r="P1442" s="568">
        <v>0</v>
      </c>
      <c r="Q1442" s="583"/>
      <c r="R1442" s="567">
        <v>2</v>
      </c>
      <c r="S1442" s="583">
        <v>1</v>
      </c>
      <c r="T1442" s="631">
        <v>1</v>
      </c>
      <c r="U1442" s="613">
        <v>1</v>
      </c>
    </row>
    <row r="1443" spans="1:21" ht="14.4" customHeight="1" x14ac:dyDescent="0.3">
      <c r="A1443" s="566">
        <v>4</v>
      </c>
      <c r="B1443" s="567" t="s">
        <v>539</v>
      </c>
      <c r="C1443" s="567">
        <v>89301042</v>
      </c>
      <c r="D1443" s="629" t="s">
        <v>4252</v>
      </c>
      <c r="E1443" s="630" t="s">
        <v>2331</v>
      </c>
      <c r="F1443" s="567" t="s">
        <v>2281</v>
      </c>
      <c r="G1443" s="567" t="s">
        <v>2414</v>
      </c>
      <c r="H1443" s="567" t="s">
        <v>538</v>
      </c>
      <c r="I1443" s="567" t="s">
        <v>2694</v>
      </c>
      <c r="J1443" s="567" t="s">
        <v>2308</v>
      </c>
      <c r="K1443" s="567"/>
      <c r="L1443" s="568">
        <v>0</v>
      </c>
      <c r="M1443" s="568">
        <v>0</v>
      </c>
      <c r="N1443" s="567">
        <v>1</v>
      </c>
      <c r="O1443" s="631">
        <v>1</v>
      </c>
      <c r="P1443" s="568">
        <v>0</v>
      </c>
      <c r="Q1443" s="583"/>
      <c r="R1443" s="567">
        <v>1</v>
      </c>
      <c r="S1443" s="583">
        <v>1</v>
      </c>
      <c r="T1443" s="631">
        <v>1</v>
      </c>
      <c r="U1443" s="613">
        <v>1</v>
      </c>
    </row>
    <row r="1444" spans="1:21" ht="14.4" customHeight="1" x14ac:dyDescent="0.3">
      <c r="A1444" s="566">
        <v>4</v>
      </c>
      <c r="B1444" s="567" t="s">
        <v>539</v>
      </c>
      <c r="C1444" s="567">
        <v>89301042</v>
      </c>
      <c r="D1444" s="629" t="s">
        <v>4252</v>
      </c>
      <c r="E1444" s="630" t="s">
        <v>2331</v>
      </c>
      <c r="F1444" s="567" t="s">
        <v>2282</v>
      </c>
      <c r="G1444" s="567" t="s">
        <v>2622</v>
      </c>
      <c r="H1444" s="567" t="s">
        <v>538</v>
      </c>
      <c r="I1444" s="567" t="s">
        <v>3834</v>
      </c>
      <c r="J1444" s="567" t="s">
        <v>2624</v>
      </c>
      <c r="K1444" s="567" t="s">
        <v>3835</v>
      </c>
      <c r="L1444" s="568">
        <v>410</v>
      </c>
      <c r="M1444" s="568">
        <v>410</v>
      </c>
      <c r="N1444" s="567">
        <v>1</v>
      </c>
      <c r="O1444" s="631">
        <v>1</v>
      </c>
      <c r="P1444" s="568">
        <v>410</v>
      </c>
      <c r="Q1444" s="583">
        <v>1</v>
      </c>
      <c r="R1444" s="567">
        <v>1</v>
      </c>
      <c r="S1444" s="583">
        <v>1</v>
      </c>
      <c r="T1444" s="631">
        <v>1</v>
      </c>
      <c r="U1444" s="613">
        <v>1</v>
      </c>
    </row>
    <row r="1445" spans="1:21" ht="14.4" customHeight="1" x14ac:dyDescent="0.3">
      <c r="A1445" s="566">
        <v>4</v>
      </c>
      <c r="B1445" s="567" t="s">
        <v>539</v>
      </c>
      <c r="C1445" s="567">
        <v>89301042</v>
      </c>
      <c r="D1445" s="629" t="s">
        <v>4252</v>
      </c>
      <c r="E1445" s="630" t="s">
        <v>2331</v>
      </c>
      <c r="F1445" s="567" t="s">
        <v>2282</v>
      </c>
      <c r="G1445" s="567" t="s">
        <v>2622</v>
      </c>
      <c r="H1445" s="567" t="s">
        <v>538</v>
      </c>
      <c r="I1445" s="567" t="s">
        <v>2623</v>
      </c>
      <c r="J1445" s="567" t="s">
        <v>2624</v>
      </c>
      <c r="K1445" s="567" t="s">
        <v>2625</v>
      </c>
      <c r="L1445" s="568">
        <v>410</v>
      </c>
      <c r="M1445" s="568">
        <v>2460</v>
      </c>
      <c r="N1445" s="567">
        <v>6</v>
      </c>
      <c r="O1445" s="631">
        <v>6</v>
      </c>
      <c r="P1445" s="568">
        <v>2460</v>
      </c>
      <c r="Q1445" s="583">
        <v>1</v>
      </c>
      <c r="R1445" s="567">
        <v>6</v>
      </c>
      <c r="S1445" s="583">
        <v>1</v>
      </c>
      <c r="T1445" s="631">
        <v>6</v>
      </c>
      <c r="U1445" s="613">
        <v>1</v>
      </c>
    </row>
    <row r="1446" spans="1:21" ht="14.4" customHeight="1" x14ac:dyDescent="0.3">
      <c r="A1446" s="566">
        <v>4</v>
      </c>
      <c r="B1446" s="567" t="s">
        <v>539</v>
      </c>
      <c r="C1446" s="567">
        <v>89301042</v>
      </c>
      <c r="D1446" s="629" t="s">
        <v>4252</v>
      </c>
      <c r="E1446" s="630" t="s">
        <v>2331</v>
      </c>
      <c r="F1446" s="567" t="s">
        <v>2282</v>
      </c>
      <c r="G1446" s="567" t="s">
        <v>2698</v>
      </c>
      <c r="H1446" s="567" t="s">
        <v>538</v>
      </c>
      <c r="I1446" s="567" t="s">
        <v>2705</v>
      </c>
      <c r="J1446" s="567" t="s">
        <v>2706</v>
      </c>
      <c r="K1446" s="567" t="s">
        <v>2707</v>
      </c>
      <c r="L1446" s="568">
        <v>200</v>
      </c>
      <c r="M1446" s="568">
        <v>1000</v>
      </c>
      <c r="N1446" s="567">
        <v>5</v>
      </c>
      <c r="O1446" s="631">
        <v>2</v>
      </c>
      <c r="P1446" s="568">
        <v>1000</v>
      </c>
      <c r="Q1446" s="583">
        <v>1</v>
      </c>
      <c r="R1446" s="567">
        <v>5</v>
      </c>
      <c r="S1446" s="583">
        <v>1</v>
      </c>
      <c r="T1446" s="631">
        <v>2</v>
      </c>
      <c r="U1446" s="613">
        <v>1</v>
      </c>
    </row>
    <row r="1447" spans="1:21" ht="14.4" customHeight="1" x14ac:dyDescent="0.3">
      <c r="A1447" s="566">
        <v>4</v>
      </c>
      <c r="B1447" s="567" t="s">
        <v>539</v>
      </c>
      <c r="C1447" s="567">
        <v>89301042</v>
      </c>
      <c r="D1447" s="629" t="s">
        <v>4252</v>
      </c>
      <c r="E1447" s="630" t="s">
        <v>2331</v>
      </c>
      <c r="F1447" s="567" t="s">
        <v>2282</v>
      </c>
      <c r="G1447" s="567" t="s">
        <v>2698</v>
      </c>
      <c r="H1447" s="567" t="s">
        <v>538</v>
      </c>
      <c r="I1447" s="567" t="s">
        <v>2729</v>
      </c>
      <c r="J1447" s="567" t="s">
        <v>2730</v>
      </c>
      <c r="K1447" s="567" t="s">
        <v>2725</v>
      </c>
      <c r="L1447" s="568">
        <v>1512.58</v>
      </c>
      <c r="M1447" s="568">
        <v>1512.58</v>
      </c>
      <c r="N1447" s="567">
        <v>1</v>
      </c>
      <c r="O1447" s="631">
        <v>1</v>
      </c>
      <c r="P1447" s="568">
        <v>1512.58</v>
      </c>
      <c r="Q1447" s="583">
        <v>1</v>
      </c>
      <c r="R1447" s="567">
        <v>1</v>
      </c>
      <c r="S1447" s="583">
        <v>1</v>
      </c>
      <c r="T1447" s="631">
        <v>1</v>
      </c>
      <c r="U1447" s="613">
        <v>1</v>
      </c>
    </row>
    <row r="1448" spans="1:21" ht="14.4" customHeight="1" x14ac:dyDescent="0.3">
      <c r="A1448" s="566">
        <v>4</v>
      </c>
      <c r="B1448" s="567" t="s">
        <v>539</v>
      </c>
      <c r="C1448" s="567">
        <v>89301042</v>
      </c>
      <c r="D1448" s="629" t="s">
        <v>4252</v>
      </c>
      <c r="E1448" s="630" t="s">
        <v>2331</v>
      </c>
      <c r="F1448" s="567" t="s">
        <v>2282</v>
      </c>
      <c r="G1448" s="567" t="s">
        <v>2521</v>
      </c>
      <c r="H1448" s="567" t="s">
        <v>538</v>
      </c>
      <c r="I1448" s="567" t="s">
        <v>2522</v>
      </c>
      <c r="J1448" s="567" t="s">
        <v>2523</v>
      </c>
      <c r="K1448" s="567" t="s">
        <v>2524</v>
      </c>
      <c r="L1448" s="568">
        <v>900</v>
      </c>
      <c r="M1448" s="568">
        <v>900</v>
      </c>
      <c r="N1448" s="567">
        <v>1</v>
      </c>
      <c r="O1448" s="631">
        <v>1</v>
      </c>
      <c r="P1448" s="568">
        <v>900</v>
      </c>
      <c r="Q1448" s="583">
        <v>1</v>
      </c>
      <c r="R1448" s="567">
        <v>1</v>
      </c>
      <c r="S1448" s="583">
        <v>1</v>
      </c>
      <c r="T1448" s="631">
        <v>1</v>
      </c>
      <c r="U1448" s="613">
        <v>1</v>
      </c>
    </row>
    <row r="1449" spans="1:21" ht="14.4" customHeight="1" x14ac:dyDescent="0.3">
      <c r="A1449" s="566">
        <v>4</v>
      </c>
      <c r="B1449" s="567" t="s">
        <v>539</v>
      </c>
      <c r="C1449" s="567">
        <v>89301042</v>
      </c>
      <c r="D1449" s="629" t="s">
        <v>4252</v>
      </c>
      <c r="E1449" s="630" t="s">
        <v>2332</v>
      </c>
      <c r="F1449" s="567" t="s">
        <v>2280</v>
      </c>
      <c r="G1449" s="567" t="s">
        <v>2347</v>
      </c>
      <c r="H1449" s="567" t="s">
        <v>538</v>
      </c>
      <c r="I1449" s="567" t="s">
        <v>1837</v>
      </c>
      <c r="J1449" s="567" t="s">
        <v>681</v>
      </c>
      <c r="K1449" s="567" t="s">
        <v>684</v>
      </c>
      <c r="L1449" s="568">
        <v>612.26</v>
      </c>
      <c r="M1449" s="568">
        <v>612.26</v>
      </c>
      <c r="N1449" s="567">
        <v>1</v>
      </c>
      <c r="O1449" s="631">
        <v>0.5</v>
      </c>
      <c r="P1449" s="568">
        <v>612.26</v>
      </c>
      <c r="Q1449" s="583">
        <v>1</v>
      </c>
      <c r="R1449" s="567">
        <v>1</v>
      </c>
      <c r="S1449" s="583">
        <v>1</v>
      </c>
      <c r="T1449" s="631">
        <v>0.5</v>
      </c>
      <c r="U1449" s="613">
        <v>1</v>
      </c>
    </row>
    <row r="1450" spans="1:21" ht="14.4" customHeight="1" x14ac:dyDescent="0.3">
      <c r="A1450" s="566">
        <v>4</v>
      </c>
      <c r="B1450" s="567" t="s">
        <v>539</v>
      </c>
      <c r="C1450" s="567">
        <v>89301042</v>
      </c>
      <c r="D1450" s="629" t="s">
        <v>4252</v>
      </c>
      <c r="E1450" s="630" t="s">
        <v>2332</v>
      </c>
      <c r="F1450" s="567" t="s">
        <v>2280</v>
      </c>
      <c r="G1450" s="567" t="s">
        <v>2370</v>
      </c>
      <c r="H1450" s="567" t="s">
        <v>538</v>
      </c>
      <c r="I1450" s="567" t="s">
        <v>3910</v>
      </c>
      <c r="J1450" s="567" t="s">
        <v>723</v>
      </c>
      <c r="K1450" s="567" t="s">
        <v>1481</v>
      </c>
      <c r="L1450" s="568">
        <v>0</v>
      </c>
      <c r="M1450" s="568">
        <v>0</v>
      </c>
      <c r="N1450" s="567">
        <v>1</v>
      </c>
      <c r="O1450" s="631">
        <v>1</v>
      </c>
      <c r="P1450" s="568">
        <v>0</v>
      </c>
      <c r="Q1450" s="583"/>
      <c r="R1450" s="567">
        <v>1</v>
      </c>
      <c r="S1450" s="583">
        <v>1</v>
      </c>
      <c r="T1450" s="631">
        <v>1</v>
      </c>
      <c r="U1450" s="613">
        <v>1</v>
      </c>
    </row>
    <row r="1451" spans="1:21" ht="14.4" customHeight="1" x14ac:dyDescent="0.3">
      <c r="A1451" s="566">
        <v>4</v>
      </c>
      <c r="B1451" s="567" t="s">
        <v>539</v>
      </c>
      <c r="C1451" s="567">
        <v>89301042</v>
      </c>
      <c r="D1451" s="629" t="s">
        <v>4252</v>
      </c>
      <c r="E1451" s="630" t="s">
        <v>2332</v>
      </c>
      <c r="F1451" s="567" t="s">
        <v>2280</v>
      </c>
      <c r="G1451" s="567" t="s">
        <v>2438</v>
      </c>
      <c r="H1451" s="567" t="s">
        <v>905</v>
      </c>
      <c r="I1451" s="567" t="s">
        <v>1848</v>
      </c>
      <c r="J1451" s="567" t="s">
        <v>959</v>
      </c>
      <c r="K1451" s="567" t="s">
        <v>960</v>
      </c>
      <c r="L1451" s="568">
        <v>140.03</v>
      </c>
      <c r="M1451" s="568">
        <v>140.03</v>
      </c>
      <c r="N1451" s="567">
        <v>1</v>
      </c>
      <c r="O1451" s="631">
        <v>0.5</v>
      </c>
      <c r="P1451" s="568">
        <v>140.03</v>
      </c>
      <c r="Q1451" s="583">
        <v>1</v>
      </c>
      <c r="R1451" s="567">
        <v>1</v>
      </c>
      <c r="S1451" s="583">
        <v>1</v>
      </c>
      <c r="T1451" s="631">
        <v>0.5</v>
      </c>
      <c r="U1451" s="613">
        <v>1</v>
      </c>
    </row>
    <row r="1452" spans="1:21" ht="14.4" customHeight="1" x14ac:dyDescent="0.3">
      <c r="A1452" s="566">
        <v>4</v>
      </c>
      <c r="B1452" s="567" t="s">
        <v>539</v>
      </c>
      <c r="C1452" s="567">
        <v>89301042</v>
      </c>
      <c r="D1452" s="629" t="s">
        <v>4252</v>
      </c>
      <c r="E1452" s="630" t="s">
        <v>2332</v>
      </c>
      <c r="F1452" s="567" t="s">
        <v>2282</v>
      </c>
      <c r="G1452" s="567" t="s">
        <v>2622</v>
      </c>
      <c r="H1452" s="567" t="s">
        <v>538</v>
      </c>
      <c r="I1452" s="567" t="s">
        <v>2623</v>
      </c>
      <c r="J1452" s="567" t="s">
        <v>2624</v>
      </c>
      <c r="K1452" s="567" t="s">
        <v>2625</v>
      </c>
      <c r="L1452" s="568">
        <v>410</v>
      </c>
      <c r="M1452" s="568">
        <v>410</v>
      </c>
      <c r="N1452" s="567">
        <v>1</v>
      </c>
      <c r="O1452" s="631">
        <v>1</v>
      </c>
      <c r="P1452" s="568">
        <v>410</v>
      </c>
      <c r="Q1452" s="583">
        <v>1</v>
      </c>
      <c r="R1452" s="567">
        <v>1</v>
      </c>
      <c r="S1452" s="583">
        <v>1</v>
      </c>
      <c r="T1452" s="631">
        <v>1</v>
      </c>
      <c r="U1452" s="613">
        <v>1</v>
      </c>
    </row>
    <row r="1453" spans="1:21" ht="14.4" customHeight="1" x14ac:dyDescent="0.3">
      <c r="A1453" s="566">
        <v>4</v>
      </c>
      <c r="B1453" s="567" t="s">
        <v>539</v>
      </c>
      <c r="C1453" s="567">
        <v>89301042</v>
      </c>
      <c r="D1453" s="629" t="s">
        <v>4252</v>
      </c>
      <c r="E1453" s="630" t="s">
        <v>2332</v>
      </c>
      <c r="F1453" s="567" t="s">
        <v>2282</v>
      </c>
      <c r="G1453" s="567" t="s">
        <v>2521</v>
      </c>
      <c r="H1453" s="567" t="s">
        <v>538</v>
      </c>
      <c r="I1453" s="567" t="s">
        <v>2734</v>
      </c>
      <c r="J1453" s="567" t="s">
        <v>2735</v>
      </c>
      <c r="K1453" s="567" t="s">
        <v>2736</v>
      </c>
      <c r="L1453" s="568">
        <v>320.25</v>
      </c>
      <c r="M1453" s="568">
        <v>320.25</v>
      </c>
      <c r="N1453" s="567">
        <v>1</v>
      </c>
      <c r="O1453" s="631">
        <v>1</v>
      </c>
      <c r="P1453" s="568">
        <v>320.25</v>
      </c>
      <c r="Q1453" s="583">
        <v>1</v>
      </c>
      <c r="R1453" s="567">
        <v>1</v>
      </c>
      <c r="S1453" s="583">
        <v>1</v>
      </c>
      <c r="T1453" s="631">
        <v>1</v>
      </c>
      <c r="U1453" s="613">
        <v>1</v>
      </c>
    </row>
    <row r="1454" spans="1:21" ht="14.4" customHeight="1" x14ac:dyDescent="0.3">
      <c r="A1454" s="566">
        <v>4</v>
      </c>
      <c r="B1454" s="567" t="s">
        <v>539</v>
      </c>
      <c r="C1454" s="567">
        <v>89301042</v>
      </c>
      <c r="D1454" s="629" t="s">
        <v>4252</v>
      </c>
      <c r="E1454" s="630" t="s">
        <v>2333</v>
      </c>
      <c r="F1454" s="567" t="s">
        <v>2280</v>
      </c>
      <c r="G1454" s="567" t="s">
        <v>3552</v>
      </c>
      <c r="H1454" s="567" t="s">
        <v>538</v>
      </c>
      <c r="I1454" s="567" t="s">
        <v>3945</v>
      </c>
      <c r="J1454" s="567" t="s">
        <v>1184</v>
      </c>
      <c r="K1454" s="567" t="s">
        <v>1185</v>
      </c>
      <c r="L1454" s="568">
        <v>483.76</v>
      </c>
      <c r="M1454" s="568">
        <v>967.52</v>
      </c>
      <c r="N1454" s="567">
        <v>2</v>
      </c>
      <c r="O1454" s="631">
        <v>1</v>
      </c>
      <c r="P1454" s="568">
        <v>967.52</v>
      </c>
      <c r="Q1454" s="583">
        <v>1</v>
      </c>
      <c r="R1454" s="567">
        <v>2</v>
      </c>
      <c r="S1454" s="583">
        <v>1</v>
      </c>
      <c r="T1454" s="631">
        <v>1</v>
      </c>
      <c r="U1454" s="613">
        <v>1</v>
      </c>
    </row>
    <row r="1455" spans="1:21" ht="14.4" customHeight="1" x14ac:dyDescent="0.3">
      <c r="A1455" s="566">
        <v>4</v>
      </c>
      <c r="B1455" s="567" t="s">
        <v>539</v>
      </c>
      <c r="C1455" s="567">
        <v>89301042</v>
      </c>
      <c r="D1455" s="629" t="s">
        <v>4252</v>
      </c>
      <c r="E1455" s="630" t="s">
        <v>2333</v>
      </c>
      <c r="F1455" s="567" t="s">
        <v>2280</v>
      </c>
      <c r="G1455" s="567" t="s">
        <v>2593</v>
      </c>
      <c r="H1455" s="567" t="s">
        <v>538</v>
      </c>
      <c r="I1455" s="567" t="s">
        <v>2594</v>
      </c>
      <c r="J1455" s="567" t="s">
        <v>2595</v>
      </c>
      <c r="K1455" s="567" t="s">
        <v>2596</v>
      </c>
      <c r="L1455" s="568">
        <v>64.23</v>
      </c>
      <c r="M1455" s="568">
        <v>64.23</v>
      </c>
      <c r="N1455" s="567">
        <v>1</v>
      </c>
      <c r="O1455" s="631">
        <v>0.5</v>
      </c>
      <c r="P1455" s="568">
        <v>64.23</v>
      </c>
      <c r="Q1455" s="583">
        <v>1</v>
      </c>
      <c r="R1455" s="567">
        <v>1</v>
      </c>
      <c r="S1455" s="583">
        <v>1</v>
      </c>
      <c r="T1455" s="631">
        <v>0.5</v>
      </c>
      <c r="U1455" s="613">
        <v>1</v>
      </c>
    </row>
    <row r="1456" spans="1:21" ht="14.4" customHeight="1" x14ac:dyDescent="0.3">
      <c r="A1456" s="566">
        <v>4</v>
      </c>
      <c r="B1456" s="567" t="s">
        <v>539</v>
      </c>
      <c r="C1456" s="567">
        <v>89301042</v>
      </c>
      <c r="D1456" s="629" t="s">
        <v>4252</v>
      </c>
      <c r="E1456" s="630" t="s">
        <v>2333</v>
      </c>
      <c r="F1456" s="567" t="s">
        <v>2280</v>
      </c>
      <c r="G1456" s="567" t="s">
        <v>2337</v>
      </c>
      <c r="H1456" s="567" t="s">
        <v>905</v>
      </c>
      <c r="I1456" s="567" t="s">
        <v>1943</v>
      </c>
      <c r="J1456" s="567" t="s">
        <v>1944</v>
      </c>
      <c r="K1456" s="567" t="s">
        <v>1945</v>
      </c>
      <c r="L1456" s="568">
        <v>333.31</v>
      </c>
      <c r="M1456" s="568">
        <v>4666.34</v>
      </c>
      <c r="N1456" s="567">
        <v>14</v>
      </c>
      <c r="O1456" s="631">
        <v>7</v>
      </c>
      <c r="P1456" s="568">
        <v>666.62</v>
      </c>
      <c r="Q1456" s="583">
        <v>0.14285714285714285</v>
      </c>
      <c r="R1456" s="567">
        <v>2</v>
      </c>
      <c r="S1456" s="583">
        <v>0.14285714285714285</v>
      </c>
      <c r="T1456" s="631">
        <v>1</v>
      </c>
      <c r="U1456" s="613">
        <v>0.14285714285714285</v>
      </c>
    </row>
    <row r="1457" spans="1:21" ht="14.4" customHeight="1" x14ac:dyDescent="0.3">
      <c r="A1457" s="566">
        <v>4</v>
      </c>
      <c r="B1457" s="567" t="s">
        <v>539</v>
      </c>
      <c r="C1457" s="567">
        <v>89301042</v>
      </c>
      <c r="D1457" s="629" t="s">
        <v>4252</v>
      </c>
      <c r="E1457" s="630" t="s">
        <v>2333</v>
      </c>
      <c r="F1457" s="567" t="s">
        <v>2280</v>
      </c>
      <c r="G1457" s="567" t="s">
        <v>3607</v>
      </c>
      <c r="H1457" s="567" t="s">
        <v>905</v>
      </c>
      <c r="I1457" s="567" t="s">
        <v>1912</v>
      </c>
      <c r="J1457" s="567" t="s">
        <v>971</v>
      </c>
      <c r="K1457" s="567" t="s">
        <v>988</v>
      </c>
      <c r="L1457" s="568">
        <v>796.04</v>
      </c>
      <c r="M1457" s="568">
        <v>796.04</v>
      </c>
      <c r="N1457" s="567">
        <v>1</v>
      </c>
      <c r="O1457" s="631">
        <v>0.5</v>
      </c>
      <c r="P1457" s="568"/>
      <c r="Q1457" s="583">
        <v>0</v>
      </c>
      <c r="R1457" s="567"/>
      <c r="S1457" s="583">
        <v>0</v>
      </c>
      <c r="T1457" s="631"/>
      <c r="U1457" s="613">
        <v>0</v>
      </c>
    </row>
    <row r="1458" spans="1:21" ht="14.4" customHeight="1" x14ac:dyDescent="0.3">
      <c r="A1458" s="566">
        <v>4</v>
      </c>
      <c r="B1458" s="567" t="s">
        <v>539</v>
      </c>
      <c r="C1458" s="567">
        <v>89301042</v>
      </c>
      <c r="D1458" s="629" t="s">
        <v>4252</v>
      </c>
      <c r="E1458" s="630" t="s">
        <v>2333</v>
      </c>
      <c r="F1458" s="567" t="s">
        <v>2280</v>
      </c>
      <c r="G1458" s="567" t="s">
        <v>3946</v>
      </c>
      <c r="H1458" s="567" t="s">
        <v>538</v>
      </c>
      <c r="I1458" s="567" t="s">
        <v>3947</v>
      </c>
      <c r="J1458" s="567" t="s">
        <v>1408</v>
      </c>
      <c r="K1458" s="567" t="s">
        <v>3948</v>
      </c>
      <c r="L1458" s="568">
        <v>1039.67</v>
      </c>
      <c r="M1458" s="568">
        <v>1039.67</v>
      </c>
      <c r="N1458" s="567">
        <v>1</v>
      </c>
      <c r="O1458" s="631">
        <v>0.5</v>
      </c>
      <c r="P1458" s="568"/>
      <c r="Q1458" s="583">
        <v>0</v>
      </c>
      <c r="R1458" s="567"/>
      <c r="S1458" s="583">
        <v>0</v>
      </c>
      <c r="T1458" s="631"/>
      <c r="U1458" s="613">
        <v>0</v>
      </c>
    </row>
    <row r="1459" spans="1:21" ht="14.4" customHeight="1" x14ac:dyDescent="0.3">
      <c r="A1459" s="566">
        <v>4</v>
      </c>
      <c r="B1459" s="567" t="s">
        <v>539</v>
      </c>
      <c r="C1459" s="567">
        <v>89301042</v>
      </c>
      <c r="D1459" s="629" t="s">
        <v>4252</v>
      </c>
      <c r="E1459" s="630" t="s">
        <v>2333</v>
      </c>
      <c r="F1459" s="567" t="s">
        <v>2280</v>
      </c>
      <c r="G1459" s="567" t="s">
        <v>3946</v>
      </c>
      <c r="H1459" s="567" t="s">
        <v>538</v>
      </c>
      <c r="I1459" s="567" t="s">
        <v>3949</v>
      </c>
      <c r="J1459" s="567" t="s">
        <v>1408</v>
      </c>
      <c r="K1459" s="567" t="s">
        <v>1409</v>
      </c>
      <c r="L1459" s="568">
        <v>1113.94</v>
      </c>
      <c r="M1459" s="568">
        <v>3341.82</v>
      </c>
      <c r="N1459" s="567">
        <v>3</v>
      </c>
      <c r="O1459" s="631">
        <v>0.5</v>
      </c>
      <c r="P1459" s="568"/>
      <c r="Q1459" s="583">
        <v>0</v>
      </c>
      <c r="R1459" s="567"/>
      <c r="S1459" s="583">
        <v>0</v>
      </c>
      <c r="T1459" s="631"/>
      <c r="U1459" s="613">
        <v>0</v>
      </c>
    </row>
    <row r="1460" spans="1:21" ht="14.4" customHeight="1" x14ac:dyDescent="0.3">
      <c r="A1460" s="566">
        <v>4</v>
      </c>
      <c r="B1460" s="567" t="s">
        <v>539</v>
      </c>
      <c r="C1460" s="567">
        <v>89301042</v>
      </c>
      <c r="D1460" s="629" t="s">
        <v>4252</v>
      </c>
      <c r="E1460" s="630" t="s">
        <v>2333</v>
      </c>
      <c r="F1460" s="567" t="s">
        <v>2280</v>
      </c>
      <c r="G1460" s="567" t="s">
        <v>3946</v>
      </c>
      <c r="H1460" s="567" t="s">
        <v>538</v>
      </c>
      <c r="I1460" s="567" t="s">
        <v>3950</v>
      </c>
      <c r="J1460" s="567" t="s">
        <v>1408</v>
      </c>
      <c r="K1460" s="567" t="s">
        <v>3951</v>
      </c>
      <c r="L1460" s="568">
        <v>3638.86</v>
      </c>
      <c r="M1460" s="568">
        <v>3638.86</v>
      </c>
      <c r="N1460" s="567">
        <v>1</v>
      </c>
      <c r="O1460" s="631">
        <v>0.5</v>
      </c>
      <c r="P1460" s="568"/>
      <c r="Q1460" s="583">
        <v>0</v>
      </c>
      <c r="R1460" s="567"/>
      <c r="S1460" s="583">
        <v>0</v>
      </c>
      <c r="T1460" s="631"/>
      <c r="U1460" s="613">
        <v>0</v>
      </c>
    </row>
    <row r="1461" spans="1:21" ht="14.4" customHeight="1" x14ac:dyDescent="0.3">
      <c r="A1461" s="566">
        <v>4</v>
      </c>
      <c r="B1461" s="567" t="s">
        <v>539</v>
      </c>
      <c r="C1461" s="567">
        <v>89301042</v>
      </c>
      <c r="D1461" s="629" t="s">
        <v>4252</v>
      </c>
      <c r="E1461" s="630" t="s">
        <v>2333</v>
      </c>
      <c r="F1461" s="567" t="s">
        <v>2280</v>
      </c>
      <c r="G1461" s="567" t="s">
        <v>2410</v>
      </c>
      <c r="H1461" s="567" t="s">
        <v>538</v>
      </c>
      <c r="I1461" s="567" t="s">
        <v>2411</v>
      </c>
      <c r="J1461" s="567" t="s">
        <v>2412</v>
      </c>
      <c r="K1461" s="567" t="s">
        <v>2413</v>
      </c>
      <c r="L1461" s="568">
        <v>0</v>
      </c>
      <c r="M1461" s="568">
        <v>0</v>
      </c>
      <c r="N1461" s="567">
        <v>10</v>
      </c>
      <c r="O1461" s="631">
        <v>5</v>
      </c>
      <c r="P1461" s="568">
        <v>0</v>
      </c>
      <c r="Q1461" s="583"/>
      <c r="R1461" s="567">
        <v>7</v>
      </c>
      <c r="S1461" s="583">
        <v>0.7</v>
      </c>
      <c r="T1461" s="631">
        <v>3</v>
      </c>
      <c r="U1461" s="613">
        <v>0.6</v>
      </c>
    </row>
    <row r="1462" spans="1:21" ht="14.4" customHeight="1" x14ac:dyDescent="0.3">
      <c r="A1462" s="566">
        <v>4</v>
      </c>
      <c r="B1462" s="567" t="s">
        <v>539</v>
      </c>
      <c r="C1462" s="567">
        <v>89301042</v>
      </c>
      <c r="D1462" s="629" t="s">
        <v>4252</v>
      </c>
      <c r="E1462" s="630" t="s">
        <v>2333</v>
      </c>
      <c r="F1462" s="567" t="s">
        <v>2280</v>
      </c>
      <c r="G1462" s="567" t="s">
        <v>2338</v>
      </c>
      <c r="H1462" s="567" t="s">
        <v>905</v>
      </c>
      <c r="I1462" s="567" t="s">
        <v>1977</v>
      </c>
      <c r="J1462" s="567" t="s">
        <v>1049</v>
      </c>
      <c r="K1462" s="567" t="s">
        <v>1978</v>
      </c>
      <c r="L1462" s="568">
        <v>399.92</v>
      </c>
      <c r="M1462" s="568">
        <v>399.92</v>
      </c>
      <c r="N1462" s="567">
        <v>1</v>
      </c>
      <c r="O1462" s="631">
        <v>0.5</v>
      </c>
      <c r="P1462" s="568">
        <v>399.92</v>
      </c>
      <c r="Q1462" s="583">
        <v>1</v>
      </c>
      <c r="R1462" s="567">
        <v>1</v>
      </c>
      <c r="S1462" s="583">
        <v>1</v>
      </c>
      <c r="T1462" s="631">
        <v>0.5</v>
      </c>
      <c r="U1462" s="613">
        <v>1</v>
      </c>
    </row>
    <row r="1463" spans="1:21" ht="14.4" customHeight="1" x14ac:dyDescent="0.3">
      <c r="A1463" s="566">
        <v>4</v>
      </c>
      <c r="B1463" s="567" t="s">
        <v>539</v>
      </c>
      <c r="C1463" s="567">
        <v>89301042</v>
      </c>
      <c r="D1463" s="629" t="s">
        <v>4252</v>
      </c>
      <c r="E1463" s="630" t="s">
        <v>2333</v>
      </c>
      <c r="F1463" s="567" t="s">
        <v>2280</v>
      </c>
      <c r="G1463" s="567" t="s">
        <v>2664</v>
      </c>
      <c r="H1463" s="567" t="s">
        <v>905</v>
      </c>
      <c r="I1463" s="567" t="s">
        <v>2184</v>
      </c>
      <c r="J1463" s="567" t="s">
        <v>1552</v>
      </c>
      <c r="K1463" s="567" t="s">
        <v>1553</v>
      </c>
      <c r="L1463" s="568">
        <v>414.85</v>
      </c>
      <c r="M1463" s="568">
        <v>3318.8</v>
      </c>
      <c r="N1463" s="567">
        <v>8</v>
      </c>
      <c r="O1463" s="631">
        <v>2</v>
      </c>
      <c r="P1463" s="568"/>
      <c r="Q1463" s="583">
        <v>0</v>
      </c>
      <c r="R1463" s="567"/>
      <c r="S1463" s="583">
        <v>0</v>
      </c>
      <c r="T1463" s="631"/>
      <c r="U1463" s="613">
        <v>0</v>
      </c>
    </row>
    <row r="1464" spans="1:21" ht="14.4" customHeight="1" x14ac:dyDescent="0.3">
      <c r="A1464" s="566">
        <v>4</v>
      </c>
      <c r="B1464" s="567" t="s">
        <v>539</v>
      </c>
      <c r="C1464" s="567">
        <v>89301042</v>
      </c>
      <c r="D1464" s="629" t="s">
        <v>4252</v>
      </c>
      <c r="E1464" s="630" t="s">
        <v>2333</v>
      </c>
      <c r="F1464" s="567" t="s">
        <v>2280</v>
      </c>
      <c r="G1464" s="567" t="s">
        <v>2363</v>
      </c>
      <c r="H1464" s="567" t="s">
        <v>538</v>
      </c>
      <c r="I1464" s="567" t="s">
        <v>3952</v>
      </c>
      <c r="J1464" s="567" t="s">
        <v>1272</v>
      </c>
      <c r="K1464" s="567" t="s">
        <v>3690</v>
      </c>
      <c r="L1464" s="568">
        <v>61.29</v>
      </c>
      <c r="M1464" s="568">
        <v>61.29</v>
      </c>
      <c r="N1464" s="567">
        <v>1</v>
      </c>
      <c r="O1464" s="631">
        <v>0.5</v>
      </c>
      <c r="P1464" s="568"/>
      <c r="Q1464" s="583">
        <v>0</v>
      </c>
      <c r="R1464" s="567"/>
      <c r="S1464" s="583">
        <v>0</v>
      </c>
      <c r="T1464" s="631"/>
      <c r="U1464" s="613">
        <v>0</v>
      </c>
    </row>
    <row r="1465" spans="1:21" ht="14.4" customHeight="1" x14ac:dyDescent="0.3">
      <c r="A1465" s="566">
        <v>4</v>
      </c>
      <c r="B1465" s="567" t="s">
        <v>539</v>
      </c>
      <c r="C1465" s="567">
        <v>89301042</v>
      </c>
      <c r="D1465" s="629" t="s">
        <v>4252</v>
      </c>
      <c r="E1465" s="630" t="s">
        <v>2333</v>
      </c>
      <c r="F1465" s="567" t="s">
        <v>2280</v>
      </c>
      <c r="G1465" s="567" t="s">
        <v>2363</v>
      </c>
      <c r="H1465" s="567" t="s">
        <v>538</v>
      </c>
      <c r="I1465" s="567" t="s">
        <v>3703</v>
      </c>
      <c r="J1465" s="567" t="s">
        <v>1272</v>
      </c>
      <c r="K1465" s="567" t="s">
        <v>3690</v>
      </c>
      <c r="L1465" s="568">
        <v>61.29</v>
      </c>
      <c r="M1465" s="568">
        <v>183.87</v>
      </c>
      <c r="N1465" s="567">
        <v>3</v>
      </c>
      <c r="O1465" s="631">
        <v>1</v>
      </c>
      <c r="P1465" s="568"/>
      <c r="Q1465" s="583">
        <v>0</v>
      </c>
      <c r="R1465" s="567"/>
      <c r="S1465" s="583">
        <v>0</v>
      </c>
      <c r="T1465" s="631"/>
      <c r="U1465" s="613">
        <v>0</v>
      </c>
    </row>
    <row r="1466" spans="1:21" ht="14.4" customHeight="1" x14ac:dyDescent="0.3">
      <c r="A1466" s="566">
        <v>4</v>
      </c>
      <c r="B1466" s="567" t="s">
        <v>539</v>
      </c>
      <c r="C1466" s="567">
        <v>89301042</v>
      </c>
      <c r="D1466" s="629" t="s">
        <v>4252</v>
      </c>
      <c r="E1466" s="630" t="s">
        <v>2333</v>
      </c>
      <c r="F1466" s="567" t="s">
        <v>2280</v>
      </c>
      <c r="G1466" s="567" t="s">
        <v>2363</v>
      </c>
      <c r="H1466" s="567" t="s">
        <v>538</v>
      </c>
      <c r="I1466" s="567" t="s">
        <v>3953</v>
      </c>
      <c r="J1466" s="567" t="s">
        <v>3954</v>
      </c>
      <c r="K1466" s="567" t="s">
        <v>3955</v>
      </c>
      <c r="L1466" s="568">
        <v>18.61</v>
      </c>
      <c r="M1466" s="568">
        <v>74.44</v>
      </c>
      <c r="N1466" s="567">
        <v>4</v>
      </c>
      <c r="O1466" s="631">
        <v>0.5</v>
      </c>
      <c r="P1466" s="568"/>
      <c r="Q1466" s="583">
        <v>0</v>
      </c>
      <c r="R1466" s="567"/>
      <c r="S1466" s="583">
        <v>0</v>
      </c>
      <c r="T1466" s="631"/>
      <c r="U1466" s="613">
        <v>0</v>
      </c>
    </row>
    <row r="1467" spans="1:21" ht="14.4" customHeight="1" x14ac:dyDescent="0.3">
      <c r="A1467" s="566">
        <v>4</v>
      </c>
      <c r="B1467" s="567" t="s">
        <v>539</v>
      </c>
      <c r="C1467" s="567">
        <v>89301042</v>
      </c>
      <c r="D1467" s="629" t="s">
        <v>4252</v>
      </c>
      <c r="E1467" s="630" t="s">
        <v>2333</v>
      </c>
      <c r="F1467" s="567" t="s">
        <v>2280</v>
      </c>
      <c r="G1467" s="567" t="s">
        <v>3210</v>
      </c>
      <c r="H1467" s="567" t="s">
        <v>905</v>
      </c>
      <c r="I1467" s="567" t="s">
        <v>3956</v>
      </c>
      <c r="J1467" s="567" t="s">
        <v>3957</v>
      </c>
      <c r="K1467" s="567" t="s">
        <v>3958</v>
      </c>
      <c r="L1467" s="568">
        <v>149.26</v>
      </c>
      <c r="M1467" s="568">
        <v>447.78</v>
      </c>
      <c r="N1467" s="567">
        <v>3</v>
      </c>
      <c r="O1467" s="631">
        <v>0.5</v>
      </c>
      <c r="P1467" s="568"/>
      <c r="Q1467" s="583">
        <v>0</v>
      </c>
      <c r="R1467" s="567"/>
      <c r="S1467" s="583">
        <v>0</v>
      </c>
      <c r="T1467" s="631"/>
      <c r="U1467" s="613">
        <v>0</v>
      </c>
    </row>
    <row r="1468" spans="1:21" ht="14.4" customHeight="1" x14ac:dyDescent="0.3">
      <c r="A1468" s="566">
        <v>4</v>
      </c>
      <c r="B1468" s="567" t="s">
        <v>539</v>
      </c>
      <c r="C1468" s="567">
        <v>89301042</v>
      </c>
      <c r="D1468" s="629" t="s">
        <v>4252</v>
      </c>
      <c r="E1468" s="630" t="s">
        <v>2333</v>
      </c>
      <c r="F1468" s="567" t="s">
        <v>2280</v>
      </c>
      <c r="G1468" s="567" t="s">
        <v>2344</v>
      </c>
      <c r="H1468" s="567" t="s">
        <v>538</v>
      </c>
      <c r="I1468" s="567" t="s">
        <v>2345</v>
      </c>
      <c r="J1468" s="567" t="s">
        <v>739</v>
      </c>
      <c r="K1468" s="567" t="s">
        <v>2665</v>
      </c>
      <c r="L1468" s="568">
        <v>242.93</v>
      </c>
      <c r="M1468" s="568">
        <v>1214.6500000000001</v>
      </c>
      <c r="N1468" s="567">
        <v>5</v>
      </c>
      <c r="O1468" s="631">
        <v>4.5</v>
      </c>
      <c r="P1468" s="568">
        <v>485.86</v>
      </c>
      <c r="Q1468" s="583">
        <v>0.39999999999999997</v>
      </c>
      <c r="R1468" s="567">
        <v>2</v>
      </c>
      <c r="S1468" s="583">
        <v>0.4</v>
      </c>
      <c r="T1468" s="631">
        <v>2</v>
      </c>
      <c r="U1468" s="613">
        <v>0.44444444444444442</v>
      </c>
    </row>
    <row r="1469" spans="1:21" ht="14.4" customHeight="1" x14ac:dyDescent="0.3">
      <c r="A1469" s="566">
        <v>4</v>
      </c>
      <c r="B1469" s="567" t="s">
        <v>539</v>
      </c>
      <c r="C1469" s="567">
        <v>89301042</v>
      </c>
      <c r="D1469" s="629" t="s">
        <v>4252</v>
      </c>
      <c r="E1469" s="630" t="s">
        <v>2333</v>
      </c>
      <c r="F1469" s="567" t="s">
        <v>2280</v>
      </c>
      <c r="G1469" s="567" t="s">
        <v>2344</v>
      </c>
      <c r="H1469" s="567" t="s">
        <v>538</v>
      </c>
      <c r="I1469" s="567" t="s">
        <v>2345</v>
      </c>
      <c r="J1469" s="567" t="s">
        <v>739</v>
      </c>
      <c r="K1469" s="567" t="s">
        <v>2346</v>
      </c>
      <c r="L1469" s="568">
        <v>242.93</v>
      </c>
      <c r="M1469" s="568">
        <v>6802.0399999999991</v>
      </c>
      <c r="N1469" s="567">
        <v>28</v>
      </c>
      <c r="O1469" s="631">
        <v>27.5</v>
      </c>
      <c r="P1469" s="568">
        <v>3158.0899999999997</v>
      </c>
      <c r="Q1469" s="583">
        <v>0.4642857142857143</v>
      </c>
      <c r="R1469" s="567">
        <v>13</v>
      </c>
      <c r="S1469" s="583">
        <v>0.4642857142857143</v>
      </c>
      <c r="T1469" s="631">
        <v>12.5</v>
      </c>
      <c r="U1469" s="613">
        <v>0.45454545454545453</v>
      </c>
    </row>
    <row r="1470" spans="1:21" ht="14.4" customHeight="1" x14ac:dyDescent="0.3">
      <c r="A1470" s="566">
        <v>4</v>
      </c>
      <c r="B1470" s="567" t="s">
        <v>539</v>
      </c>
      <c r="C1470" s="567">
        <v>89301042</v>
      </c>
      <c r="D1470" s="629" t="s">
        <v>4252</v>
      </c>
      <c r="E1470" s="630" t="s">
        <v>2333</v>
      </c>
      <c r="F1470" s="567" t="s">
        <v>2280</v>
      </c>
      <c r="G1470" s="567" t="s">
        <v>3512</v>
      </c>
      <c r="H1470" s="567" t="s">
        <v>538</v>
      </c>
      <c r="I1470" s="567" t="s">
        <v>3959</v>
      </c>
      <c r="J1470" s="567" t="s">
        <v>3960</v>
      </c>
      <c r="K1470" s="567" t="s">
        <v>3961</v>
      </c>
      <c r="L1470" s="568">
        <v>0</v>
      </c>
      <c r="M1470" s="568">
        <v>0</v>
      </c>
      <c r="N1470" s="567">
        <v>3</v>
      </c>
      <c r="O1470" s="631">
        <v>1.5</v>
      </c>
      <c r="P1470" s="568"/>
      <c r="Q1470" s="583"/>
      <c r="R1470" s="567"/>
      <c r="S1470" s="583">
        <v>0</v>
      </c>
      <c r="T1470" s="631"/>
      <c r="U1470" s="613">
        <v>0</v>
      </c>
    </row>
    <row r="1471" spans="1:21" ht="14.4" customHeight="1" x14ac:dyDescent="0.3">
      <c r="A1471" s="566">
        <v>4</v>
      </c>
      <c r="B1471" s="567" t="s">
        <v>539</v>
      </c>
      <c r="C1471" s="567">
        <v>89301042</v>
      </c>
      <c r="D1471" s="629" t="s">
        <v>4252</v>
      </c>
      <c r="E1471" s="630" t="s">
        <v>2333</v>
      </c>
      <c r="F1471" s="567" t="s">
        <v>2280</v>
      </c>
      <c r="G1471" s="567" t="s">
        <v>3962</v>
      </c>
      <c r="H1471" s="567" t="s">
        <v>538</v>
      </c>
      <c r="I1471" s="567" t="s">
        <v>3963</v>
      </c>
      <c r="J1471" s="567" t="s">
        <v>3964</v>
      </c>
      <c r="K1471" s="567" t="s">
        <v>3965</v>
      </c>
      <c r="L1471" s="568">
        <v>72.94</v>
      </c>
      <c r="M1471" s="568">
        <v>145.88</v>
      </c>
      <c r="N1471" s="567">
        <v>2</v>
      </c>
      <c r="O1471" s="631">
        <v>1</v>
      </c>
      <c r="P1471" s="568"/>
      <c r="Q1471" s="583">
        <v>0</v>
      </c>
      <c r="R1471" s="567"/>
      <c r="S1471" s="583">
        <v>0</v>
      </c>
      <c r="T1471" s="631"/>
      <c r="U1471" s="613">
        <v>0</v>
      </c>
    </row>
    <row r="1472" spans="1:21" ht="14.4" customHeight="1" x14ac:dyDescent="0.3">
      <c r="A1472" s="566">
        <v>4</v>
      </c>
      <c r="B1472" s="567" t="s">
        <v>539</v>
      </c>
      <c r="C1472" s="567">
        <v>89301042</v>
      </c>
      <c r="D1472" s="629" t="s">
        <v>4252</v>
      </c>
      <c r="E1472" s="630" t="s">
        <v>2333</v>
      </c>
      <c r="F1472" s="567" t="s">
        <v>2280</v>
      </c>
      <c r="G1472" s="567" t="s">
        <v>2347</v>
      </c>
      <c r="H1472" s="567" t="s">
        <v>538</v>
      </c>
      <c r="I1472" s="567" t="s">
        <v>1837</v>
      </c>
      <c r="J1472" s="567" t="s">
        <v>681</v>
      </c>
      <c r="K1472" s="567" t="s">
        <v>684</v>
      </c>
      <c r="L1472" s="568">
        <v>612.26</v>
      </c>
      <c r="M1472" s="568">
        <v>3061.3</v>
      </c>
      <c r="N1472" s="567">
        <v>5</v>
      </c>
      <c r="O1472" s="631">
        <v>2.5</v>
      </c>
      <c r="P1472" s="568">
        <v>3061.3</v>
      </c>
      <c r="Q1472" s="583">
        <v>1</v>
      </c>
      <c r="R1472" s="567">
        <v>5</v>
      </c>
      <c r="S1472" s="583">
        <v>1</v>
      </c>
      <c r="T1472" s="631">
        <v>2.5</v>
      </c>
      <c r="U1472" s="613">
        <v>1</v>
      </c>
    </row>
    <row r="1473" spans="1:21" ht="14.4" customHeight="1" x14ac:dyDescent="0.3">
      <c r="A1473" s="566">
        <v>4</v>
      </c>
      <c r="B1473" s="567" t="s">
        <v>539</v>
      </c>
      <c r="C1473" s="567">
        <v>89301042</v>
      </c>
      <c r="D1473" s="629" t="s">
        <v>4252</v>
      </c>
      <c r="E1473" s="630" t="s">
        <v>2333</v>
      </c>
      <c r="F1473" s="567" t="s">
        <v>2280</v>
      </c>
      <c r="G1473" s="567" t="s">
        <v>3521</v>
      </c>
      <c r="H1473" s="567" t="s">
        <v>538</v>
      </c>
      <c r="I1473" s="567" t="s">
        <v>3966</v>
      </c>
      <c r="J1473" s="567" t="s">
        <v>872</v>
      </c>
      <c r="K1473" s="567" t="s">
        <v>873</v>
      </c>
      <c r="L1473" s="568">
        <v>169</v>
      </c>
      <c r="M1473" s="568">
        <v>507</v>
      </c>
      <c r="N1473" s="567">
        <v>3</v>
      </c>
      <c r="O1473" s="631">
        <v>0.5</v>
      </c>
      <c r="P1473" s="568"/>
      <c r="Q1473" s="583">
        <v>0</v>
      </c>
      <c r="R1473" s="567"/>
      <c r="S1473" s="583">
        <v>0</v>
      </c>
      <c r="T1473" s="631"/>
      <c r="U1473" s="613">
        <v>0</v>
      </c>
    </row>
    <row r="1474" spans="1:21" ht="14.4" customHeight="1" x14ac:dyDescent="0.3">
      <c r="A1474" s="566">
        <v>4</v>
      </c>
      <c r="B1474" s="567" t="s">
        <v>539</v>
      </c>
      <c r="C1474" s="567">
        <v>89301042</v>
      </c>
      <c r="D1474" s="629" t="s">
        <v>4252</v>
      </c>
      <c r="E1474" s="630" t="s">
        <v>2333</v>
      </c>
      <c r="F1474" s="567" t="s">
        <v>2280</v>
      </c>
      <c r="G1474" s="567" t="s">
        <v>3732</v>
      </c>
      <c r="H1474" s="567" t="s">
        <v>905</v>
      </c>
      <c r="I1474" s="567" t="s">
        <v>3967</v>
      </c>
      <c r="J1474" s="567" t="s">
        <v>1342</v>
      </c>
      <c r="K1474" s="567" t="s">
        <v>3968</v>
      </c>
      <c r="L1474" s="568">
        <v>337.17</v>
      </c>
      <c r="M1474" s="568">
        <v>674.34</v>
      </c>
      <c r="N1474" s="567">
        <v>2</v>
      </c>
      <c r="O1474" s="631"/>
      <c r="P1474" s="568"/>
      <c r="Q1474" s="583">
        <v>0</v>
      </c>
      <c r="R1474" s="567"/>
      <c r="S1474" s="583">
        <v>0</v>
      </c>
      <c r="T1474" s="631"/>
      <c r="U1474" s="613"/>
    </row>
    <row r="1475" spans="1:21" ht="14.4" customHeight="1" x14ac:dyDescent="0.3">
      <c r="A1475" s="566">
        <v>4</v>
      </c>
      <c r="B1475" s="567" t="s">
        <v>539</v>
      </c>
      <c r="C1475" s="567">
        <v>89301042</v>
      </c>
      <c r="D1475" s="629" t="s">
        <v>4252</v>
      </c>
      <c r="E1475" s="630" t="s">
        <v>2333</v>
      </c>
      <c r="F1475" s="567" t="s">
        <v>2280</v>
      </c>
      <c r="G1475" s="567" t="s">
        <v>3969</v>
      </c>
      <c r="H1475" s="567" t="s">
        <v>538</v>
      </c>
      <c r="I1475" s="567" t="s">
        <v>2863</v>
      </c>
      <c r="J1475" s="567" t="s">
        <v>3970</v>
      </c>
      <c r="K1475" s="567" t="s">
        <v>1517</v>
      </c>
      <c r="L1475" s="568">
        <v>224.9</v>
      </c>
      <c r="M1475" s="568">
        <v>224.9</v>
      </c>
      <c r="N1475" s="567">
        <v>1</v>
      </c>
      <c r="O1475" s="631">
        <v>1</v>
      </c>
      <c r="P1475" s="568"/>
      <c r="Q1475" s="583">
        <v>0</v>
      </c>
      <c r="R1475" s="567"/>
      <c r="S1475" s="583">
        <v>0</v>
      </c>
      <c r="T1475" s="631"/>
      <c r="U1475" s="613">
        <v>0</v>
      </c>
    </row>
    <row r="1476" spans="1:21" ht="14.4" customHeight="1" x14ac:dyDescent="0.3">
      <c r="A1476" s="566">
        <v>4</v>
      </c>
      <c r="B1476" s="567" t="s">
        <v>539</v>
      </c>
      <c r="C1476" s="567">
        <v>89301042</v>
      </c>
      <c r="D1476" s="629" t="s">
        <v>4252</v>
      </c>
      <c r="E1476" s="630" t="s">
        <v>2333</v>
      </c>
      <c r="F1476" s="567" t="s">
        <v>2280</v>
      </c>
      <c r="G1476" s="567" t="s">
        <v>2862</v>
      </c>
      <c r="H1476" s="567" t="s">
        <v>538</v>
      </c>
      <c r="I1476" s="567" t="s">
        <v>2863</v>
      </c>
      <c r="J1476" s="567" t="s">
        <v>1516</v>
      </c>
      <c r="K1476" s="567" t="s">
        <v>1517</v>
      </c>
      <c r="L1476" s="568">
        <v>224.9</v>
      </c>
      <c r="M1476" s="568">
        <v>449.8</v>
      </c>
      <c r="N1476" s="567">
        <v>2</v>
      </c>
      <c r="O1476" s="631">
        <v>2</v>
      </c>
      <c r="P1476" s="568">
        <v>224.9</v>
      </c>
      <c r="Q1476" s="583">
        <v>0.5</v>
      </c>
      <c r="R1476" s="567">
        <v>1</v>
      </c>
      <c r="S1476" s="583">
        <v>0.5</v>
      </c>
      <c r="T1476" s="631">
        <v>1</v>
      </c>
      <c r="U1476" s="613">
        <v>0.5</v>
      </c>
    </row>
    <row r="1477" spans="1:21" ht="14.4" customHeight="1" x14ac:dyDescent="0.3">
      <c r="A1477" s="566">
        <v>4</v>
      </c>
      <c r="B1477" s="567" t="s">
        <v>539</v>
      </c>
      <c r="C1477" s="567">
        <v>89301042</v>
      </c>
      <c r="D1477" s="629" t="s">
        <v>4252</v>
      </c>
      <c r="E1477" s="630" t="s">
        <v>2333</v>
      </c>
      <c r="F1477" s="567" t="s">
        <v>2280</v>
      </c>
      <c r="G1477" s="567" t="s">
        <v>2370</v>
      </c>
      <c r="H1477" s="567" t="s">
        <v>538</v>
      </c>
      <c r="I1477" s="567" t="s">
        <v>2371</v>
      </c>
      <c r="J1477" s="567" t="s">
        <v>723</v>
      </c>
      <c r="K1477" s="567" t="s">
        <v>724</v>
      </c>
      <c r="L1477" s="568">
        <v>56.69</v>
      </c>
      <c r="M1477" s="568">
        <v>56.69</v>
      </c>
      <c r="N1477" s="567">
        <v>1</v>
      </c>
      <c r="O1477" s="631">
        <v>0.5</v>
      </c>
      <c r="P1477" s="568">
        <v>56.69</v>
      </c>
      <c r="Q1477" s="583">
        <v>1</v>
      </c>
      <c r="R1477" s="567">
        <v>1</v>
      </c>
      <c r="S1477" s="583">
        <v>1</v>
      </c>
      <c r="T1477" s="631">
        <v>0.5</v>
      </c>
      <c r="U1477" s="613">
        <v>1</v>
      </c>
    </row>
    <row r="1478" spans="1:21" ht="14.4" customHeight="1" x14ac:dyDescent="0.3">
      <c r="A1478" s="566">
        <v>4</v>
      </c>
      <c r="B1478" s="567" t="s">
        <v>539</v>
      </c>
      <c r="C1478" s="567">
        <v>89301042</v>
      </c>
      <c r="D1478" s="629" t="s">
        <v>4252</v>
      </c>
      <c r="E1478" s="630" t="s">
        <v>2333</v>
      </c>
      <c r="F1478" s="567" t="s">
        <v>2280</v>
      </c>
      <c r="G1478" s="567" t="s">
        <v>2448</v>
      </c>
      <c r="H1478" s="567" t="s">
        <v>538</v>
      </c>
      <c r="I1478" s="567" t="s">
        <v>2449</v>
      </c>
      <c r="J1478" s="567" t="s">
        <v>2450</v>
      </c>
      <c r="K1478" s="567" t="s">
        <v>2451</v>
      </c>
      <c r="L1478" s="568">
        <v>91.52</v>
      </c>
      <c r="M1478" s="568">
        <v>183.04</v>
      </c>
      <c r="N1478" s="567">
        <v>2</v>
      </c>
      <c r="O1478" s="631">
        <v>0.5</v>
      </c>
      <c r="P1478" s="568"/>
      <c r="Q1478" s="583">
        <v>0</v>
      </c>
      <c r="R1478" s="567"/>
      <c r="S1478" s="583">
        <v>0</v>
      </c>
      <c r="T1478" s="631"/>
      <c r="U1478" s="613">
        <v>0</v>
      </c>
    </row>
    <row r="1479" spans="1:21" ht="14.4" customHeight="1" x14ac:dyDescent="0.3">
      <c r="A1479" s="566">
        <v>4</v>
      </c>
      <c r="B1479" s="567" t="s">
        <v>539</v>
      </c>
      <c r="C1479" s="567">
        <v>89301042</v>
      </c>
      <c r="D1479" s="629" t="s">
        <v>4252</v>
      </c>
      <c r="E1479" s="630" t="s">
        <v>2333</v>
      </c>
      <c r="F1479" s="567" t="s">
        <v>2280</v>
      </c>
      <c r="G1479" s="567" t="s">
        <v>2438</v>
      </c>
      <c r="H1479" s="567" t="s">
        <v>905</v>
      </c>
      <c r="I1479" s="567" t="s">
        <v>2060</v>
      </c>
      <c r="J1479" s="567" t="s">
        <v>959</v>
      </c>
      <c r="K1479" s="567" t="s">
        <v>1322</v>
      </c>
      <c r="L1479" s="568">
        <v>56.01</v>
      </c>
      <c r="M1479" s="568">
        <v>168.03</v>
      </c>
      <c r="N1479" s="567">
        <v>3</v>
      </c>
      <c r="O1479" s="631">
        <v>0.5</v>
      </c>
      <c r="P1479" s="568"/>
      <c r="Q1479" s="583">
        <v>0</v>
      </c>
      <c r="R1479" s="567"/>
      <c r="S1479" s="583">
        <v>0</v>
      </c>
      <c r="T1479" s="631"/>
      <c r="U1479" s="613">
        <v>0</v>
      </c>
    </row>
    <row r="1480" spans="1:21" ht="14.4" customHeight="1" x14ac:dyDescent="0.3">
      <c r="A1480" s="566">
        <v>4</v>
      </c>
      <c r="B1480" s="567" t="s">
        <v>539</v>
      </c>
      <c r="C1480" s="567">
        <v>89301042</v>
      </c>
      <c r="D1480" s="629" t="s">
        <v>4252</v>
      </c>
      <c r="E1480" s="630" t="s">
        <v>2333</v>
      </c>
      <c r="F1480" s="567" t="s">
        <v>2280</v>
      </c>
      <c r="G1480" s="567" t="s">
        <v>2438</v>
      </c>
      <c r="H1480" s="567" t="s">
        <v>905</v>
      </c>
      <c r="I1480" s="567" t="s">
        <v>1848</v>
      </c>
      <c r="J1480" s="567" t="s">
        <v>959</v>
      </c>
      <c r="K1480" s="567" t="s">
        <v>960</v>
      </c>
      <c r="L1480" s="568">
        <v>140.03</v>
      </c>
      <c r="M1480" s="568">
        <v>420.09000000000003</v>
      </c>
      <c r="N1480" s="567">
        <v>3</v>
      </c>
      <c r="O1480" s="631">
        <v>0.5</v>
      </c>
      <c r="P1480" s="568">
        <v>420.09000000000003</v>
      </c>
      <c r="Q1480" s="583">
        <v>1</v>
      </c>
      <c r="R1480" s="567">
        <v>3</v>
      </c>
      <c r="S1480" s="583">
        <v>1</v>
      </c>
      <c r="T1480" s="631">
        <v>0.5</v>
      </c>
      <c r="U1480" s="613">
        <v>1</v>
      </c>
    </row>
    <row r="1481" spans="1:21" ht="14.4" customHeight="1" x14ac:dyDescent="0.3">
      <c r="A1481" s="566">
        <v>4</v>
      </c>
      <c r="B1481" s="567" t="s">
        <v>539</v>
      </c>
      <c r="C1481" s="567">
        <v>89301042</v>
      </c>
      <c r="D1481" s="629" t="s">
        <v>4252</v>
      </c>
      <c r="E1481" s="630" t="s">
        <v>2333</v>
      </c>
      <c r="F1481" s="567" t="s">
        <v>2280</v>
      </c>
      <c r="G1481" s="567" t="s">
        <v>3604</v>
      </c>
      <c r="H1481" s="567" t="s">
        <v>905</v>
      </c>
      <c r="I1481" s="567" t="s">
        <v>3971</v>
      </c>
      <c r="J1481" s="567" t="s">
        <v>3606</v>
      </c>
      <c r="K1481" s="567" t="s">
        <v>944</v>
      </c>
      <c r="L1481" s="568">
        <v>238.81</v>
      </c>
      <c r="M1481" s="568">
        <v>955.24</v>
      </c>
      <c r="N1481" s="567">
        <v>4</v>
      </c>
      <c r="O1481" s="631">
        <v>1</v>
      </c>
      <c r="P1481" s="568"/>
      <c r="Q1481" s="583">
        <v>0</v>
      </c>
      <c r="R1481" s="567"/>
      <c r="S1481" s="583">
        <v>0</v>
      </c>
      <c r="T1481" s="631"/>
      <c r="U1481" s="613">
        <v>0</v>
      </c>
    </row>
    <row r="1482" spans="1:21" ht="14.4" customHeight="1" x14ac:dyDescent="0.3">
      <c r="A1482" s="566">
        <v>4</v>
      </c>
      <c r="B1482" s="567" t="s">
        <v>539</v>
      </c>
      <c r="C1482" s="567">
        <v>89301042</v>
      </c>
      <c r="D1482" s="629" t="s">
        <v>4252</v>
      </c>
      <c r="E1482" s="630" t="s">
        <v>2333</v>
      </c>
      <c r="F1482" s="567" t="s">
        <v>2280</v>
      </c>
      <c r="G1482" s="567" t="s">
        <v>3748</v>
      </c>
      <c r="H1482" s="567" t="s">
        <v>538</v>
      </c>
      <c r="I1482" s="567" t="s">
        <v>3972</v>
      </c>
      <c r="J1482" s="567" t="s">
        <v>3973</v>
      </c>
      <c r="K1482" s="567" t="s">
        <v>3974</v>
      </c>
      <c r="L1482" s="568">
        <v>29.97</v>
      </c>
      <c r="M1482" s="568">
        <v>89.91</v>
      </c>
      <c r="N1482" s="567">
        <v>3</v>
      </c>
      <c r="O1482" s="631">
        <v>0.5</v>
      </c>
      <c r="P1482" s="568"/>
      <c r="Q1482" s="583">
        <v>0</v>
      </c>
      <c r="R1482" s="567"/>
      <c r="S1482" s="583">
        <v>0</v>
      </c>
      <c r="T1482" s="631"/>
      <c r="U1482" s="613">
        <v>0</v>
      </c>
    </row>
    <row r="1483" spans="1:21" ht="14.4" customHeight="1" x14ac:dyDescent="0.3">
      <c r="A1483" s="566">
        <v>4</v>
      </c>
      <c r="B1483" s="567" t="s">
        <v>539</v>
      </c>
      <c r="C1483" s="567">
        <v>89301042</v>
      </c>
      <c r="D1483" s="629" t="s">
        <v>4252</v>
      </c>
      <c r="E1483" s="630" t="s">
        <v>2333</v>
      </c>
      <c r="F1483" s="567" t="s">
        <v>2280</v>
      </c>
      <c r="G1483" s="567" t="s">
        <v>2394</v>
      </c>
      <c r="H1483" s="567" t="s">
        <v>538</v>
      </c>
      <c r="I1483" s="567" t="s">
        <v>2395</v>
      </c>
      <c r="J1483" s="567" t="s">
        <v>790</v>
      </c>
      <c r="K1483" s="567" t="s">
        <v>2396</v>
      </c>
      <c r="L1483" s="568">
        <v>127.5</v>
      </c>
      <c r="M1483" s="568">
        <v>255</v>
      </c>
      <c r="N1483" s="567">
        <v>2</v>
      </c>
      <c r="O1483" s="631">
        <v>1.5</v>
      </c>
      <c r="P1483" s="568">
        <v>127.5</v>
      </c>
      <c r="Q1483" s="583">
        <v>0.5</v>
      </c>
      <c r="R1483" s="567">
        <v>1</v>
      </c>
      <c r="S1483" s="583">
        <v>0.5</v>
      </c>
      <c r="T1483" s="631">
        <v>1</v>
      </c>
      <c r="U1483" s="613">
        <v>0.66666666666666663</v>
      </c>
    </row>
    <row r="1484" spans="1:21" ht="14.4" customHeight="1" x14ac:dyDescent="0.3">
      <c r="A1484" s="566">
        <v>4</v>
      </c>
      <c r="B1484" s="567" t="s">
        <v>539</v>
      </c>
      <c r="C1484" s="567">
        <v>89301042</v>
      </c>
      <c r="D1484" s="629" t="s">
        <v>4252</v>
      </c>
      <c r="E1484" s="630" t="s">
        <v>2333</v>
      </c>
      <c r="F1484" s="567" t="s">
        <v>2280</v>
      </c>
      <c r="G1484" s="567" t="s">
        <v>2351</v>
      </c>
      <c r="H1484" s="567" t="s">
        <v>538</v>
      </c>
      <c r="I1484" s="567" t="s">
        <v>2395</v>
      </c>
      <c r="J1484" s="567" t="s">
        <v>790</v>
      </c>
      <c r="K1484" s="567" t="s">
        <v>2396</v>
      </c>
      <c r="L1484" s="568">
        <v>127.5</v>
      </c>
      <c r="M1484" s="568">
        <v>1147.5</v>
      </c>
      <c r="N1484" s="567">
        <v>9</v>
      </c>
      <c r="O1484" s="631">
        <v>8.5</v>
      </c>
      <c r="P1484" s="568">
        <v>765</v>
      </c>
      <c r="Q1484" s="583">
        <v>0.66666666666666663</v>
      </c>
      <c r="R1484" s="567">
        <v>6</v>
      </c>
      <c r="S1484" s="583">
        <v>0.66666666666666663</v>
      </c>
      <c r="T1484" s="631">
        <v>5.5</v>
      </c>
      <c r="U1484" s="613">
        <v>0.6470588235294118</v>
      </c>
    </row>
    <row r="1485" spans="1:21" ht="14.4" customHeight="1" x14ac:dyDescent="0.3">
      <c r="A1485" s="566">
        <v>4</v>
      </c>
      <c r="B1485" s="567" t="s">
        <v>539</v>
      </c>
      <c r="C1485" s="567">
        <v>89301042</v>
      </c>
      <c r="D1485" s="629" t="s">
        <v>4252</v>
      </c>
      <c r="E1485" s="630" t="s">
        <v>2333</v>
      </c>
      <c r="F1485" s="567" t="s">
        <v>2280</v>
      </c>
      <c r="G1485" s="567" t="s">
        <v>2379</v>
      </c>
      <c r="H1485" s="567" t="s">
        <v>538</v>
      </c>
      <c r="I1485" s="567" t="s">
        <v>2376</v>
      </c>
      <c r="J1485" s="567" t="s">
        <v>2377</v>
      </c>
      <c r="K1485" s="567" t="s">
        <v>2378</v>
      </c>
      <c r="L1485" s="568">
        <v>0</v>
      </c>
      <c r="M1485" s="568">
        <v>0</v>
      </c>
      <c r="N1485" s="567">
        <v>2</v>
      </c>
      <c r="O1485" s="631">
        <v>1</v>
      </c>
      <c r="P1485" s="568">
        <v>0</v>
      </c>
      <c r="Q1485" s="583"/>
      <c r="R1485" s="567">
        <v>2</v>
      </c>
      <c r="S1485" s="583">
        <v>1</v>
      </c>
      <c r="T1485" s="631">
        <v>1</v>
      </c>
      <c r="U1485" s="613">
        <v>1</v>
      </c>
    </row>
    <row r="1486" spans="1:21" ht="14.4" customHeight="1" x14ac:dyDescent="0.3">
      <c r="A1486" s="566">
        <v>4</v>
      </c>
      <c r="B1486" s="567" t="s">
        <v>539</v>
      </c>
      <c r="C1486" s="567">
        <v>89301042</v>
      </c>
      <c r="D1486" s="629" t="s">
        <v>4252</v>
      </c>
      <c r="E1486" s="630" t="s">
        <v>2333</v>
      </c>
      <c r="F1486" s="567" t="s">
        <v>2281</v>
      </c>
      <c r="G1486" s="567" t="s">
        <v>2414</v>
      </c>
      <c r="H1486" s="567" t="s">
        <v>538</v>
      </c>
      <c r="I1486" s="567" t="s">
        <v>2520</v>
      </c>
      <c r="J1486" s="567" t="s">
        <v>2308</v>
      </c>
      <c r="K1486" s="567"/>
      <c r="L1486" s="568">
        <v>0</v>
      </c>
      <c r="M1486" s="568">
        <v>0</v>
      </c>
      <c r="N1486" s="567">
        <v>11</v>
      </c>
      <c r="O1486" s="631">
        <v>10.5</v>
      </c>
      <c r="P1486" s="568">
        <v>0</v>
      </c>
      <c r="Q1486" s="583"/>
      <c r="R1486" s="567">
        <v>9</v>
      </c>
      <c r="S1486" s="583">
        <v>0.81818181818181823</v>
      </c>
      <c r="T1486" s="631">
        <v>8.5</v>
      </c>
      <c r="U1486" s="613">
        <v>0.80952380952380953</v>
      </c>
    </row>
    <row r="1487" spans="1:21" ht="14.4" customHeight="1" x14ac:dyDescent="0.3">
      <c r="A1487" s="566">
        <v>4</v>
      </c>
      <c r="B1487" s="567" t="s">
        <v>539</v>
      </c>
      <c r="C1487" s="567">
        <v>89301042</v>
      </c>
      <c r="D1487" s="629" t="s">
        <v>4252</v>
      </c>
      <c r="E1487" s="630" t="s">
        <v>2333</v>
      </c>
      <c r="F1487" s="567" t="s">
        <v>2282</v>
      </c>
      <c r="G1487" s="567" t="s">
        <v>2622</v>
      </c>
      <c r="H1487" s="567" t="s">
        <v>538</v>
      </c>
      <c r="I1487" s="567" t="s">
        <v>2623</v>
      </c>
      <c r="J1487" s="567" t="s">
        <v>2624</v>
      </c>
      <c r="K1487" s="567" t="s">
        <v>2625</v>
      </c>
      <c r="L1487" s="568">
        <v>410</v>
      </c>
      <c r="M1487" s="568">
        <v>11480</v>
      </c>
      <c r="N1487" s="567">
        <v>28</v>
      </c>
      <c r="O1487" s="631">
        <v>28</v>
      </c>
      <c r="P1487" s="568">
        <v>11480</v>
      </c>
      <c r="Q1487" s="583">
        <v>1</v>
      </c>
      <c r="R1487" s="567">
        <v>28</v>
      </c>
      <c r="S1487" s="583">
        <v>1</v>
      </c>
      <c r="T1487" s="631">
        <v>28</v>
      </c>
      <c r="U1487" s="613">
        <v>1</v>
      </c>
    </row>
    <row r="1488" spans="1:21" ht="14.4" customHeight="1" x14ac:dyDescent="0.3">
      <c r="A1488" s="566">
        <v>4</v>
      </c>
      <c r="B1488" s="567" t="s">
        <v>539</v>
      </c>
      <c r="C1488" s="567">
        <v>89301042</v>
      </c>
      <c r="D1488" s="629" t="s">
        <v>4252</v>
      </c>
      <c r="E1488" s="630" t="s">
        <v>2333</v>
      </c>
      <c r="F1488" s="567" t="s">
        <v>2282</v>
      </c>
      <c r="G1488" s="567" t="s">
        <v>2698</v>
      </c>
      <c r="H1488" s="567" t="s">
        <v>538</v>
      </c>
      <c r="I1488" s="567" t="s">
        <v>3975</v>
      </c>
      <c r="J1488" s="567" t="s">
        <v>3976</v>
      </c>
      <c r="K1488" s="567" t="s">
        <v>3977</v>
      </c>
      <c r="L1488" s="568">
        <v>181.68</v>
      </c>
      <c r="M1488" s="568">
        <v>181.68</v>
      </c>
      <c r="N1488" s="567">
        <v>1</v>
      </c>
      <c r="O1488" s="631">
        <v>1</v>
      </c>
      <c r="P1488" s="568"/>
      <c r="Q1488" s="583">
        <v>0</v>
      </c>
      <c r="R1488" s="567"/>
      <c r="S1488" s="583">
        <v>0</v>
      </c>
      <c r="T1488" s="631"/>
      <c r="U1488" s="613">
        <v>0</v>
      </c>
    </row>
    <row r="1489" spans="1:21" ht="14.4" customHeight="1" x14ac:dyDescent="0.3">
      <c r="A1489" s="566">
        <v>4</v>
      </c>
      <c r="B1489" s="567" t="s">
        <v>539</v>
      </c>
      <c r="C1489" s="567">
        <v>89301042</v>
      </c>
      <c r="D1489" s="629" t="s">
        <v>4252</v>
      </c>
      <c r="E1489" s="630" t="s">
        <v>2333</v>
      </c>
      <c r="F1489" s="567" t="s">
        <v>2282</v>
      </c>
      <c r="G1489" s="567" t="s">
        <v>2521</v>
      </c>
      <c r="H1489" s="567" t="s">
        <v>538</v>
      </c>
      <c r="I1489" s="567" t="s">
        <v>2522</v>
      </c>
      <c r="J1489" s="567" t="s">
        <v>2523</v>
      </c>
      <c r="K1489" s="567" t="s">
        <v>2524</v>
      </c>
      <c r="L1489" s="568">
        <v>900</v>
      </c>
      <c r="M1489" s="568">
        <v>1800</v>
      </c>
      <c r="N1489" s="567">
        <v>2</v>
      </c>
      <c r="O1489" s="631">
        <v>2</v>
      </c>
      <c r="P1489" s="568">
        <v>1800</v>
      </c>
      <c r="Q1489" s="583">
        <v>1</v>
      </c>
      <c r="R1489" s="567">
        <v>2</v>
      </c>
      <c r="S1489" s="583">
        <v>1</v>
      </c>
      <c r="T1489" s="631">
        <v>2</v>
      </c>
      <c r="U1489" s="613">
        <v>1</v>
      </c>
    </row>
    <row r="1490" spans="1:21" ht="14.4" customHeight="1" x14ac:dyDescent="0.3">
      <c r="A1490" s="566">
        <v>4</v>
      </c>
      <c r="B1490" s="567" t="s">
        <v>539</v>
      </c>
      <c r="C1490" s="567">
        <v>89301042</v>
      </c>
      <c r="D1490" s="629" t="s">
        <v>4252</v>
      </c>
      <c r="E1490" s="630" t="s">
        <v>2333</v>
      </c>
      <c r="F1490" s="567" t="s">
        <v>2282</v>
      </c>
      <c r="G1490" s="567" t="s">
        <v>2457</v>
      </c>
      <c r="H1490" s="567" t="s">
        <v>538</v>
      </c>
      <c r="I1490" s="567" t="s">
        <v>2951</v>
      </c>
      <c r="J1490" s="567" t="s">
        <v>2952</v>
      </c>
      <c r="K1490" s="567" t="s">
        <v>2953</v>
      </c>
      <c r="L1490" s="568">
        <v>5343.9</v>
      </c>
      <c r="M1490" s="568">
        <v>5343.9</v>
      </c>
      <c r="N1490" s="567">
        <v>1</v>
      </c>
      <c r="O1490" s="631">
        <v>1</v>
      </c>
      <c r="P1490" s="568">
        <v>5343.9</v>
      </c>
      <c r="Q1490" s="583">
        <v>1</v>
      </c>
      <c r="R1490" s="567">
        <v>1</v>
      </c>
      <c r="S1490" s="583">
        <v>1</v>
      </c>
      <c r="T1490" s="631">
        <v>1</v>
      </c>
      <c r="U1490" s="613">
        <v>1</v>
      </c>
    </row>
    <row r="1491" spans="1:21" ht="14.4" customHeight="1" x14ac:dyDescent="0.3">
      <c r="A1491" s="566">
        <v>4</v>
      </c>
      <c r="B1491" s="567" t="s">
        <v>539</v>
      </c>
      <c r="C1491" s="567">
        <v>89301042</v>
      </c>
      <c r="D1491" s="629" t="s">
        <v>4252</v>
      </c>
      <c r="E1491" s="630" t="s">
        <v>2333</v>
      </c>
      <c r="F1491" s="567" t="s">
        <v>2282</v>
      </c>
      <c r="G1491" s="567" t="s">
        <v>2457</v>
      </c>
      <c r="H1491" s="567" t="s">
        <v>538</v>
      </c>
      <c r="I1491" s="567" t="s">
        <v>3081</v>
      </c>
      <c r="J1491" s="567" t="s">
        <v>3082</v>
      </c>
      <c r="K1491" s="567" t="s">
        <v>3083</v>
      </c>
      <c r="L1491" s="568">
        <v>2158.12</v>
      </c>
      <c r="M1491" s="568">
        <v>8632.48</v>
      </c>
      <c r="N1491" s="567">
        <v>4</v>
      </c>
      <c r="O1491" s="631">
        <v>1</v>
      </c>
      <c r="P1491" s="568"/>
      <c r="Q1491" s="583">
        <v>0</v>
      </c>
      <c r="R1491" s="567"/>
      <c r="S1491" s="583">
        <v>0</v>
      </c>
      <c r="T1491" s="631"/>
      <c r="U1491" s="613">
        <v>0</v>
      </c>
    </row>
    <row r="1492" spans="1:21" ht="14.4" customHeight="1" x14ac:dyDescent="0.3">
      <c r="A1492" s="566">
        <v>4</v>
      </c>
      <c r="B1492" s="567" t="s">
        <v>539</v>
      </c>
      <c r="C1492" s="567">
        <v>89301042</v>
      </c>
      <c r="D1492" s="629" t="s">
        <v>4252</v>
      </c>
      <c r="E1492" s="630" t="s">
        <v>2334</v>
      </c>
      <c r="F1492" s="567" t="s">
        <v>2280</v>
      </c>
      <c r="G1492" s="567" t="s">
        <v>3220</v>
      </c>
      <c r="H1492" s="567" t="s">
        <v>538</v>
      </c>
      <c r="I1492" s="567" t="s">
        <v>3978</v>
      </c>
      <c r="J1492" s="567" t="s">
        <v>3979</v>
      </c>
      <c r="K1492" s="567" t="s">
        <v>2016</v>
      </c>
      <c r="L1492" s="568">
        <v>6.98</v>
      </c>
      <c r="M1492" s="568">
        <v>13.96</v>
      </c>
      <c r="N1492" s="567">
        <v>2</v>
      </c>
      <c r="O1492" s="631">
        <v>0.5</v>
      </c>
      <c r="P1492" s="568"/>
      <c r="Q1492" s="583">
        <v>0</v>
      </c>
      <c r="R1492" s="567"/>
      <c r="S1492" s="583">
        <v>0</v>
      </c>
      <c r="T1492" s="631"/>
      <c r="U1492" s="613">
        <v>0</v>
      </c>
    </row>
    <row r="1493" spans="1:21" ht="14.4" customHeight="1" x14ac:dyDescent="0.3">
      <c r="A1493" s="566">
        <v>4</v>
      </c>
      <c r="B1493" s="567" t="s">
        <v>539</v>
      </c>
      <c r="C1493" s="567">
        <v>89301042</v>
      </c>
      <c r="D1493" s="629" t="s">
        <v>4252</v>
      </c>
      <c r="E1493" s="630" t="s">
        <v>2334</v>
      </c>
      <c r="F1493" s="567" t="s">
        <v>2280</v>
      </c>
      <c r="G1493" s="567" t="s">
        <v>2788</v>
      </c>
      <c r="H1493" s="567" t="s">
        <v>538</v>
      </c>
      <c r="I1493" s="567" t="s">
        <v>2789</v>
      </c>
      <c r="J1493" s="567" t="s">
        <v>605</v>
      </c>
      <c r="K1493" s="567" t="s">
        <v>2790</v>
      </c>
      <c r="L1493" s="568">
        <v>35.380000000000003</v>
      </c>
      <c r="M1493" s="568">
        <v>636.84000000000015</v>
      </c>
      <c r="N1493" s="567">
        <v>18</v>
      </c>
      <c r="O1493" s="631">
        <v>6.5</v>
      </c>
      <c r="P1493" s="568">
        <v>212.28000000000003</v>
      </c>
      <c r="Q1493" s="583">
        <v>0.33333333333333331</v>
      </c>
      <c r="R1493" s="567">
        <v>6</v>
      </c>
      <c r="S1493" s="583">
        <v>0.33333333333333331</v>
      </c>
      <c r="T1493" s="631">
        <v>1.5</v>
      </c>
      <c r="U1493" s="613">
        <v>0.23076923076923078</v>
      </c>
    </row>
    <row r="1494" spans="1:21" ht="14.4" customHeight="1" x14ac:dyDescent="0.3">
      <c r="A1494" s="566">
        <v>4</v>
      </c>
      <c r="B1494" s="567" t="s">
        <v>539</v>
      </c>
      <c r="C1494" s="567">
        <v>89301042</v>
      </c>
      <c r="D1494" s="629" t="s">
        <v>4252</v>
      </c>
      <c r="E1494" s="630" t="s">
        <v>2334</v>
      </c>
      <c r="F1494" s="567" t="s">
        <v>2280</v>
      </c>
      <c r="G1494" s="567" t="s">
        <v>2593</v>
      </c>
      <c r="H1494" s="567" t="s">
        <v>538</v>
      </c>
      <c r="I1494" s="567" t="s">
        <v>2594</v>
      </c>
      <c r="J1494" s="567" t="s">
        <v>2595</v>
      </c>
      <c r="K1494" s="567" t="s">
        <v>2596</v>
      </c>
      <c r="L1494" s="568">
        <v>64.23</v>
      </c>
      <c r="M1494" s="568">
        <v>192.69</v>
      </c>
      <c r="N1494" s="567">
        <v>3</v>
      </c>
      <c r="O1494" s="631">
        <v>1.5</v>
      </c>
      <c r="P1494" s="568"/>
      <c r="Q1494" s="583">
        <v>0</v>
      </c>
      <c r="R1494" s="567"/>
      <c r="S1494" s="583">
        <v>0</v>
      </c>
      <c r="T1494" s="631"/>
      <c r="U1494" s="613">
        <v>0</v>
      </c>
    </row>
    <row r="1495" spans="1:21" ht="14.4" customHeight="1" x14ac:dyDescent="0.3">
      <c r="A1495" s="566">
        <v>4</v>
      </c>
      <c r="B1495" s="567" t="s">
        <v>539</v>
      </c>
      <c r="C1495" s="567">
        <v>89301042</v>
      </c>
      <c r="D1495" s="629" t="s">
        <v>4252</v>
      </c>
      <c r="E1495" s="630" t="s">
        <v>2334</v>
      </c>
      <c r="F1495" s="567" t="s">
        <v>2280</v>
      </c>
      <c r="G1495" s="567" t="s">
        <v>2337</v>
      </c>
      <c r="H1495" s="567" t="s">
        <v>905</v>
      </c>
      <c r="I1495" s="567" t="s">
        <v>1943</v>
      </c>
      <c r="J1495" s="567" t="s">
        <v>1944</v>
      </c>
      <c r="K1495" s="567" t="s">
        <v>1945</v>
      </c>
      <c r="L1495" s="568">
        <v>333.31</v>
      </c>
      <c r="M1495" s="568">
        <v>333.31</v>
      </c>
      <c r="N1495" s="567">
        <v>1</v>
      </c>
      <c r="O1495" s="631">
        <v>1</v>
      </c>
      <c r="P1495" s="568"/>
      <c r="Q1495" s="583">
        <v>0</v>
      </c>
      <c r="R1495" s="567"/>
      <c r="S1495" s="583">
        <v>0</v>
      </c>
      <c r="T1495" s="631"/>
      <c r="U1495" s="613">
        <v>0</v>
      </c>
    </row>
    <row r="1496" spans="1:21" ht="14.4" customHeight="1" x14ac:dyDescent="0.3">
      <c r="A1496" s="566">
        <v>4</v>
      </c>
      <c r="B1496" s="567" t="s">
        <v>539</v>
      </c>
      <c r="C1496" s="567">
        <v>89301042</v>
      </c>
      <c r="D1496" s="629" t="s">
        <v>4252</v>
      </c>
      <c r="E1496" s="630" t="s">
        <v>2334</v>
      </c>
      <c r="F1496" s="567" t="s">
        <v>2280</v>
      </c>
      <c r="G1496" s="567" t="s">
        <v>2626</v>
      </c>
      <c r="H1496" s="567" t="s">
        <v>538</v>
      </c>
      <c r="I1496" s="567" t="s">
        <v>2778</v>
      </c>
      <c r="J1496" s="567" t="s">
        <v>2628</v>
      </c>
      <c r="K1496" s="567" t="s">
        <v>2629</v>
      </c>
      <c r="L1496" s="568">
        <v>222.25</v>
      </c>
      <c r="M1496" s="568">
        <v>444.5</v>
      </c>
      <c r="N1496" s="567">
        <v>2</v>
      </c>
      <c r="O1496" s="631">
        <v>1</v>
      </c>
      <c r="P1496" s="568">
        <v>444.5</v>
      </c>
      <c r="Q1496" s="583">
        <v>1</v>
      </c>
      <c r="R1496" s="567">
        <v>2</v>
      </c>
      <c r="S1496" s="583">
        <v>1</v>
      </c>
      <c r="T1496" s="631">
        <v>1</v>
      </c>
      <c r="U1496" s="613">
        <v>1</v>
      </c>
    </row>
    <row r="1497" spans="1:21" ht="14.4" customHeight="1" x14ac:dyDescent="0.3">
      <c r="A1497" s="566">
        <v>4</v>
      </c>
      <c r="B1497" s="567" t="s">
        <v>539</v>
      </c>
      <c r="C1497" s="567">
        <v>89301042</v>
      </c>
      <c r="D1497" s="629" t="s">
        <v>4252</v>
      </c>
      <c r="E1497" s="630" t="s">
        <v>2334</v>
      </c>
      <c r="F1497" s="567" t="s">
        <v>2280</v>
      </c>
      <c r="G1497" s="567" t="s">
        <v>2779</v>
      </c>
      <c r="H1497" s="567" t="s">
        <v>538</v>
      </c>
      <c r="I1497" s="567" t="s">
        <v>3224</v>
      </c>
      <c r="J1497" s="567" t="s">
        <v>3225</v>
      </c>
      <c r="K1497" s="567" t="s">
        <v>3226</v>
      </c>
      <c r="L1497" s="568">
        <v>0</v>
      </c>
      <c r="M1497" s="568">
        <v>0</v>
      </c>
      <c r="N1497" s="567">
        <v>2</v>
      </c>
      <c r="O1497" s="631">
        <v>0.5</v>
      </c>
      <c r="P1497" s="568"/>
      <c r="Q1497" s="583"/>
      <c r="R1497" s="567"/>
      <c r="S1497" s="583">
        <v>0</v>
      </c>
      <c r="T1497" s="631"/>
      <c r="U1497" s="613">
        <v>0</v>
      </c>
    </row>
    <row r="1498" spans="1:21" ht="14.4" customHeight="1" x14ac:dyDescent="0.3">
      <c r="A1498" s="566">
        <v>4</v>
      </c>
      <c r="B1498" s="567" t="s">
        <v>539</v>
      </c>
      <c r="C1498" s="567">
        <v>89301042</v>
      </c>
      <c r="D1498" s="629" t="s">
        <v>4252</v>
      </c>
      <c r="E1498" s="630" t="s">
        <v>2334</v>
      </c>
      <c r="F1498" s="567" t="s">
        <v>2280</v>
      </c>
      <c r="G1498" s="567" t="s">
        <v>2638</v>
      </c>
      <c r="H1498" s="567" t="s">
        <v>538</v>
      </c>
      <c r="I1498" s="567" t="s">
        <v>2639</v>
      </c>
      <c r="J1498" s="567" t="s">
        <v>687</v>
      </c>
      <c r="K1498" s="567" t="s">
        <v>2640</v>
      </c>
      <c r="L1498" s="568">
        <v>413.22</v>
      </c>
      <c r="M1498" s="568">
        <v>413.22</v>
      </c>
      <c r="N1498" s="567">
        <v>1</v>
      </c>
      <c r="O1498" s="631">
        <v>0.5</v>
      </c>
      <c r="P1498" s="568">
        <v>413.22</v>
      </c>
      <c r="Q1498" s="583">
        <v>1</v>
      </c>
      <c r="R1498" s="567">
        <v>1</v>
      </c>
      <c r="S1498" s="583">
        <v>1</v>
      </c>
      <c r="T1498" s="631">
        <v>0.5</v>
      </c>
      <c r="U1498" s="613">
        <v>1</v>
      </c>
    </row>
    <row r="1499" spans="1:21" ht="14.4" customHeight="1" x14ac:dyDescent="0.3">
      <c r="A1499" s="566">
        <v>4</v>
      </c>
      <c r="B1499" s="567" t="s">
        <v>539</v>
      </c>
      <c r="C1499" s="567">
        <v>89301042</v>
      </c>
      <c r="D1499" s="629" t="s">
        <v>4252</v>
      </c>
      <c r="E1499" s="630" t="s">
        <v>2334</v>
      </c>
      <c r="F1499" s="567" t="s">
        <v>2280</v>
      </c>
      <c r="G1499" s="567" t="s">
        <v>3191</v>
      </c>
      <c r="H1499" s="567" t="s">
        <v>538</v>
      </c>
      <c r="I1499" s="567" t="s">
        <v>3613</v>
      </c>
      <c r="J1499" s="567" t="s">
        <v>652</v>
      </c>
      <c r="K1499" s="567" t="s">
        <v>653</v>
      </c>
      <c r="L1499" s="568">
        <v>138.61000000000001</v>
      </c>
      <c r="M1499" s="568">
        <v>277.22000000000003</v>
      </c>
      <c r="N1499" s="567">
        <v>2</v>
      </c>
      <c r="O1499" s="631">
        <v>1</v>
      </c>
      <c r="P1499" s="568">
        <v>277.22000000000003</v>
      </c>
      <c r="Q1499" s="583">
        <v>1</v>
      </c>
      <c r="R1499" s="567">
        <v>2</v>
      </c>
      <c r="S1499" s="583">
        <v>1</v>
      </c>
      <c r="T1499" s="631">
        <v>1</v>
      </c>
      <c r="U1499" s="613">
        <v>1</v>
      </c>
    </row>
    <row r="1500" spans="1:21" ht="14.4" customHeight="1" x14ac:dyDescent="0.3">
      <c r="A1500" s="566">
        <v>4</v>
      </c>
      <c r="B1500" s="567" t="s">
        <v>539</v>
      </c>
      <c r="C1500" s="567">
        <v>89301042</v>
      </c>
      <c r="D1500" s="629" t="s">
        <v>4252</v>
      </c>
      <c r="E1500" s="630" t="s">
        <v>2334</v>
      </c>
      <c r="F1500" s="567" t="s">
        <v>2280</v>
      </c>
      <c r="G1500" s="567" t="s">
        <v>3191</v>
      </c>
      <c r="H1500" s="567" t="s">
        <v>538</v>
      </c>
      <c r="I1500" s="567" t="s">
        <v>3613</v>
      </c>
      <c r="J1500" s="567" t="s">
        <v>652</v>
      </c>
      <c r="K1500" s="567" t="s">
        <v>1858</v>
      </c>
      <c r="L1500" s="568">
        <v>115.3</v>
      </c>
      <c r="M1500" s="568">
        <v>230.6</v>
      </c>
      <c r="N1500" s="567">
        <v>2</v>
      </c>
      <c r="O1500" s="631">
        <v>1</v>
      </c>
      <c r="P1500" s="568"/>
      <c r="Q1500" s="583">
        <v>0</v>
      </c>
      <c r="R1500" s="567"/>
      <c r="S1500" s="583">
        <v>0</v>
      </c>
      <c r="T1500" s="631"/>
      <c r="U1500" s="613">
        <v>0</v>
      </c>
    </row>
    <row r="1501" spans="1:21" ht="14.4" customHeight="1" x14ac:dyDescent="0.3">
      <c r="A1501" s="566">
        <v>4</v>
      </c>
      <c r="B1501" s="567" t="s">
        <v>539</v>
      </c>
      <c r="C1501" s="567">
        <v>89301042</v>
      </c>
      <c r="D1501" s="629" t="s">
        <v>4252</v>
      </c>
      <c r="E1501" s="630" t="s">
        <v>2334</v>
      </c>
      <c r="F1501" s="567" t="s">
        <v>2280</v>
      </c>
      <c r="G1501" s="567" t="s">
        <v>3191</v>
      </c>
      <c r="H1501" s="567" t="s">
        <v>538</v>
      </c>
      <c r="I1501" s="567" t="s">
        <v>3980</v>
      </c>
      <c r="J1501" s="567" t="s">
        <v>652</v>
      </c>
      <c r="K1501" s="567" t="s">
        <v>1858</v>
      </c>
      <c r="L1501" s="568">
        <v>115.3</v>
      </c>
      <c r="M1501" s="568">
        <v>230.6</v>
      </c>
      <c r="N1501" s="567">
        <v>2</v>
      </c>
      <c r="O1501" s="631">
        <v>0.5</v>
      </c>
      <c r="P1501" s="568">
        <v>230.6</v>
      </c>
      <c r="Q1501" s="583">
        <v>1</v>
      </c>
      <c r="R1501" s="567">
        <v>2</v>
      </c>
      <c r="S1501" s="583">
        <v>1</v>
      </c>
      <c r="T1501" s="631">
        <v>0.5</v>
      </c>
      <c r="U1501" s="613">
        <v>1</v>
      </c>
    </row>
    <row r="1502" spans="1:21" ht="14.4" customHeight="1" x14ac:dyDescent="0.3">
      <c r="A1502" s="566">
        <v>4</v>
      </c>
      <c r="B1502" s="567" t="s">
        <v>539</v>
      </c>
      <c r="C1502" s="567">
        <v>89301042</v>
      </c>
      <c r="D1502" s="629" t="s">
        <v>4252</v>
      </c>
      <c r="E1502" s="630" t="s">
        <v>2334</v>
      </c>
      <c r="F1502" s="567" t="s">
        <v>2280</v>
      </c>
      <c r="G1502" s="567" t="s">
        <v>3191</v>
      </c>
      <c r="H1502" s="567" t="s">
        <v>538</v>
      </c>
      <c r="I1502" s="567" t="s">
        <v>3235</v>
      </c>
      <c r="J1502" s="567" t="s">
        <v>652</v>
      </c>
      <c r="K1502" s="567" t="s">
        <v>1858</v>
      </c>
      <c r="L1502" s="568">
        <v>115.3</v>
      </c>
      <c r="M1502" s="568">
        <v>230.6</v>
      </c>
      <c r="N1502" s="567">
        <v>2</v>
      </c>
      <c r="O1502" s="631">
        <v>0.5</v>
      </c>
      <c r="P1502" s="568">
        <v>230.6</v>
      </c>
      <c r="Q1502" s="583">
        <v>1</v>
      </c>
      <c r="R1502" s="567">
        <v>2</v>
      </c>
      <c r="S1502" s="583">
        <v>1</v>
      </c>
      <c r="T1502" s="631">
        <v>0.5</v>
      </c>
      <c r="U1502" s="613">
        <v>1</v>
      </c>
    </row>
    <row r="1503" spans="1:21" ht="14.4" customHeight="1" x14ac:dyDescent="0.3">
      <c r="A1503" s="566">
        <v>4</v>
      </c>
      <c r="B1503" s="567" t="s">
        <v>539</v>
      </c>
      <c r="C1503" s="567">
        <v>89301042</v>
      </c>
      <c r="D1503" s="629" t="s">
        <v>4252</v>
      </c>
      <c r="E1503" s="630" t="s">
        <v>2334</v>
      </c>
      <c r="F1503" s="567" t="s">
        <v>2280</v>
      </c>
      <c r="G1503" s="567" t="s">
        <v>2571</v>
      </c>
      <c r="H1503" s="567" t="s">
        <v>538</v>
      </c>
      <c r="I1503" s="567" t="s">
        <v>2572</v>
      </c>
      <c r="J1503" s="567" t="s">
        <v>601</v>
      </c>
      <c r="K1503" s="567" t="s">
        <v>2573</v>
      </c>
      <c r="L1503" s="568">
        <v>99</v>
      </c>
      <c r="M1503" s="568">
        <v>99</v>
      </c>
      <c r="N1503" s="567">
        <v>1</v>
      </c>
      <c r="O1503" s="631">
        <v>1</v>
      </c>
      <c r="P1503" s="568">
        <v>99</v>
      </c>
      <c r="Q1503" s="583">
        <v>1</v>
      </c>
      <c r="R1503" s="567">
        <v>1</v>
      </c>
      <c r="S1503" s="583">
        <v>1</v>
      </c>
      <c r="T1503" s="631">
        <v>1</v>
      </c>
      <c r="U1503" s="613">
        <v>1</v>
      </c>
    </row>
    <row r="1504" spans="1:21" ht="14.4" customHeight="1" x14ac:dyDescent="0.3">
      <c r="A1504" s="566">
        <v>4</v>
      </c>
      <c r="B1504" s="567" t="s">
        <v>539</v>
      </c>
      <c r="C1504" s="567">
        <v>89301042</v>
      </c>
      <c r="D1504" s="629" t="s">
        <v>4252</v>
      </c>
      <c r="E1504" s="630" t="s">
        <v>2334</v>
      </c>
      <c r="F1504" s="567" t="s">
        <v>2280</v>
      </c>
      <c r="G1504" s="567" t="s">
        <v>2483</v>
      </c>
      <c r="H1504" s="567" t="s">
        <v>538</v>
      </c>
      <c r="I1504" s="567" t="s">
        <v>2610</v>
      </c>
      <c r="J1504" s="567" t="s">
        <v>1648</v>
      </c>
      <c r="K1504" s="567" t="s">
        <v>2611</v>
      </c>
      <c r="L1504" s="568">
        <v>31.84</v>
      </c>
      <c r="M1504" s="568">
        <v>573.12</v>
      </c>
      <c r="N1504" s="567">
        <v>18</v>
      </c>
      <c r="O1504" s="631">
        <v>6</v>
      </c>
      <c r="P1504" s="568">
        <v>254.72</v>
      </c>
      <c r="Q1504" s="583">
        <v>0.44444444444444442</v>
      </c>
      <c r="R1504" s="567">
        <v>8</v>
      </c>
      <c r="S1504" s="583">
        <v>0.44444444444444442</v>
      </c>
      <c r="T1504" s="631">
        <v>2</v>
      </c>
      <c r="U1504" s="613">
        <v>0.33333333333333331</v>
      </c>
    </row>
    <row r="1505" spans="1:21" ht="14.4" customHeight="1" x14ac:dyDescent="0.3">
      <c r="A1505" s="566">
        <v>4</v>
      </c>
      <c r="B1505" s="567" t="s">
        <v>539</v>
      </c>
      <c r="C1505" s="567">
        <v>89301042</v>
      </c>
      <c r="D1505" s="629" t="s">
        <v>4252</v>
      </c>
      <c r="E1505" s="630" t="s">
        <v>2334</v>
      </c>
      <c r="F1505" s="567" t="s">
        <v>2280</v>
      </c>
      <c r="G1505" s="567" t="s">
        <v>2483</v>
      </c>
      <c r="H1505" s="567" t="s">
        <v>538</v>
      </c>
      <c r="I1505" s="567" t="s">
        <v>2484</v>
      </c>
      <c r="J1505" s="567" t="s">
        <v>1217</v>
      </c>
      <c r="K1505" s="567" t="s">
        <v>2485</v>
      </c>
      <c r="L1505" s="568">
        <v>63.67</v>
      </c>
      <c r="M1505" s="568">
        <v>191.01</v>
      </c>
      <c r="N1505" s="567">
        <v>3</v>
      </c>
      <c r="O1505" s="631">
        <v>2</v>
      </c>
      <c r="P1505" s="568">
        <v>191.01</v>
      </c>
      <c r="Q1505" s="583">
        <v>1</v>
      </c>
      <c r="R1505" s="567">
        <v>3</v>
      </c>
      <c r="S1505" s="583">
        <v>1</v>
      </c>
      <c r="T1505" s="631">
        <v>2</v>
      </c>
      <c r="U1505" s="613">
        <v>1</v>
      </c>
    </row>
    <row r="1506" spans="1:21" ht="14.4" customHeight="1" x14ac:dyDescent="0.3">
      <c r="A1506" s="566">
        <v>4</v>
      </c>
      <c r="B1506" s="567" t="s">
        <v>539</v>
      </c>
      <c r="C1506" s="567">
        <v>89301042</v>
      </c>
      <c r="D1506" s="629" t="s">
        <v>4252</v>
      </c>
      <c r="E1506" s="630" t="s">
        <v>2334</v>
      </c>
      <c r="F1506" s="567" t="s">
        <v>2280</v>
      </c>
      <c r="G1506" s="567" t="s">
        <v>2661</v>
      </c>
      <c r="H1506" s="567" t="s">
        <v>538</v>
      </c>
      <c r="I1506" s="567" t="s">
        <v>2510</v>
      </c>
      <c r="J1506" s="567" t="s">
        <v>846</v>
      </c>
      <c r="K1506" s="567" t="s">
        <v>847</v>
      </c>
      <c r="L1506" s="568">
        <v>0</v>
      </c>
      <c r="M1506" s="568">
        <v>0</v>
      </c>
      <c r="N1506" s="567">
        <v>3</v>
      </c>
      <c r="O1506" s="631">
        <v>1</v>
      </c>
      <c r="P1506" s="568">
        <v>0</v>
      </c>
      <c r="Q1506" s="583"/>
      <c r="R1506" s="567">
        <v>3</v>
      </c>
      <c r="S1506" s="583">
        <v>1</v>
      </c>
      <c r="T1506" s="631">
        <v>1</v>
      </c>
      <c r="U1506" s="613">
        <v>1</v>
      </c>
    </row>
    <row r="1507" spans="1:21" ht="14.4" customHeight="1" x14ac:dyDescent="0.3">
      <c r="A1507" s="566">
        <v>4</v>
      </c>
      <c r="B1507" s="567" t="s">
        <v>539</v>
      </c>
      <c r="C1507" s="567">
        <v>89301042</v>
      </c>
      <c r="D1507" s="629" t="s">
        <v>4252</v>
      </c>
      <c r="E1507" s="630" t="s">
        <v>2334</v>
      </c>
      <c r="F1507" s="567" t="s">
        <v>2280</v>
      </c>
      <c r="G1507" s="567" t="s">
        <v>3981</v>
      </c>
      <c r="H1507" s="567" t="s">
        <v>538</v>
      </c>
      <c r="I1507" s="567" t="s">
        <v>3982</v>
      </c>
      <c r="J1507" s="567" t="s">
        <v>3983</v>
      </c>
      <c r="K1507" s="567" t="s">
        <v>1634</v>
      </c>
      <c r="L1507" s="568">
        <v>0</v>
      </c>
      <c r="M1507" s="568">
        <v>0</v>
      </c>
      <c r="N1507" s="567">
        <v>8</v>
      </c>
      <c r="O1507" s="631">
        <v>4</v>
      </c>
      <c r="P1507" s="568">
        <v>0</v>
      </c>
      <c r="Q1507" s="583"/>
      <c r="R1507" s="567">
        <v>4</v>
      </c>
      <c r="S1507" s="583">
        <v>0.5</v>
      </c>
      <c r="T1507" s="631">
        <v>2</v>
      </c>
      <c r="U1507" s="613">
        <v>0.5</v>
      </c>
    </row>
    <row r="1508" spans="1:21" ht="14.4" customHeight="1" x14ac:dyDescent="0.3">
      <c r="A1508" s="566">
        <v>4</v>
      </c>
      <c r="B1508" s="567" t="s">
        <v>539</v>
      </c>
      <c r="C1508" s="567">
        <v>89301042</v>
      </c>
      <c r="D1508" s="629" t="s">
        <v>4252</v>
      </c>
      <c r="E1508" s="630" t="s">
        <v>2334</v>
      </c>
      <c r="F1508" s="567" t="s">
        <v>2280</v>
      </c>
      <c r="G1508" s="567" t="s">
        <v>3981</v>
      </c>
      <c r="H1508" s="567" t="s">
        <v>538</v>
      </c>
      <c r="I1508" s="567" t="s">
        <v>3984</v>
      </c>
      <c r="J1508" s="567" t="s">
        <v>3983</v>
      </c>
      <c r="K1508" s="567" t="s">
        <v>3985</v>
      </c>
      <c r="L1508" s="568">
        <v>0</v>
      </c>
      <c r="M1508" s="568">
        <v>0</v>
      </c>
      <c r="N1508" s="567">
        <v>2</v>
      </c>
      <c r="O1508" s="631">
        <v>1</v>
      </c>
      <c r="P1508" s="568">
        <v>0</v>
      </c>
      <c r="Q1508" s="583"/>
      <c r="R1508" s="567">
        <v>1</v>
      </c>
      <c r="S1508" s="583">
        <v>0.5</v>
      </c>
      <c r="T1508" s="631">
        <v>0.5</v>
      </c>
      <c r="U1508" s="613">
        <v>0.5</v>
      </c>
    </row>
    <row r="1509" spans="1:21" ht="14.4" customHeight="1" x14ac:dyDescent="0.3">
      <c r="A1509" s="566">
        <v>4</v>
      </c>
      <c r="B1509" s="567" t="s">
        <v>539</v>
      </c>
      <c r="C1509" s="567">
        <v>89301042</v>
      </c>
      <c r="D1509" s="629" t="s">
        <v>4252</v>
      </c>
      <c r="E1509" s="630" t="s">
        <v>2334</v>
      </c>
      <c r="F1509" s="567" t="s">
        <v>2280</v>
      </c>
      <c r="G1509" s="567" t="s">
        <v>3981</v>
      </c>
      <c r="H1509" s="567" t="s">
        <v>538</v>
      </c>
      <c r="I1509" s="567" t="s">
        <v>3986</v>
      </c>
      <c r="J1509" s="567" t="s">
        <v>3987</v>
      </c>
      <c r="K1509" s="567" t="s">
        <v>1634</v>
      </c>
      <c r="L1509" s="568">
        <v>0</v>
      </c>
      <c r="M1509" s="568">
        <v>0</v>
      </c>
      <c r="N1509" s="567">
        <v>1</v>
      </c>
      <c r="O1509" s="631">
        <v>0.5</v>
      </c>
      <c r="P1509" s="568">
        <v>0</v>
      </c>
      <c r="Q1509" s="583"/>
      <c r="R1509" s="567">
        <v>1</v>
      </c>
      <c r="S1509" s="583">
        <v>1</v>
      </c>
      <c r="T1509" s="631">
        <v>0.5</v>
      </c>
      <c r="U1509" s="613">
        <v>1</v>
      </c>
    </row>
    <row r="1510" spans="1:21" ht="14.4" customHeight="1" x14ac:dyDescent="0.3">
      <c r="A1510" s="566">
        <v>4</v>
      </c>
      <c r="B1510" s="567" t="s">
        <v>539</v>
      </c>
      <c r="C1510" s="567">
        <v>89301042</v>
      </c>
      <c r="D1510" s="629" t="s">
        <v>4252</v>
      </c>
      <c r="E1510" s="630" t="s">
        <v>2334</v>
      </c>
      <c r="F1510" s="567" t="s">
        <v>2280</v>
      </c>
      <c r="G1510" s="567" t="s">
        <v>2338</v>
      </c>
      <c r="H1510" s="567" t="s">
        <v>905</v>
      </c>
      <c r="I1510" s="567" t="s">
        <v>1977</v>
      </c>
      <c r="J1510" s="567" t="s">
        <v>1049</v>
      </c>
      <c r="K1510" s="567" t="s">
        <v>1978</v>
      </c>
      <c r="L1510" s="568">
        <v>399.92</v>
      </c>
      <c r="M1510" s="568">
        <v>1199.76</v>
      </c>
      <c r="N1510" s="567">
        <v>3</v>
      </c>
      <c r="O1510" s="631">
        <v>1.5</v>
      </c>
      <c r="P1510" s="568"/>
      <c r="Q1510" s="583">
        <v>0</v>
      </c>
      <c r="R1510" s="567"/>
      <c r="S1510" s="583">
        <v>0</v>
      </c>
      <c r="T1510" s="631"/>
      <c r="U1510" s="613">
        <v>0</v>
      </c>
    </row>
    <row r="1511" spans="1:21" ht="14.4" customHeight="1" x14ac:dyDescent="0.3">
      <c r="A1511" s="566">
        <v>4</v>
      </c>
      <c r="B1511" s="567" t="s">
        <v>539</v>
      </c>
      <c r="C1511" s="567">
        <v>89301042</v>
      </c>
      <c r="D1511" s="629" t="s">
        <v>4252</v>
      </c>
      <c r="E1511" s="630" t="s">
        <v>2334</v>
      </c>
      <c r="F1511" s="567" t="s">
        <v>2280</v>
      </c>
      <c r="G1511" s="567" t="s">
        <v>3160</v>
      </c>
      <c r="H1511" s="567" t="s">
        <v>538</v>
      </c>
      <c r="I1511" s="567" t="s">
        <v>3161</v>
      </c>
      <c r="J1511" s="567" t="s">
        <v>3162</v>
      </c>
      <c r="K1511" s="567" t="s">
        <v>3163</v>
      </c>
      <c r="L1511" s="568">
        <v>72.94</v>
      </c>
      <c r="M1511" s="568">
        <v>145.88</v>
      </c>
      <c r="N1511" s="567">
        <v>2</v>
      </c>
      <c r="O1511" s="631">
        <v>1</v>
      </c>
      <c r="P1511" s="568">
        <v>145.88</v>
      </c>
      <c r="Q1511" s="583">
        <v>1</v>
      </c>
      <c r="R1511" s="567">
        <v>2</v>
      </c>
      <c r="S1511" s="583">
        <v>1</v>
      </c>
      <c r="T1511" s="631">
        <v>1</v>
      </c>
      <c r="U1511" s="613">
        <v>1</v>
      </c>
    </row>
    <row r="1512" spans="1:21" ht="14.4" customHeight="1" x14ac:dyDescent="0.3">
      <c r="A1512" s="566">
        <v>4</v>
      </c>
      <c r="B1512" s="567" t="s">
        <v>539</v>
      </c>
      <c r="C1512" s="567">
        <v>89301042</v>
      </c>
      <c r="D1512" s="629" t="s">
        <v>4252</v>
      </c>
      <c r="E1512" s="630" t="s">
        <v>2334</v>
      </c>
      <c r="F1512" s="567" t="s">
        <v>2280</v>
      </c>
      <c r="G1512" s="567" t="s">
        <v>2343</v>
      </c>
      <c r="H1512" s="567" t="s">
        <v>905</v>
      </c>
      <c r="I1512" s="567" t="s">
        <v>1852</v>
      </c>
      <c r="J1512" s="567" t="s">
        <v>937</v>
      </c>
      <c r="K1512" s="567" t="s">
        <v>938</v>
      </c>
      <c r="L1512" s="568">
        <v>0</v>
      </c>
      <c r="M1512" s="568">
        <v>0</v>
      </c>
      <c r="N1512" s="567">
        <v>4</v>
      </c>
      <c r="O1512" s="631">
        <v>3</v>
      </c>
      <c r="P1512" s="568">
        <v>0</v>
      </c>
      <c r="Q1512" s="583"/>
      <c r="R1512" s="567">
        <v>3</v>
      </c>
      <c r="S1512" s="583">
        <v>0.75</v>
      </c>
      <c r="T1512" s="631">
        <v>2</v>
      </c>
      <c r="U1512" s="613">
        <v>0.66666666666666663</v>
      </c>
    </row>
    <row r="1513" spans="1:21" ht="14.4" customHeight="1" x14ac:dyDescent="0.3">
      <c r="A1513" s="566">
        <v>4</v>
      </c>
      <c r="B1513" s="567" t="s">
        <v>539</v>
      </c>
      <c r="C1513" s="567">
        <v>89301042</v>
      </c>
      <c r="D1513" s="629" t="s">
        <v>4252</v>
      </c>
      <c r="E1513" s="630" t="s">
        <v>2334</v>
      </c>
      <c r="F1513" s="567" t="s">
        <v>2280</v>
      </c>
      <c r="G1513" s="567" t="s">
        <v>2344</v>
      </c>
      <c r="H1513" s="567" t="s">
        <v>538</v>
      </c>
      <c r="I1513" s="567" t="s">
        <v>2345</v>
      </c>
      <c r="J1513" s="567" t="s">
        <v>739</v>
      </c>
      <c r="K1513" s="567" t="s">
        <v>2665</v>
      </c>
      <c r="L1513" s="568">
        <v>242.93</v>
      </c>
      <c r="M1513" s="568">
        <v>2672.2300000000005</v>
      </c>
      <c r="N1513" s="567">
        <v>11</v>
      </c>
      <c r="O1513" s="631">
        <v>10.5</v>
      </c>
      <c r="P1513" s="568">
        <v>728.79</v>
      </c>
      <c r="Q1513" s="583">
        <v>0.27272727272727265</v>
      </c>
      <c r="R1513" s="567">
        <v>3</v>
      </c>
      <c r="S1513" s="583">
        <v>0.27272727272727271</v>
      </c>
      <c r="T1513" s="631">
        <v>2.5</v>
      </c>
      <c r="U1513" s="613">
        <v>0.23809523809523808</v>
      </c>
    </row>
    <row r="1514" spans="1:21" ht="14.4" customHeight="1" x14ac:dyDescent="0.3">
      <c r="A1514" s="566">
        <v>4</v>
      </c>
      <c r="B1514" s="567" t="s">
        <v>539</v>
      </c>
      <c r="C1514" s="567">
        <v>89301042</v>
      </c>
      <c r="D1514" s="629" t="s">
        <v>4252</v>
      </c>
      <c r="E1514" s="630" t="s">
        <v>2334</v>
      </c>
      <c r="F1514" s="567" t="s">
        <v>2280</v>
      </c>
      <c r="G1514" s="567" t="s">
        <v>2344</v>
      </c>
      <c r="H1514" s="567" t="s">
        <v>538</v>
      </c>
      <c r="I1514" s="567" t="s">
        <v>2345</v>
      </c>
      <c r="J1514" s="567" t="s">
        <v>739</v>
      </c>
      <c r="K1514" s="567" t="s">
        <v>2346</v>
      </c>
      <c r="L1514" s="568">
        <v>242.93</v>
      </c>
      <c r="M1514" s="568">
        <v>10688.920000000002</v>
      </c>
      <c r="N1514" s="567">
        <v>44</v>
      </c>
      <c r="O1514" s="631">
        <v>37</v>
      </c>
      <c r="P1514" s="568">
        <v>4858.6000000000004</v>
      </c>
      <c r="Q1514" s="583">
        <v>0.45454545454545447</v>
      </c>
      <c r="R1514" s="567">
        <v>20</v>
      </c>
      <c r="S1514" s="583">
        <v>0.45454545454545453</v>
      </c>
      <c r="T1514" s="631">
        <v>18</v>
      </c>
      <c r="U1514" s="613">
        <v>0.48648648648648651</v>
      </c>
    </row>
    <row r="1515" spans="1:21" ht="14.4" customHeight="1" x14ac:dyDescent="0.3">
      <c r="A1515" s="566">
        <v>4</v>
      </c>
      <c r="B1515" s="567" t="s">
        <v>539</v>
      </c>
      <c r="C1515" s="567">
        <v>89301042</v>
      </c>
      <c r="D1515" s="629" t="s">
        <v>4252</v>
      </c>
      <c r="E1515" s="630" t="s">
        <v>2334</v>
      </c>
      <c r="F1515" s="567" t="s">
        <v>2280</v>
      </c>
      <c r="G1515" s="567" t="s">
        <v>2511</v>
      </c>
      <c r="H1515" s="567" t="s">
        <v>538</v>
      </c>
      <c r="I1515" s="567" t="s">
        <v>3988</v>
      </c>
      <c r="J1515" s="567" t="s">
        <v>2513</v>
      </c>
      <c r="K1515" s="567" t="s">
        <v>2010</v>
      </c>
      <c r="L1515" s="568">
        <v>810.99</v>
      </c>
      <c r="M1515" s="568">
        <v>6487.92</v>
      </c>
      <c r="N1515" s="567">
        <v>8</v>
      </c>
      <c r="O1515" s="631">
        <v>2</v>
      </c>
      <c r="P1515" s="568"/>
      <c r="Q1515" s="583">
        <v>0</v>
      </c>
      <c r="R1515" s="567"/>
      <c r="S1515" s="583">
        <v>0</v>
      </c>
      <c r="T1515" s="631"/>
      <c r="U1515" s="613">
        <v>0</v>
      </c>
    </row>
    <row r="1516" spans="1:21" ht="14.4" customHeight="1" x14ac:dyDescent="0.3">
      <c r="A1516" s="566">
        <v>4</v>
      </c>
      <c r="B1516" s="567" t="s">
        <v>539</v>
      </c>
      <c r="C1516" s="567">
        <v>89301042</v>
      </c>
      <c r="D1516" s="629" t="s">
        <v>4252</v>
      </c>
      <c r="E1516" s="630" t="s">
        <v>2334</v>
      </c>
      <c r="F1516" s="567" t="s">
        <v>2280</v>
      </c>
      <c r="G1516" s="567" t="s">
        <v>2511</v>
      </c>
      <c r="H1516" s="567" t="s">
        <v>538</v>
      </c>
      <c r="I1516" s="567" t="s">
        <v>3989</v>
      </c>
      <c r="J1516" s="567" t="s">
        <v>2845</v>
      </c>
      <c r="K1516" s="567" t="s">
        <v>3990</v>
      </c>
      <c r="L1516" s="568">
        <v>819.63</v>
      </c>
      <c r="M1516" s="568">
        <v>1639.26</v>
      </c>
      <c r="N1516" s="567">
        <v>2</v>
      </c>
      <c r="O1516" s="631">
        <v>1</v>
      </c>
      <c r="P1516" s="568">
        <v>1639.26</v>
      </c>
      <c r="Q1516" s="583">
        <v>1</v>
      </c>
      <c r="R1516" s="567">
        <v>2</v>
      </c>
      <c r="S1516" s="583">
        <v>1</v>
      </c>
      <c r="T1516" s="631">
        <v>1</v>
      </c>
      <c r="U1516" s="613">
        <v>1</v>
      </c>
    </row>
    <row r="1517" spans="1:21" ht="14.4" customHeight="1" x14ac:dyDescent="0.3">
      <c r="A1517" s="566">
        <v>4</v>
      </c>
      <c r="B1517" s="567" t="s">
        <v>539</v>
      </c>
      <c r="C1517" s="567">
        <v>89301042</v>
      </c>
      <c r="D1517" s="629" t="s">
        <v>4252</v>
      </c>
      <c r="E1517" s="630" t="s">
        <v>2334</v>
      </c>
      <c r="F1517" s="567" t="s">
        <v>2280</v>
      </c>
      <c r="G1517" s="567" t="s">
        <v>2580</v>
      </c>
      <c r="H1517" s="567" t="s">
        <v>538</v>
      </c>
      <c r="I1517" s="567" t="s">
        <v>2392</v>
      </c>
      <c r="J1517" s="567" t="s">
        <v>1140</v>
      </c>
      <c r="K1517" s="567" t="s">
        <v>2393</v>
      </c>
      <c r="L1517" s="568">
        <v>400.53</v>
      </c>
      <c r="M1517" s="568">
        <v>801.06</v>
      </c>
      <c r="N1517" s="567">
        <v>2</v>
      </c>
      <c r="O1517" s="631">
        <v>0.5</v>
      </c>
      <c r="P1517" s="568"/>
      <c r="Q1517" s="583">
        <v>0</v>
      </c>
      <c r="R1517" s="567"/>
      <c r="S1517" s="583">
        <v>0</v>
      </c>
      <c r="T1517" s="631"/>
      <c r="U1517" s="613">
        <v>0</v>
      </c>
    </row>
    <row r="1518" spans="1:21" ht="14.4" customHeight="1" x14ac:dyDescent="0.3">
      <c r="A1518" s="566">
        <v>4</v>
      </c>
      <c r="B1518" s="567" t="s">
        <v>539</v>
      </c>
      <c r="C1518" s="567">
        <v>89301042</v>
      </c>
      <c r="D1518" s="629" t="s">
        <v>4252</v>
      </c>
      <c r="E1518" s="630" t="s">
        <v>2334</v>
      </c>
      <c r="F1518" s="567" t="s">
        <v>2280</v>
      </c>
      <c r="G1518" s="567" t="s">
        <v>2391</v>
      </c>
      <c r="H1518" s="567" t="s">
        <v>538</v>
      </c>
      <c r="I1518" s="567" t="s">
        <v>2392</v>
      </c>
      <c r="J1518" s="567" t="s">
        <v>1140</v>
      </c>
      <c r="K1518" s="567" t="s">
        <v>2393</v>
      </c>
      <c r="L1518" s="568">
        <v>400.53</v>
      </c>
      <c r="M1518" s="568">
        <v>13618.019999999995</v>
      </c>
      <c r="N1518" s="567">
        <v>34</v>
      </c>
      <c r="O1518" s="631">
        <v>8.5</v>
      </c>
      <c r="P1518" s="568"/>
      <c r="Q1518" s="583">
        <v>0</v>
      </c>
      <c r="R1518" s="567"/>
      <c r="S1518" s="583">
        <v>0</v>
      </c>
      <c r="T1518" s="631"/>
      <c r="U1518" s="613">
        <v>0</v>
      </c>
    </row>
    <row r="1519" spans="1:21" ht="14.4" customHeight="1" x14ac:dyDescent="0.3">
      <c r="A1519" s="566">
        <v>4</v>
      </c>
      <c r="B1519" s="567" t="s">
        <v>539</v>
      </c>
      <c r="C1519" s="567">
        <v>89301042</v>
      </c>
      <c r="D1519" s="629" t="s">
        <v>4252</v>
      </c>
      <c r="E1519" s="630" t="s">
        <v>2334</v>
      </c>
      <c r="F1519" s="567" t="s">
        <v>2280</v>
      </c>
      <c r="G1519" s="567" t="s">
        <v>2490</v>
      </c>
      <c r="H1519" s="567" t="s">
        <v>905</v>
      </c>
      <c r="I1519" s="567" t="s">
        <v>2491</v>
      </c>
      <c r="J1519" s="567" t="s">
        <v>911</v>
      </c>
      <c r="K1519" s="567" t="s">
        <v>2258</v>
      </c>
      <c r="L1519" s="568">
        <v>96.63</v>
      </c>
      <c r="M1519" s="568">
        <v>96.63</v>
      </c>
      <c r="N1519" s="567">
        <v>1</v>
      </c>
      <c r="O1519" s="631">
        <v>1</v>
      </c>
      <c r="P1519" s="568">
        <v>96.63</v>
      </c>
      <c r="Q1519" s="583">
        <v>1</v>
      </c>
      <c r="R1519" s="567">
        <v>1</v>
      </c>
      <c r="S1519" s="583">
        <v>1</v>
      </c>
      <c r="T1519" s="631">
        <v>1</v>
      </c>
      <c r="U1519" s="613">
        <v>1</v>
      </c>
    </row>
    <row r="1520" spans="1:21" ht="14.4" customHeight="1" x14ac:dyDescent="0.3">
      <c r="A1520" s="566">
        <v>4</v>
      </c>
      <c r="B1520" s="567" t="s">
        <v>539</v>
      </c>
      <c r="C1520" s="567">
        <v>89301042</v>
      </c>
      <c r="D1520" s="629" t="s">
        <v>4252</v>
      </c>
      <c r="E1520" s="630" t="s">
        <v>2334</v>
      </c>
      <c r="F1520" s="567" t="s">
        <v>2280</v>
      </c>
      <c r="G1520" s="567" t="s">
        <v>2347</v>
      </c>
      <c r="H1520" s="567" t="s">
        <v>538</v>
      </c>
      <c r="I1520" s="567" t="s">
        <v>3262</v>
      </c>
      <c r="J1520" s="567" t="s">
        <v>681</v>
      </c>
      <c r="K1520" s="567" t="s">
        <v>684</v>
      </c>
      <c r="L1520" s="568">
        <v>0</v>
      </c>
      <c r="M1520" s="568">
        <v>0</v>
      </c>
      <c r="N1520" s="567">
        <v>5</v>
      </c>
      <c r="O1520" s="631">
        <v>2</v>
      </c>
      <c r="P1520" s="568"/>
      <c r="Q1520" s="583"/>
      <c r="R1520" s="567"/>
      <c r="S1520" s="583">
        <v>0</v>
      </c>
      <c r="T1520" s="631"/>
      <c r="U1520" s="613">
        <v>0</v>
      </c>
    </row>
    <row r="1521" spans="1:21" ht="14.4" customHeight="1" x14ac:dyDescent="0.3">
      <c r="A1521" s="566">
        <v>4</v>
      </c>
      <c r="B1521" s="567" t="s">
        <v>539</v>
      </c>
      <c r="C1521" s="567">
        <v>89301042</v>
      </c>
      <c r="D1521" s="629" t="s">
        <v>4252</v>
      </c>
      <c r="E1521" s="630" t="s">
        <v>2334</v>
      </c>
      <c r="F1521" s="567" t="s">
        <v>2280</v>
      </c>
      <c r="G1521" s="567" t="s">
        <v>2347</v>
      </c>
      <c r="H1521" s="567" t="s">
        <v>538</v>
      </c>
      <c r="I1521" s="567" t="s">
        <v>1836</v>
      </c>
      <c r="J1521" s="567" t="s">
        <v>681</v>
      </c>
      <c r="K1521" s="567" t="s">
        <v>683</v>
      </c>
      <c r="L1521" s="568">
        <v>190.48</v>
      </c>
      <c r="M1521" s="568">
        <v>190.48</v>
      </c>
      <c r="N1521" s="567">
        <v>1</v>
      </c>
      <c r="O1521" s="631">
        <v>1</v>
      </c>
      <c r="P1521" s="568">
        <v>190.48</v>
      </c>
      <c r="Q1521" s="583">
        <v>1</v>
      </c>
      <c r="R1521" s="567">
        <v>1</v>
      </c>
      <c r="S1521" s="583">
        <v>1</v>
      </c>
      <c r="T1521" s="631">
        <v>1</v>
      </c>
      <c r="U1521" s="613">
        <v>1</v>
      </c>
    </row>
    <row r="1522" spans="1:21" ht="14.4" customHeight="1" x14ac:dyDescent="0.3">
      <c r="A1522" s="566">
        <v>4</v>
      </c>
      <c r="B1522" s="567" t="s">
        <v>539</v>
      </c>
      <c r="C1522" s="567">
        <v>89301042</v>
      </c>
      <c r="D1522" s="629" t="s">
        <v>4252</v>
      </c>
      <c r="E1522" s="630" t="s">
        <v>2334</v>
      </c>
      <c r="F1522" s="567" t="s">
        <v>2280</v>
      </c>
      <c r="G1522" s="567" t="s">
        <v>2347</v>
      </c>
      <c r="H1522" s="567" t="s">
        <v>538</v>
      </c>
      <c r="I1522" s="567" t="s">
        <v>1837</v>
      </c>
      <c r="J1522" s="567" t="s">
        <v>681</v>
      </c>
      <c r="K1522" s="567" t="s">
        <v>684</v>
      </c>
      <c r="L1522" s="568">
        <v>612.26</v>
      </c>
      <c r="M1522" s="568">
        <v>42858.19999999999</v>
      </c>
      <c r="N1522" s="567">
        <v>70</v>
      </c>
      <c r="O1522" s="631">
        <v>19</v>
      </c>
      <c r="P1522" s="568">
        <v>3673.56</v>
      </c>
      <c r="Q1522" s="583">
        <v>8.5714285714285729E-2</v>
      </c>
      <c r="R1522" s="567">
        <v>6</v>
      </c>
      <c r="S1522" s="583">
        <v>8.5714285714285715E-2</v>
      </c>
      <c r="T1522" s="631">
        <v>2.5</v>
      </c>
      <c r="U1522" s="613">
        <v>0.13157894736842105</v>
      </c>
    </row>
    <row r="1523" spans="1:21" ht="14.4" customHeight="1" x14ac:dyDescent="0.3">
      <c r="A1523" s="566">
        <v>4</v>
      </c>
      <c r="B1523" s="567" t="s">
        <v>539</v>
      </c>
      <c r="C1523" s="567">
        <v>89301042</v>
      </c>
      <c r="D1523" s="629" t="s">
        <v>4252</v>
      </c>
      <c r="E1523" s="630" t="s">
        <v>2334</v>
      </c>
      <c r="F1523" s="567" t="s">
        <v>2280</v>
      </c>
      <c r="G1523" s="567" t="s">
        <v>3575</v>
      </c>
      <c r="H1523" s="567" t="s">
        <v>905</v>
      </c>
      <c r="I1523" s="567" t="s">
        <v>3578</v>
      </c>
      <c r="J1523" s="567" t="s">
        <v>3579</v>
      </c>
      <c r="K1523" s="567" t="s">
        <v>3580</v>
      </c>
      <c r="L1523" s="568">
        <v>441.82</v>
      </c>
      <c r="M1523" s="568">
        <v>441.82</v>
      </c>
      <c r="N1523" s="567">
        <v>1</v>
      </c>
      <c r="O1523" s="631">
        <v>1</v>
      </c>
      <c r="P1523" s="568"/>
      <c r="Q1523" s="583">
        <v>0</v>
      </c>
      <c r="R1523" s="567"/>
      <c r="S1523" s="583">
        <v>0</v>
      </c>
      <c r="T1523" s="631"/>
      <c r="U1523" s="613">
        <v>0</v>
      </c>
    </row>
    <row r="1524" spans="1:21" ht="14.4" customHeight="1" x14ac:dyDescent="0.3">
      <c r="A1524" s="566">
        <v>4</v>
      </c>
      <c r="B1524" s="567" t="s">
        <v>539</v>
      </c>
      <c r="C1524" s="567">
        <v>89301042</v>
      </c>
      <c r="D1524" s="629" t="s">
        <v>4252</v>
      </c>
      <c r="E1524" s="630" t="s">
        <v>2334</v>
      </c>
      <c r="F1524" s="567" t="s">
        <v>2280</v>
      </c>
      <c r="G1524" s="567" t="s">
        <v>2370</v>
      </c>
      <c r="H1524" s="567" t="s">
        <v>538</v>
      </c>
      <c r="I1524" s="567" t="s">
        <v>2371</v>
      </c>
      <c r="J1524" s="567" t="s">
        <v>723</v>
      </c>
      <c r="K1524" s="567" t="s">
        <v>724</v>
      </c>
      <c r="L1524" s="568">
        <v>56.69</v>
      </c>
      <c r="M1524" s="568">
        <v>283.45</v>
      </c>
      <c r="N1524" s="567">
        <v>5</v>
      </c>
      <c r="O1524" s="631">
        <v>1</v>
      </c>
      <c r="P1524" s="568">
        <v>283.45</v>
      </c>
      <c r="Q1524" s="583">
        <v>1</v>
      </c>
      <c r="R1524" s="567">
        <v>5</v>
      </c>
      <c r="S1524" s="583">
        <v>1</v>
      </c>
      <c r="T1524" s="631">
        <v>1</v>
      </c>
      <c r="U1524" s="613">
        <v>1</v>
      </c>
    </row>
    <row r="1525" spans="1:21" ht="14.4" customHeight="1" x14ac:dyDescent="0.3">
      <c r="A1525" s="566">
        <v>4</v>
      </c>
      <c r="B1525" s="567" t="s">
        <v>539</v>
      </c>
      <c r="C1525" s="567">
        <v>89301042</v>
      </c>
      <c r="D1525" s="629" t="s">
        <v>4252</v>
      </c>
      <c r="E1525" s="630" t="s">
        <v>2334</v>
      </c>
      <c r="F1525" s="567" t="s">
        <v>2280</v>
      </c>
      <c r="G1525" s="567" t="s">
        <v>3991</v>
      </c>
      <c r="H1525" s="567" t="s">
        <v>905</v>
      </c>
      <c r="I1525" s="567" t="s">
        <v>2275</v>
      </c>
      <c r="J1525" s="567" t="s">
        <v>3992</v>
      </c>
      <c r="K1525" s="567" t="s">
        <v>1006</v>
      </c>
      <c r="L1525" s="568">
        <v>26.33</v>
      </c>
      <c r="M1525" s="568">
        <v>263.29999999999995</v>
      </c>
      <c r="N1525" s="567">
        <v>10</v>
      </c>
      <c r="O1525" s="631">
        <v>1</v>
      </c>
      <c r="P1525" s="568">
        <v>263.29999999999995</v>
      </c>
      <c r="Q1525" s="583">
        <v>1</v>
      </c>
      <c r="R1525" s="567">
        <v>10</v>
      </c>
      <c r="S1525" s="583">
        <v>1</v>
      </c>
      <c r="T1525" s="631">
        <v>1</v>
      </c>
      <c r="U1525" s="613">
        <v>1</v>
      </c>
    </row>
    <row r="1526" spans="1:21" ht="14.4" customHeight="1" x14ac:dyDescent="0.3">
      <c r="A1526" s="566">
        <v>4</v>
      </c>
      <c r="B1526" s="567" t="s">
        <v>539</v>
      </c>
      <c r="C1526" s="567">
        <v>89301042</v>
      </c>
      <c r="D1526" s="629" t="s">
        <v>4252</v>
      </c>
      <c r="E1526" s="630" t="s">
        <v>2334</v>
      </c>
      <c r="F1526" s="567" t="s">
        <v>2280</v>
      </c>
      <c r="G1526" s="567" t="s">
        <v>2438</v>
      </c>
      <c r="H1526" s="567" t="s">
        <v>905</v>
      </c>
      <c r="I1526" s="567" t="s">
        <v>1848</v>
      </c>
      <c r="J1526" s="567" t="s">
        <v>959</v>
      </c>
      <c r="K1526" s="567" t="s">
        <v>960</v>
      </c>
      <c r="L1526" s="568">
        <v>140.03</v>
      </c>
      <c r="M1526" s="568">
        <v>2520.54</v>
      </c>
      <c r="N1526" s="567">
        <v>18</v>
      </c>
      <c r="O1526" s="631">
        <v>5</v>
      </c>
      <c r="P1526" s="568"/>
      <c r="Q1526" s="583">
        <v>0</v>
      </c>
      <c r="R1526" s="567"/>
      <c r="S1526" s="583">
        <v>0</v>
      </c>
      <c r="T1526" s="631"/>
      <c r="U1526" s="613">
        <v>0</v>
      </c>
    </row>
    <row r="1527" spans="1:21" ht="14.4" customHeight="1" x14ac:dyDescent="0.3">
      <c r="A1527" s="566">
        <v>4</v>
      </c>
      <c r="B1527" s="567" t="s">
        <v>539</v>
      </c>
      <c r="C1527" s="567">
        <v>89301042</v>
      </c>
      <c r="D1527" s="629" t="s">
        <v>4252</v>
      </c>
      <c r="E1527" s="630" t="s">
        <v>2334</v>
      </c>
      <c r="F1527" s="567" t="s">
        <v>2280</v>
      </c>
      <c r="G1527" s="567" t="s">
        <v>2516</v>
      </c>
      <c r="H1527" s="567" t="s">
        <v>538</v>
      </c>
      <c r="I1527" s="567" t="s">
        <v>2517</v>
      </c>
      <c r="J1527" s="567" t="s">
        <v>1493</v>
      </c>
      <c r="K1527" s="567" t="s">
        <v>1199</v>
      </c>
      <c r="L1527" s="568">
        <v>0</v>
      </c>
      <c r="M1527" s="568">
        <v>0</v>
      </c>
      <c r="N1527" s="567">
        <v>93</v>
      </c>
      <c r="O1527" s="631">
        <v>38.5</v>
      </c>
      <c r="P1527" s="568">
        <v>0</v>
      </c>
      <c r="Q1527" s="583"/>
      <c r="R1527" s="567">
        <v>47</v>
      </c>
      <c r="S1527" s="583">
        <v>0.5053763440860215</v>
      </c>
      <c r="T1527" s="631">
        <v>19</v>
      </c>
      <c r="U1527" s="613">
        <v>0.4935064935064935</v>
      </c>
    </row>
    <row r="1528" spans="1:21" ht="14.4" customHeight="1" x14ac:dyDescent="0.3">
      <c r="A1528" s="566">
        <v>4</v>
      </c>
      <c r="B1528" s="567" t="s">
        <v>539</v>
      </c>
      <c r="C1528" s="567">
        <v>89301042</v>
      </c>
      <c r="D1528" s="629" t="s">
        <v>4252</v>
      </c>
      <c r="E1528" s="630" t="s">
        <v>2334</v>
      </c>
      <c r="F1528" s="567" t="s">
        <v>2280</v>
      </c>
      <c r="G1528" s="567" t="s">
        <v>2496</v>
      </c>
      <c r="H1528" s="567" t="s">
        <v>538</v>
      </c>
      <c r="I1528" s="567" t="s">
        <v>2497</v>
      </c>
      <c r="J1528" s="567" t="s">
        <v>788</v>
      </c>
      <c r="K1528" s="567" t="s">
        <v>789</v>
      </c>
      <c r="L1528" s="568">
        <v>92.91</v>
      </c>
      <c r="M1528" s="568">
        <v>185.82</v>
      </c>
      <c r="N1528" s="567">
        <v>2</v>
      </c>
      <c r="O1528" s="631">
        <v>1</v>
      </c>
      <c r="P1528" s="568"/>
      <c r="Q1528" s="583">
        <v>0</v>
      </c>
      <c r="R1528" s="567"/>
      <c r="S1528" s="583">
        <v>0</v>
      </c>
      <c r="T1528" s="631"/>
      <c r="U1528" s="613">
        <v>0</v>
      </c>
    </row>
    <row r="1529" spans="1:21" ht="14.4" customHeight="1" x14ac:dyDescent="0.3">
      <c r="A1529" s="566">
        <v>4</v>
      </c>
      <c r="B1529" s="567" t="s">
        <v>539</v>
      </c>
      <c r="C1529" s="567">
        <v>89301042</v>
      </c>
      <c r="D1529" s="629" t="s">
        <v>4252</v>
      </c>
      <c r="E1529" s="630" t="s">
        <v>2334</v>
      </c>
      <c r="F1529" s="567" t="s">
        <v>2280</v>
      </c>
      <c r="G1529" s="567" t="s">
        <v>2394</v>
      </c>
      <c r="H1529" s="567" t="s">
        <v>538</v>
      </c>
      <c r="I1529" s="567" t="s">
        <v>2395</v>
      </c>
      <c r="J1529" s="567" t="s">
        <v>790</v>
      </c>
      <c r="K1529" s="567" t="s">
        <v>2396</v>
      </c>
      <c r="L1529" s="568">
        <v>127.5</v>
      </c>
      <c r="M1529" s="568">
        <v>1912.5</v>
      </c>
      <c r="N1529" s="567">
        <v>15</v>
      </c>
      <c r="O1529" s="631">
        <v>14</v>
      </c>
      <c r="P1529" s="568">
        <v>1020</v>
      </c>
      <c r="Q1529" s="583">
        <v>0.53333333333333333</v>
      </c>
      <c r="R1529" s="567">
        <v>8</v>
      </c>
      <c r="S1529" s="583">
        <v>0.53333333333333333</v>
      </c>
      <c r="T1529" s="631">
        <v>7</v>
      </c>
      <c r="U1529" s="613">
        <v>0.5</v>
      </c>
    </row>
    <row r="1530" spans="1:21" ht="14.4" customHeight="1" x14ac:dyDescent="0.3">
      <c r="A1530" s="566">
        <v>4</v>
      </c>
      <c r="B1530" s="567" t="s">
        <v>539</v>
      </c>
      <c r="C1530" s="567">
        <v>89301042</v>
      </c>
      <c r="D1530" s="629" t="s">
        <v>4252</v>
      </c>
      <c r="E1530" s="630" t="s">
        <v>2334</v>
      </c>
      <c r="F1530" s="567" t="s">
        <v>2280</v>
      </c>
      <c r="G1530" s="567" t="s">
        <v>2394</v>
      </c>
      <c r="H1530" s="567" t="s">
        <v>538</v>
      </c>
      <c r="I1530" s="567" t="s">
        <v>2352</v>
      </c>
      <c r="J1530" s="567" t="s">
        <v>790</v>
      </c>
      <c r="K1530" s="567" t="s">
        <v>2353</v>
      </c>
      <c r="L1530" s="568">
        <v>637.5</v>
      </c>
      <c r="M1530" s="568">
        <v>1275</v>
      </c>
      <c r="N1530" s="567">
        <v>2</v>
      </c>
      <c r="O1530" s="631">
        <v>0.5</v>
      </c>
      <c r="P1530" s="568"/>
      <c r="Q1530" s="583">
        <v>0</v>
      </c>
      <c r="R1530" s="567"/>
      <c r="S1530" s="583">
        <v>0</v>
      </c>
      <c r="T1530" s="631"/>
      <c r="U1530" s="613">
        <v>0</v>
      </c>
    </row>
    <row r="1531" spans="1:21" ht="14.4" customHeight="1" x14ac:dyDescent="0.3">
      <c r="A1531" s="566">
        <v>4</v>
      </c>
      <c r="B1531" s="567" t="s">
        <v>539</v>
      </c>
      <c r="C1531" s="567">
        <v>89301042</v>
      </c>
      <c r="D1531" s="629" t="s">
        <v>4252</v>
      </c>
      <c r="E1531" s="630" t="s">
        <v>2334</v>
      </c>
      <c r="F1531" s="567" t="s">
        <v>2280</v>
      </c>
      <c r="G1531" s="567" t="s">
        <v>2351</v>
      </c>
      <c r="H1531" s="567" t="s">
        <v>538</v>
      </c>
      <c r="I1531" s="567" t="s">
        <v>2395</v>
      </c>
      <c r="J1531" s="567" t="s">
        <v>790</v>
      </c>
      <c r="K1531" s="567" t="s">
        <v>2396</v>
      </c>
      <c r="L1531" s="568">
        <v>127.5</v>
      </c>
      <c r="M1531" s="568">
        <v>9817.5</v>
      </c>
      <c r="N1531" s="567">
        <v>77</v>
      </c>
      <c r="O1531" s="631">
        <v>63.5</v>
      </c>
      <c r="P1531" s="568">
        <v>3315</v>
      </c>
      <c r="Q1531" s="583">
        <v>0.33766233766233766</v>
      </c>
      <c r="R1531" s="567">
        <v>26</v>
      </c>
      <c r="S1531" s="583">
        <v>0.33766233766233766</v>
      </c>
      <c r="T1531" s="631">
        <v>21.5</v>
      </c>
      <c r="U1531" s="613">
        <v>0.33858267716535434</v>
      </c>
    </row>
    <row r="1532" spans="1:21" ht="14.4" customHeight="1" x14ac:dyDescent="0.3">
      <c r="A1532" s="566">
        <v>4</v>
      </c>
      <c r="B1532" s="567" t="s">
        <v>539</v>
      </c>
      <c r="C1532" s="567">
        <v>89301042</v>
      </c>
      <c r="D1532" s="629" t="s">
        <v>4252</v>
      </c>
      <c r="E1532" s="630" t="s">
        <v>2334</v>
      </c>
      <c r="F1532" s="567" t="s">
        <v>2280</v>
      </c>
      <c r="G1532" s="567" t="s">
        <v>2351</v>
      </c>
      <c r="H1532" s="567" t="s">
        <v>538</v>
      </c>
      <c r="I1532" s="567" t="s">
        <v>2352</v>
      </c>
      <c r="J1532" s="567" t="s">
        <v>790</v>
      </c>
      <c r="K1532" s="567" t="s">
        <v>2353</v>
      </c>
      <c r="L1532" s="568">
        <v>637.5</v>
      </c>
      <c r="M1532" s="568">
        <v>3187.5</v>
      </c>
      <c r="N1532" s="567">
        <v>5</v>
      </c>
      <c r="O1532" s="631">
        <v>2.5</v>
      </c>
      <c r="P1532" s="568"/>
      <c r="Q1532" s="583">
        <v>0</v>
      </c>
      <c r="R1532" s="567"/>
      <c r="S1532" s="583">
        <v>0</v>
      </c>
      <c r="T1532" s="631"/>
      <c r="U1532" s="613">
        <v>0</v>
      </c>
    </row>
    <row r="1533" spans="1:21" ht="14.4" customHeight="1" x14ac:dyDescent="0.3">
      <c r="A1533" s="566">
        <v>4</v>
      </c>
      <c r="B1533" s="567" t="s">
        <v>539</v>
      </c>
      <c r="C1533" s="567">
        <v>89301042</v>
      </c>
      <c r="D1533" s="629" t="s">
        <v>4252</v>
      </c>
      <c r="E1533" s="630" t="s">
        <v>2334</v>
      </c>
      <c r="F1533" s="567" t="s">
        <v>2280</v>
      </c>
      <c r="G1533" s="567" t="s">
        <v>2435</v>
      </c>
      <c r="H1533" s="567" t="s">
        <v>538</v>
      </c>
      <c r="I1533" s="567" t="s">
        <v>2436</v>
      </c>
      <c r="J1533" s="567" t="s">
        <v>1024</v>
      </c>
      <c r="K1533" s="567" t="s">
        <v>2437</v>
      </c>
      <c r="L1533" s="568">
        <v>38.99</v>
      </c>
      <c r="M1533" s="568">
        <v>38.99</v>
      </c>
      <c r="N1533" s="567">
        <v>1</v>
      </c>
      <c r="O1533" s="631">
        <v>0.5</v>
      </c>
      <c r="P1533" s="568">
        <v>38.99</v>
      </c>
      <c r="Q1533" s="583">
        <v>1</v>
      </c>
      <c r="R1533" s="567">
        <v>1</v>
      </c>
      <c r="S1533" s="583">
        <v>1</v>
      </c>
      <c r="T1533" s="631">
        <v>0.5</v>
      </c>
      <c r="U1533" s="613">
        <v>1</v>
      </c>
    </row>
    <row r="1534" spans="1:21" ht="14.4" customHeight="1" x14ac:dyDescent="0.3">
      <c r="A1534" s="566">
        <v>4</v>
      </c>
      <c r="B1534" s="567" t="s">
        <v>539</v>
      </c>
      <c r="C1534" s="567">
        <v>89301042</v>
      </c>
      <c r="D1534" s="629" t="s">
        <v>4252</v>
      </c>
      <c r="E1534" s="630" t="s">
        <v>2334</v>
      </c>
      <c r="F1534" s="567" t="s">
        <v>2280</v>
      </c>
      <c r="G1534" s="567" t="s">
        <v>2453</v>
      </c>
      <c r="H1534" s="567" t="s">
        <v>538</v>
      </c>
      <c r="I1534" s="567" t="s">
        <v>3588</v>
      </c>
      <c r="J1534" s="567" t="s">
        <v>3173</v>
      </c>
      <c r="K1534" s="567" t="s">
        <v>800</v>
      </c>
      <c r="L1534" s="568">
        <v>0</v>
      </c>
      <c r="M1534" s="568">
        <v>0</v>
      </c>
      <c r="N1534" s="567">
        <v>2</v>
      </c>
      <c r="O1534" s="631">
        <v>0.5</v>
      </c>
      <c r="P1534" s="568"/>
      <c r="Q1534" s="583"/>
      <c r="R1534" s="567"/>
      <c r="S1534" s="583">
        <v>0</v>
      </c>
      <c r="T1534" s="631"/>
      <c r="U1534" s="613">
        <v>0</v>
      </c>
    </row>
    <row r="1535" spans="1:21" ht="14.4" customHeight="1" x14ac:dyDescent="0.3">
      <c r="A1535" s="566">
        <v>4</v>
      </c>
      <c r="B1535" s="567" t="s">
        <v>539</v>
      </c>
      <c r="C1535" s="567">
        <v>89301042</v>
      </c>
      <c r="D1535" s="629" t="s">
        <v>4252</v>
      </c>
      <c r="E1535" s="630" t="s">
        <v>2334</v>
      </c>
      <c r="F1535" s="567" t="s">
        <v>2281</v>
      </c>
      <c r="G1535" s="567" t="s">
        <v>2414</v>
      </c>
      <c r="H1535" s="567" t="s">
        <v>538</v>
      </c>
      <c r="I1535" s="567" t="s">
        <v>2694</v>
      </c>
      <c r="J1535" s="567" t="s">
        <v>2308</v>
      </c>
      <c r="K1535" s="567"/>
      <c r="L1535" s="568">
        <v>0</v>
      </c>
      <c r="M1535" s="568">
        <v>0</v>
      </c>
      <c r="N1535" s="567">
        <v>6</v>
      </c>
      <c r="O1535" s="631">
        <v>6</v>
      </c>
      <c r="P1535" s="568">
        <v>0</v>
      </c>
      <c r="Q1535" s="583"/>
      <c r="R1535" s="567">
        <v>2</v>
      </c>
      <c r="S1535" s="583">
        <v>0.33333333333333331</v>
      </c>
      <c r="T1535" s="631">
        <v>2</v>
      </c>
      <c r="U1535" s="613">
        <v>0.33333333333333331</v>
      </c>
    </row>
    <row r="1536" spans="1:21" ht="14.4" customHeight="1" x14ac:dyDescent="0.3">
      <c r="A1536" s="566">
        <v>4</v>
      </c>
      <c r="B1536" s="567" t="s">
        <v>539</v>
      </c>
      <c r="C1536" s="567">
        <v>89301042</v>
      </c>
      <c r="D1536" s="629" t="s">
        <v>4252</v>
      </c>
      <c r="E1536" s="630" t="s">
        <v>2334</v>
      </c>
      <c r="F1536" s="567" t="s">
        <v>2281</v>
      </c>
      <c r="G1536" s="567" t="s">
        <v>2414</v>
      </c>
      <c r="H1536" s="567" t="s">
        <v>538</v>
      </c>
      <c r="I1536" s="567" t="s">
        <v>2520</v>
      </c>
      <c r="J1536" s="567" t="s">
        <v>2308</v>
      </c>
      <c r="K1536" s="567"/>
      <c r="L1536" s="568">
        <v>0</v>
      </c>
      <c r="M1536" s="568">
        <v>0</v>
      </c>
      <c r="N1536" s="567">
        <v>60</v>
      </c>
      <c r="O1536" s="631">
        <v>58</v>
      </c>
      <c r="P1536" s="568">
        <v>0</v>
      </c>
      <c r="Q1536" s="583"/>
      <c r="R1536" s="567">
        <v>37</v>
      </c>
      <c r="S1536" s="583">
        <v>0.6166666666666667</v>
      </c>
      <c r="T1536" s="631">
        <v>35</v>
      </c>
      <c r="U1536" s="613">
        <v>0.60344827586206895</v>
      </c>
    </row>
    <row r="1537" spans="1:21" ht="14.4" customHeight="1" x14ac:dyDescent="0.3">
      <c r="A1537" s="566">
        <v>4</v>
      </c>
      <c r="B1537" s="567" t="s">
        <v>539</v>
      </c>
      <c r="C1537" s="567">
        <v>89301042</v>
      </c>
      <c r="D1537" s="629" t="s">
        <v>4252</v>
      </c>
      <c r="E1537" s="630" t="s">
        <v>2334</v>
      </c>
      <c r="F1537" s="567" t="s">
        <v>2282</v>
      </c>
      <c r="G1537" s="567" t="s">
        <v>2622</v>
      </c>
      <c r="H1537" s="567" t="s">
        <v>538</v>
      </c>
      <c r="I1537" s="567" t="s">
        <v>3993</v>
      </c>
      <c r="J1537" s="567" t="s">
        <v>2624</v>
      </c>
      <c r="K1537" s="567" t="s">
        <v>3994</v>
      </c>
      <c r="L1537" s="568">
        <v>410</v>
      </c>
      <c r="M1537" s="568">
        <v>22140</v>
      </c>
      <c r="N1537" s="567">
        <v>54</v>
      </c>
      <c r="O1537" s="631">
        <v>54</v>
      </c>
      <c r="P1537" s="568">
        <v>7790</v>
      </c>
      <c r="Q1537" s="583">
        <v>0.35185185185185186</v>
      </c>
      <c r="R1537" s="567">
        <v>19</v>
      </c>
      <c r="S1537" s="583">
        <v>0.35185185185185186</v>
      </c>
      <c r="T1537" s="631">
        <v>19</v>
      </c>
      <c r="U1537" s="613">
        <v>0.35185185185185186</v>
      </c>
    </row>
    <row r="1538" spans="1:21" ht="14.4" customHeight="1" x14ac:dyDescent="0.3">
      <c r="A1538" s="566">
        <v>4</v>
      </c>
      <c r="B1538" s="567" t="s">
        <v>539</v>
      </c>
      <c r="C1538" s="567">
        <v>89301042</v>
      </c>
      <c r="D1538" s="629" t="s">
        <v>4252</v>
      </c>
      <c r="E1538" s="630" t="s">
        <v>2334</v>
      </c>
      <c r="F1538" s="567" t="s">
        <v>2282</v>
      </c>
      <c r="G1538" s="567" t="s">
        <v>2457</v>
      </c>
      <c r="H1538" s="567" t="s">
        <v>538</v>
      </c>
      <c r="I1538" s="567" t="s">
        <v>2882</v>
      </c>
      <c r="J1538" s="567" t="s">
        <v>2883</v>
      </c>
      <c r="K1538" s="567" t="s">
        <v>2884</v>
      </c>
      <c r="L1538" s="568">
        <v>600</v>
      </c>
      <c r="M1538" s="568">
        <v>600</v>
      </c>
      <c r="N1538" s="567">
        <v>1</v>
      </c>
      <c r="O1538" s="631">
        <v>1</v>
      </c>
      <c r="P1538" s="568">
        <v>600</v>
      </c>
      <c r="Q1538" s="583">
        <v>1</v>
      </c>
      <c r="R1538" s="567">
        <v>1</v>
      </c>
      <c r="S1538" s="583">
        <v>1</v>
      </c>
      <c r="T1538" s="631">
        <v>1</v>
      </c>
      <c r="U1538" s="613">
        <v>1</v>
      </c>
    </row>
    <row r="1539" spans="1:21" ht="14.4" customHeight="1" x14ac:dyDescent="0.3">
      <c r="A1539" s="566">
        <v>4</v>
      </c>
      <c r="B1539" s="567" t="s">
        <v>539</v>
      </c>
      <c r="C1539" s="567">
        <v>89301042</v>
      </c>
      <c r="D1539" s="629" t="s">
        <v>4252</v>
      </c>
      <c r="E1539" s="630" t="s">
        <v>2334</v>
      </c>
      <c r="F1539" s="567" t="s">
        <v>2282</v>
      </c>
      <c r="G1539" s="567" t="s">
        <v>2457</v>
      </c>
      <c r="H1539" s="567" t="s">
        <v>538</v>
      </c>
      <c r="I1539" s="567" t="s">
        <v>2885</v>
      </c>
      <c r="J1539" s="567" t="s">
        <v>2886</v>
      </c>
      <c r="K1539" s="567" t="s">
        <v>2884</v>
      </c>
      <c r="L1539" s="568">
        <v>576</v>
      </c>
      <c r="M1539" s="568">
        <v>2304</v>
      </c>
      <c r="N1539" s="567">
        <v>4</v>
      </c>
      <c r="O1539" s="631">
        <v>4</v>
      </c>
      <c r="P1539" s="568">
        <v>1728</v>
      </c>
      <c r="Q1539" s="583">
        <v>0.75</v>
      </c>
      <c r="R1539" s="567">
        <v>3</v>
      </c>
      <c r="S1539" s="583">
        <v>0.75</v>
      </c>
      <c r="T1539" s="631">
        <v>3</v>
      </c>
      <c r="U1539" s="613">
        <v>0.75</v>
      </c>
    </row>
    <row r="1540" spans="1:21" ht="14.4" customHeight="1" x14ac:dyDescent="0.3">
      <c r="A1540" s="566">
        <v>4</v>
      </c>
      <c r="B1540" s="567" t="s">
        <v>539</v>
      </c>
      <c r="C1540" s="567">
        <v>89301042</v>
      </c>
      <c r="D1540" s="629" t="s">
        <v>4252</v>
      </c>
      <c r="E1540" s="630" t="s">
        <v>2334</v>
      </c>
      <c r="F1540" s="567" t="s">
        <v>2282</v>
      </c>
      <c r="G1540" s="567" t="s">
        <v>2457</v>
      </c>
      <c r="H1540" s="567" t="s">
        <v>538</v>
      </c>
      <c r="I1540" s="567" t="s">
        <v>2890</v>
      </c>
      <c r="J1540" s="567" t="s">
        <v>2891</v>
      </c>
      <c r="K1540" s="567" t="s">
        <v>2892</v>
      </c>
      <c r="L1540" s="568">
        <v>319</v>
      </c>
      <c r="M1540" s="568">
        <v>1276</v>
      </c>
      <c r="N1540" s="567">
        <v>4</v>
      </c>
      <c r="O1540" s="631">
        <v>3</v>
      </c>
      <c r="P1540" s="568">
        <v>1276</v>
      </c>
      <c r="Q1540" s="583">
        <v>1</v>
      </c>
      <c r="R1540" s="567">
        <v>4</v>
      </c>
      <c r="S1540" s="583">
        <v>1</v>
      </c>
      <c r="T1540" s="631">
        <v>3</v>
      </c>
      <c r="U1540" s="613">
        <v>1</v>
      </c>
    </row>
    <row r="1541" spans="1:21" ht="14.4" customHeight="1" x14ac:dyDescent="0.3">
      <c r="A1541" s="566">
        <v>4</v>
      </c>
      <c r="B1541" s="567" t="s">
        <v>539</v>
      </c>
      <c r="C1541" s="567">
        <v>89301042</v>
      </c>
      <c r="D1541" s="629" t="s">
        <v>4252</v>
      </c>
      <c r="E1541" s="630" t="s">
        <v>2334</v>
      </c>
      <c r="F1541" s="567" t="s">
        <v>2282</v>
      </c>
      <c r="G1541" s="567" t="s">
        <v>2457</v>
      </c>
      <c r="H1541" s="567" t="s">
        <v>538</v>
      </c>
      <c r="I1541" s="567" t="s">
        <v>2764</v>
      </c>
      <c r="J1541" s="567" t="s">
        <v>2765</v>
      </c>
      <c r="K1541" s="567" t="s">
        <v>2766</v>
      </c>
      <c r="L1541" s="568">
        <v>287</v>
      </c>
      <c r="M1541" s="568">
        <v>4592</v>
      </c>
      <c r="N1541" s="567">
        <v>16</v>
      </c>
      <c r="O1541" s="631">
        <v>12</v>
      </c>
      <c r="P1541" s="568">
        <v>3731</v>
      </c>
      <c r="Q1541" s="583">
        <v>0.8125</v>
      </c>
      <c r="R1541" s="567">
        <v>13</v>
      </c>
      <c r="S1541" s="583">
        <v>0.8125</v>
      </c>
      <c r="T1541" s="631">
        <v>10</v>
      </c>
      <c r="U1541" s="613">
        <v>0.83333333333333337</v>
      </c>
    </row>
    <row r="1542" spans="1:21" ht="14.4" customHeight="1" x14ac:dyDescent="0.3">
      <c r="A1542" s="566">
        <v>4</v>
      </c>
      <c r="B1542" s="567" t="s">
        <v>539</v>
      </c>
      <c r="C1542" s="567">
        <v>89301042</v>
      </c>
      <c r="D1542" s="629" t="s">
        <v>4252</v>
      </c>
      <c r="E1542" s="630" t="s">
        <v>2334</v>
      </c>
      <c r="F1542" s="567" t="s">
        <v>2282</v>
      </c>
      <c r="G1542" s="567" t="s">
        <v>2457</v>
      </c>
      <c r="H1542" s="567" t="s">
        <v>538</v>
      </c>
      <c r="I1542" s="567" t="s">
        <v>2905</v>
      </c>
      <c r="J1542" s="567" t="s">
        <v>2906</v>
      </c>
      <c r="K1542" s="567" t="s">
        <v>2907</v>
      </c>
      <c r="L1542" s="568">
        <v>556.53</v>
      </c>
      <c r="M1542" s="568">
        <v>1113.06</v>
      </c>
      <c r="N1542" s="567">
        <v>2</v>
      </c>
      <c r="O1542" s="631">
        <v>2</v>
      </c>
      <c r="P1542" s="568">
        <v>1113.06</v>
      </c>
      <c r="Q1542" s="583">
        <v>1</v>
      </c>
      <c r="R1542" s="567">
        <v>2</v>
      </c>
      <c r="S1542" s="583">
        <v>1</v>
      </c>
      <c r="T1542" s="631">
        <v>2</v>
      </c>
      <c r="U1542" s="613">
        <v>1</v>
      </c>
    </row>
    <row r="1543" spans="1:21" ht="14.4" customHeight="1" x14ac:dyDescent="0.3">
      <c r="A1543" s="566">
        <v>4</v>
      </c>
      <c r="B1543" s="567" t="s">
        <v>539</v>
      </c>
      <c r="C1543" s="567">
        <v>89301042</v>
      </c>
      <c r="D1543" s="629" t="s">
        <v>4252</v>
      </c>
      <c r="E1543" s="630" t="s">
        <v>2334</v>
      </c>
      <c r="F1543" s="567" t="s">
        <v>2282</v>
      </c>
      <c r="G1543" s="567" t="s">
        <v>2457</v>
      </c>
      <c r="H1543" s="567" t="s">
        <v>538</v>
      </c>
      <c r="I1543" s="567" t="s">
        <v>2911</v>
      </c>
      <c r="J1543" s="567" t="s">
        <v>2912</v>
      </c>
      <c r="K1543" s="567" t="s">
        <v>2913</v>
      </c>
      <c r="L1543" s="568">
        <v>315.5</v>
      </c>
      <c r="M1543" s="568">
        <v>631</v>
      </c>
      <c r="N1543" s="567">
        <v>2</v>
      </c>
      <c r="O1543" s="631">
        <v>1</v>
      </c>
      <c r="P1543" s="568">
        <v>631</v>
      </c>
      <c r="Q1543" s="583">
        <v>1</v>
      </c>
      <c r="R1543" s="567">
        <v>2</v>
      </c>
      <c r="S1543" s="583">
        <v>1</v>
      </c>
      <c r="T1543" s="631">
        <v>1</v>
      </c>
      <c r="U1543" s="613">
        <v>1</v>
      </c>
    </row>
    <row r="1544" spans="1:21" ht="14.4" customHeight="1" x14ac:dyDescent="0.3">
      <c r="A1544" s="566">
        <v>4</v>
      </c>
      <c r="B1544" s="567" t="s">
        <v>539</v>
      </c>
      <c r="C1544" s="567">
        <v>89301042</v>
      </c>
      <c r="D1544" s="629" t="s">
        <v>4252</v>
      </c>
      <c r="E1544" s="630" t="s">
        <v>2334</v>
      </c>
      <c r="F1544" s="567" t="s">
        <v>2282</v>
      </c>
      <c r="G1544" s="567" t="s">
        <v>2457</v>
      </c>
      <c r="H1544" s="567" t="s">
        <v>538</v>
      </c>
      <c r="I1544" s="567" t="s">
        <v>3307</v>
      </c>
      <c r="J1544" s="567" t="s">
        <v>3308</v>
      </c>
      <c r="K1544" s="567" t="s">
        <v>3057</v>
      </c>
      <c r="L1544" s="568">
        <v>484.6</v>
      </c>
      <c r="M1544" s="568">
        <v>484.6</v>
      </c>
      <c r="N1544" s="567">
        <v>1</v>
      </c>
      <c r="O1544" s="631">
        <v>1</v>
      </c>
      <c r="P1544" s="568">
        <v>484.6</v>
      </c>
      <c r="Q1544" s="583">
        <v>1</v>
      </c>
      <c r="R1544" s="567">
        <v>1</v>
      </c>
      <c r="S1544" s="583">
        <v>1</v>
      </c>
      <c r="T1544" s="631">
        <v>1</v>
      </c>
      <c r="U1544" s="613">
        <v>1</v>
      </c>
    </row>
    <row r="1545" spans="1:21" ht="14.4" customHeight="1" x14ac:dyDescent="0.3">
      <c r="A1545" s="566">
        <v>4</v>
      </c>
      <c r="B1545" s="567" t="s">
        <v>539</v>
      </c>
      <c r="C1545" s="567">
        <v>89301042</v>
      </c>
      <c r="D1545" s="629" t="s">
        <v>4252</v>
      </c>
      <c r="E1545" s="630" t="s">
        <v>2334</v>
      </c>
      <c r="F1545" s="567" t="s">
        <v>2282</v>
      </c>
      <c r="G1545" s="567" t="s">
        <v>2457</v>
      </c>
      <c r="H1545" s="567" t="s">
        <v>538</v>
      </c>
      <c r="I1545" s="567" t="s">
        <v>3312</v>
      </c>
      <c r="J1545" s="567" t="s">
        <v>3313</v>
      </c>
      <c r="K1545" s="567" t="s">
        <v>3057</v>
      </c>
      <c r="L1545" s="568">
        <v>291.2</v>
      </c>
      <c r="M1545" s="568">
        <v>291.2</v>
      </c>
      <c r="N1545" s="567">
        <v>1</v>
      </c>
      <c r="O1545" s="631">
        <v>1</v>
      </c>
      <c r="P1545" s="568">
        <v>291.2</v>
      </c>
      <c r="Q1545" s="583">
        <v>1</v>
      </c>
      <c r="R1545" s="567">
        <v>1</v>
      </c>
      <c r="S1545" s="583">
        <v>1</v>
      </c>
      <c r="T1545" s="631">
        <v>1</v>
      </c>
      <c r="U1545" s="613">
        <v>1</v>
      </c>
    </row>
    <row r="1546" spans="1:21" ht="14.4" customHeight="1" x14ac:dyDescent="0.3">
      <c r="A1546" s="566">
        <v>4</v>
      </c>
      <c r="B1546" s="567" t="s">
        <v>539</v>
      </c>
      <c r="C1546" s="567">
        <v>89301042</v>
      </c>
      <c r="D1546" s="629" t="s">
        <v>4252</v>
      </c>
      <c r="E1546" s="630" t="s">
        <v>2334</v>
      </c>
      <c r="F1546" s="567" t="s">
        <v>2282</v>
      </c>
      <c r="G1546" s="567" t="s">
        <v>2457</v>
      </c>
      <c r="H1546" s="567" t="s">
        <v>538</v>
      </c>
      <c r="I1546" s="567" t="s">
        <v>3995</v>
      </c>
      <c r="J1546" s="567" t="s">
        <v>3996</v>
      </c>
      <c r="K1546" s="567" t="s">
        <v>3997</v>
      </c>
      <c r="L1546" s="568">
        <v>1613</v>
      </c>
      <c r="M1546" s="568">
        <v>4839</v>
      </c>
      <c r="N1546" s="567">
        <v>3</v>
      </c>
      <c r="O1546" s="631">
        <v>1</v>
      </c>
      <c r="P1546" s="568">
        <v>4839</v>
      </c>
      <c r="Q1546" s="583">
        <v>1</v>
      </c>
      <c r="R1546" s="567">
        <v>3</v>
      </c>
      <c r="S1546" s="583">
        <v>1</v>
      </c>
      <c r="T1546" s="631">
        <v>1</v>
      </c>
      <c r="U1546" s="613">
        <v>1</v>
      </c>
    </row>
    <row r="1547" spans="1:21" ht="14.4" customHeight="1" x14ac:dyDescent="0.3">
      <c r="A1547" s="566">
        <v>4</v>
      </c>
      <c r="B1547" s="567" t="s">
        <v>539</v>
      </c>
      <c r="C1547" s="567">
        <v>89301042</v>
      </c>
      <c r="D1547" s="629" t="s">
        <v>4252</v>
      </c>
      <c r="E1547" s="630" t="s">
        <v>2334</v>
      </c>
      <c r="F1547" s="567" t="s">
        <v>2282</v>
      </c>
      <c r="G1547" s="567" t="s">
        <v>2457</v>
      </c>
      <c r="H1547" s="567" t="s">
        <v>538</v>
      </c>
      <c r="I1547" s="567" t="s">
        <v>3316</v>
      </c>
      <c r="J1547" s="567" t="s">
        <v>3317</v>
      </c>
      <c r="K1547" s="567" t="s">
        <v>2704</v>
      </c>
      <c r="L1547" s="568">
        <v>560</v>
      </c>
      <c r="M1547" s="568">
        <v>1120</v>
      </c>
      <c r="N1547" s="567">
        <v>2</v>
      </c>
      <c r="O1547" s="631">
        <v>1</v>
      </c>
      <c r="P1547" s="568">
        <v>1120</v>
      </c>
      <c r="Q1547" s="583">
        <v>1</v>
      </c>
      <c r="R1547" s="567">
        <v>2</v>
      </c>
      <c r="S1547" s="583">
        <v>1</v>
      </c>
      <c r="T1547" s="631">
        <v>1</v>
      </c>
      <c r="U1547" s="613">
        <v>1</v>
      </c>
    </row>
    <row r="1548" spans="1:21" ht="14.4" customHeight="1" x14ac:dyDescent="0.3">
      <c r="A1548" s="566">
        <v>4</v>
      </c>
      <c r="B1548" s="567" t="s">
        <v>539</v>
      </c>
      <c r="C1548" s="567">
        <v>89301042</v>
      </c>
      <c r="D1548" s="629" t="s">
        <v>4252</v>
      </c>
      <c r="E1548" s="630" t="s">
        <v>2334</v>
      </c>
      <c r="F1548" s="567" t="s">
        <v>2282</v>
      </c>
      <c r="G1548" s="567" t="s">
        <v>2457</v>
      </c>
      <c r="H1548" s="567" t="s">
        <v>538</v>
      </c>
      <c r="I1548" s="567" t="s">
        <v>3318</v>
      </c>
      <c r="J1548" s="567" t="s">
        <v>3319</v>
      </c>
      <c r="K1548" s="567" t="s">
        <v>3068</v>
      </c>
      <c r="L1548" s="568">
        <v>220.68</v>
      </c>
      <c r="M1548" s="568">
        <v>1986.12</v>
      </c>
      <c r="N1548" s="567">
        <v>9</v>
      </c>
      <c r="O1548" s="631">
        <v>2</v>
      </c>
      <c r="P1548" s="568">
        <v>1986.12</v>
      </c>
      <c r="Q1548" s="583">
        <v>1</v>
      </c>
      <c r="R1548" s="567">
        <v>9</v>
      </c>
      <c r="S1548" s="583">
        <v>1</v>
      </c>
      <c r="T1548" s="631">
        <v>2</v>
      </c>
      <c r="U1548" s="613">
        <v>1</v>
      </c>
    </row>
    <row r="1549" spans="1:21" ht="14.4" customHeight="1" x14ac:dyDescent="0.3">
      <c r="A1549" s="566">
        <v>4</v>
      </c>
      <c r="B1549" s="567" t="s">
        <v>539</v>
      </c>
      <c r="C1549" s="567">
        <v>89301042</v>
      </c>
      <c r="D1549" s="629" t="s">
        <v>4252</v>
      </c>
      <c r="E1549" s="630" t="s">
        <v>2334</v>
      </c>
      <c r="F1549" s="567" t="s">
        <v>2282</v>
      </c>
      <c r="G1549" s="567" t="s">
        <v>2457</v>
      </c>
      <c r="H1549" s="567" t="s">
        <v>538</v>
      </c>
      <c r="I1549" s="567" t="s">
        <v>3998</v>
      </c>
      <c r="J1549" s="567" t="s">
        <v>3999</v>
      </c>
      <c r="K1549" s="567" t="s">
        <v>4000</v>
      </c>
      <c r="L1549" s="568">
        <v>595.1</v>
      </c>
      <c r="M1549" s="568">
        <v>2380.4</v>
      </c>
      <c r="N1549" s="567">
        <v>4</v>
      </c>
      <c r="O1549" s="631">
        <v>1</v>
      </c>
      <c r="P1549" s="568">
        <v>2380.4</v>
      </c>
      <c r="Q1549" s="583">
        <v>1</v>
      </c>
      <c r="R1549" s="567">
        <v>4</v>
      </c>
      <c r="S1549" s="583">
        <v>1</v>
      </c>
      <c r="T1549" s="631">
        <v>1</v>
      </c>
      <c r="U1549" s="613">
        <v>1</v>
      </c>
    </row>
    <row r="1550" spans="1:21" ht="14.4" customHeight="1" x14ac:dyDescent="0.3">
      <c r="A1550" s="566">
        <v>4</v>
      </c>
      <c r="B1550" s="567" t="s">
        <v>539</v>
      </c>
      <c r="C1550" s="567">
        <v>89301042</v>
      </c>
      <c r="D1550" s="629" t="s">
        <v>4252</v>
      </c>
      <c r="E1550" s="630" t="s">
        <v>2334</v>
      </c>
      <c r="F1550" s="567" t="s">
        <v>2282</v>
      </c>
      <c r="G1550" s="567" t="s">
        <v>2457</v>
      </c>
      <c r="H1550" s="567" t="s">
        <v>538</v>
      </c>
      <c r="I1550" s="567" t="s">
        <v>3320</v>
      </c>
      <c r="J1550" s="567" t="s">
        <v>3321</v>
      </c>
      <c r="K1550" s="567" t="s">
        <v>3322</v>
      </c>
      <c r="L1550" s="568">
        <v>1000</v>
      </c>
      <c r="M1550" s="568">
        <v>1000</v>
      </c>
      <c r="N1550" s="567">
        <v>1</v>
      </c>
      <c r="O1550" s="631">
        <v>1</v>
      </c>
      <c r="P1550" s="568">
        <v>1000</v>
      </c>
      <c r="Q1550" s="583">
        <v>1</v>
      </c>
      <c r="R1550" s="567">
        <v>1</v>
      </c>
      <c r="S1550" s="583">
        <v>1</v>
      </c>
      <c r="T1550" s="631">
        <v>1</v>
      </c>
      <c r="U1550" s="613">
        <v>1</v>
      </c>
    </row>
    <row r="1551" spans="1:21" ht="14.4" customHeight="1" x14ac:dyDescent="0.3">
      <c r="A1551" s="566">
        <v>4</v>
      </c>
      <c r="B1551" s="567" t="s">
        <v>539</v>
      </c>
      <c r="C1551" s="567">
        <v>89301042</v>
      </c>
      <c r="D1551" s="629" t="s">
        <v>4252</v>
      </c>
      <c r="E1551" s="630" t="s">
        <v>2334</v>
      </c>
      <c r="F1551" s="567" t="s">
        <v>2282</v>
      </c>
      <c r="G1551" s="567" t="s">
        <v>2457</v>
      </c>
      <c r="H1551" s="567" t="s">
        <v>538</v>
      </c>
      <c r="I1551" s="567" t="s">
        <v>3323</v>
      </c>
      <c r="J1551" s="567" t="s">
        <v>3324</v>
      </c>
      <c r="K1551" s="567" t="s">
        <v>3325</v>
      </c>
      <c r="L1551" s="568">
        <v>180.25</v>
      </c>
      <c r="M1551" s="568">
        <v>180.25</v>
      </c>
      <c r="N1551" s="567">
        <v>1</v>
      </c>
      <c r="O1551" s="631">
        <v>1</v>
      </c>
      <c r="P1551" s="568">
        <v>180.25</v>
      </c>
      <c r="Q1551" s="583">
        <v>1</v>
      </c>
      <c r="R1551" s="567">
        <v>1</v>
      </c>
      <c r="S1551" s="583">
        <v>1</v>
      </c>
      <c r="T1551" s="631">
        <v>1</v>
      </c>
      <c r="U1551" s="613">
        <v>1</v>
      </c>
    </row>
    <row r="1552" spans="1:21" ht="14.4" customHeight="1" x14ac:dyDescent="0.3">
      <c r="A1552" s="566">
        <v>4</v>
      </c>
      <c r="B1552" s="567" t="s">
        <v>539</v>
      </c>
      <c r="C1552" s="567">
        <v>89301042</v>
      </c>
      <c r="D1552" s="629" t="s">
        <v>4252</v>
      </c>
      <c r="E1552" s="630" t="s">
        <v>2334</v>
      </c>
      <c r="F1552" s="567" t="s">
        <v>2282</v>
      </c>
      <c r="G1552" s="567" t="s">
        <v>2457</v>
      </c>
      <c r="H1552" s="567" t="s">
        <v>538</v>
      </c>
      <c r="I1552" s="567" t="s">
        <v>2922</v>
      </c>
      <c r="J1552" s="567" t="s">
        <v>2923</v>
      </c>
      <c r="K1552" s="567" t="s">
        <v>2924</v>
      </c>
      <c r="L1552" s="568">
        <v>600</v>
      </c>
      <c r="M1552" s="568">
        <v>600</v>
      </c>
      <c r="N1552" s="567">
        <v>1</v>
      </c>
      <c r="O1552" s="631">
        <v>1</v>
      </c>
      <c r="P1552" s="568"/>
      <c r="Q1552" s="583">
        <v>0</v>
      </c>
      <c r="R1552" s="567"/>
      <c r="S1552" s="583">
        <v>0</v>
      </c>
      <c r="T1552" s="631"/>
      <c r="U1552" s="613">
        <v>0</v>
      </c>
    </row>
    <row r="1553" spans="1:21" ht="14.4" customHeight="1" x14ac:dyDescent="0.3">
      <c r="A1553" s="566">
        <v>4</v>
      </c>
      <c r="B1553" s="567" t="s">
        <v>539</v>
      </c>
      <c r="C1553" s="567">
        <v>89301042</v>
      </c>
      <c r="D1553" s="629" t="s">
        <v>4252</v>
      </c>
      <c r="E1553" s="630" t="s">
        <v>2334</v>
      </c>
      <c r="F1553" s="567" t="s">
        <v>2282</v>
      </c>
      <c r="G1553" s="567" t="s">
        <v>2457</v>
      </c>
      <c r="H1553" s="567" t="s">
        <v>538</v>
      </c>
      <c r="I1553" s="567" t="s">
        <v>2925</v>
      </c>
      <c r="J1553" s="567" t="s">
        <v>2926</v>
      </c>
      <c r="K1553" s="567" t="s">
        <v>2927</v>
      </c>
      <c r="L1553" s="568">
        <v>5343.9</v>
      </c>
      <c r="M1553" s="568">
        <v>32063.399999999998</v>
      </c>
      <c r="N1553" s="567">
        <v>6</v>
      </c>
      <c r="O1553" s="631">
        <v>2</v>
      </c>
      <c r="P1553" s="568">
        <v>32063.399999999998</v>
      </c>
      <c r="Q1553" s="583">
        <v>1</v>
      </c>
      <c r="R1553" s="567">
        <v>6</v>
      </c>
      <c r="S1553" s="583">
        <v>1</v>
      </c>
      <c r="T1553" s="631">
        <v>2</v>
      </c>
      <c r="U1553" s="613">
        <v>1</v>
      </c>
    </row>
    <row r="1554" spans="1:21" ht="14.4" customHeight="1" x14ac:dyDescent="0.3">
      <c r="A1554" s="566">
        <v>4</v>
      </c>
      <c r="B1554" s="567" t="s">
        <v>539</v>
      </c>
      <c r="C1554" s="567">
        <v>89301042</v>
      </c>
      <c r="D1554" s="629" t="s">
        <v>4252</v>
      </c>
      <c r="E1554" s="630" t="s">
        <v>2334</v>
      </c>
      <c r="F1554" s="567" t="s">
        <v>2282</v>
      </c>
      <c r="G1554" s="567" t="s">
        <v>2457</v>
      </c>
      <c r="H1554" s="567" t="s">
        <v>538</v>
      </c>
      <c r="I1554" s="567" t="s">
        <v>4001</v>
      </c>
      <c r="J1554" s="567" t="s">
        <v>3330</v>
      </c>
      <c r="K1554" s="567" t="s">
        <v>3337</v>
      </c>
      <c r="L1554" s="568">
        <v>1249.73</v>
      </c>
      <c r="M1554" s="568">
        <v>2499.46</v>
      </c>
      <c r="N1554" s="567">
        <v>2</v>
      </c>
      <c r="O1554" s="631">
        <v>1</v>
      </c>
      <c r="P1554" s="568">
        <v>2499.46</v>
      </c>
      <c r="Q1554" s="583">
        <v>1</v>
      </c>
      <c r="R1554" s="567">
        <v>2</v>
      </c>
      <c r="S1554" s="583">
        <v>1</v>
      </c>
      <c r="T1554" s="631">
        <v>1</v>
      </c>
      <c r="U1554" s="613">
        <v>1</v>
      </c>
    </row>
    <row r="1555" spans="1:21" ht="14.4" customHeight="1" x14ac:dyDescent="0.3">
      <c r="A1555" s="566">
        <v>4</v>
      </c>
      <c r="B1555" s="567" t="s">
        <v>539</v>
      </c>
      <c r="C1555" s="567">
        <v>89301042</v>
      </c>
      <c r="D1555" s="629" t="s">
        <v>4252</v>
      </c>
      <c r="E1555" s="630" t="s">
        <v>2334</v>
      </c>
      <c r="F1555" s="567" t="s">
        <v>2282</v>
      </c>
      <c r="G1555" s="567" t="s">
        <v>2457</v>
      </c>
      <c r="H1555" s="567" t="s">
        <v>538</v>
      </c>
      <c r="I1555" s="567" t="s">
        <v>3329</v>
      </c>
      <c r="J1555" s="567" t="s">
        <v>3330</v>
      </c>
      <c r="K1555" s="567" t="s">
        <v>3331</v>
      </c>
      <c r="L1555" s="568">
        <v>1249.73</v>
      </c>
      <c r="M1555" s="568">
        <v>1249.73</v>
      </c>
      <c r="N1555" s="567">
        <v>1</v>
      </c>
      <c r="O1555" s="631">
        <v>1</v>
      </c>
      <c r="P1555" s="568">
        <v>1249.73</v>
      </c>
      <c r="Q1555" s="583">
        <v>1</v>
      </c>
      <c r="R1555" s="567">
        <v>1</v>
      </c>
      <c r="S1555" s="583">
        <v>1</v>
      </c>
      <c r="T1555" s="631">
        <v>1</v>
      </c>
      <c r="U1555" s="613">
        <v>1</v>
      </c>
    </row>
    <row r="1556" spans="1:21" ht="14.4" customHeight="1" x14ac:dyDescent="0.3">
      <c r="A1556" s="566">
        <v>4</v>
      </c>
      <c r="B1556" s="567" t="s">
        <v>539</v>
      </c>
      <c r="C1556" s="567">
        <v>89301042</v>
      </c>
      <c r="D1556" s="629" t="s">
        <v>4252</v>
      </c>
      <c r="E1556" s="630" t="s">
        <v>2334</v>
      </c>
      <c r="F1556" s="567" t="s">
        <v>2282</v>
      </c>
      <c r="G1556" s="567" t="s">
        <v>2457</v>
      </c>
      <c r="H1556" s="567" t="s">
        <v>538</v>
      </c>
      <c r="I1556" s="567" t="s">
        <v>2934</v>
      </c>
      <c r="J1556" s="567" t="s">
        <v>2935</v>
      </c>
      <c r="K1556" s="567" t="s">
        <v>2936</v>
      </c>
      <c r="L1556" s="568">
        <v>5343.9</v>
      </c>
      <c r="M1556" s="568">
        <v>16031.699999999999</v>
      </c>
      <c r="N1556" s="567">
        <v>3</v>
      </c>
      <c r="O1556" s="631">
        <v>2</v>
      </c>
      <c r="P1556" s="568">
        <v>16031.699999999999</v>
      </c>
      <c r="Q1556" s="583">
        <v>1</v>
      </c>
      <c r="R1556" s="567">
        <v>3</v>
      </c>
      <c r="S1556" s="583">
        <v>1</v>
      </c>
      <c r="T1556" s="631">
        <v>2</v>
      </c>
      <c r="U1556" s="613">
        <v>1</v>
      </c>
    </row>
    <row r="1557" spans="1:21" ht="14.4" customHeight="1" x14ac:dyDescent="0.3">
      <c r="A1557" s="566">
        <v>4</v>
      </c>
      <c r="B1557" s="567" t="s">
        <v>539</v>
      </c>
      <c r="C1557" s="567">
        <v>89301042</v>
      </c>
      <c r="D1557" s="629" t="s">
        <v>4252</v>
      </c>
      <c r="E1557" s="630" t="s">
        <v>2334</v>
      </c>
      <c r="F1557" s="567" t="s">
        <v>2282</v>
      </c>
      <c r="G1557" s="567" t="s">
        <v>2457</v>
      </c>
      <c r="H1557" s="567" t="s">
        <v>538</v>
      </c>
      <c r="I1557" s="567" t="s">
        <v>3332</v>
      </c>
      <c r="J1557" s="567" t="s">
        <v>3333</v>
      </c>
      <c r="K1557" s="567" t="s">
        <v>3334</v>
      </c>
      <c r="L1557" s="568">
        <v>5343.79</v>
      </c>
      <c r="M1557" s="568">
        <v>10687.58</v>
      </c>
      <c r="N1557" s="567">
        <v>2</v>
      </c>
      <c r="O1557" s="631">
        <v>1</v>
      </c>
      <c r="P1557" s="568">
        <v>10687.58</v>
      </c>
      <c r="Q1557" s="583">
        <v>1</v>
      </c>
      <c r="R1557" s="567">
        <v>2</v>
      </c>
      <c r="S1557" s="583">
        <v>1</v>
      </c>
      <c r="T1557" s="631">
        <v>1</v>
      </c>
      <c r="U1557" s="613">
        <v>1</v>
      </c>
    </row>
    <row r="1558" spans="1:21" ht="14.4" customHeight="1" x14ac:dyDescent="0.3">
      <c r="A1558" s="566">
        <v>4</v>
      </c>
      <c r="B1558" s="567" t="s">
        <v>539</v>
      </c>
      <c r="C1558" s="567">
        <v>89301042</v>
      </c>
      <c r="D1558" s="629" t="s">
        <v>4252</v>
      </c>
      <c r="E1558" s="630" t="s">
        <v>2334</v>
      </c>
      <c r="F1558" s="567" t="s">
        <v>2282</v>
      </c>
      <c r="G1558" s="567" t="s">
        <v>2457</v>
      </c>
      <c r="H1558" s="567" t="s">
        <v>538</v>
      </c>
      <c r="I1558" s="567" t="s">
        <v>4002</v>
      </c>
      <c r="J1558" s="567" t="s">
        <v>3336</v>
      </c>
      <c r="K1558" s="567" t="s">
        <v>4003</v>
      </c>
      <c r="L1558" s="568">
        <v>2816</v>
      </c>
      <c r="M1558" s="568">
        <v>16896</v>
      </c>
      <c r="N1558" s="567">
        <v>6</v>
      </c>
      <c r="O1558" s="631">
        <v>1</v>
      </c>
      <c r="P1558" s="568">
        <v>16896</v>
      </c>
      <c r="Q1558" s="583">
        <v>1</v>
      </c>
      <c r="R1558" s="567">
        <v>6</v>
      </c>
      <c r="S1558" s="583">
        <v>1</v>
      </c>
      <c r="T1558" s="631">
        <v>1</v>
      </c>
      <c r="U1558" s="613">
        <v>1</v>
      </c>
    </row>
    <row r="1559" spans="1:21" ht="14.4" customHeight="1" x14ac:dyDescent="0.3">
      <c r="A1559" s="566">
        <v>4</v>
      </c>
      <c r="B1559" s="567" t="s">
        <v>539</v>
      </c>
      <c r="C1559" s="567">
        <v>89301042</v>
      </c>
      <c r="D1559" s="629" t="s">
        <v>4252</v>
      </c>
      <c r="E1559" s="630" t="s">
        <v>2334</v>
      </c>
      <c r="F1559" s="567" t="s">
        <v>2282</v>
      </c>
      <c r="G1559" s="567" t="s">
        <v>2457</v>
      </c>
      <c r="H1559" s="567" t="s">
        <v>538</v>
      </c>
      <c r="I1559" s="567" t="s">
        <v>2937</v>
      </c>
      <c r="J1559" s="567" t="s">
        <v>2938</v>
      </c>
      <c r="K1559" s="567" t="s">
        <v>2939</v>
      </c>
      <c r="L1559" s="568">
        <v>1526.74</v>
      </c>
      <c r="M1559" s="568">
        <v>3053.48</v>
      </c>
      <c r="N1559" s="567">
        <v>2</v>
      </c>
      <c r="O1559" s="631">
        <v>1</v>
      </c>
      <c r="P1559" s="568">
        <v>3053.48</v>
      </c>
      <c r="Q1559" s="583">
        <v>1</v>
      </c>
      <c r="R1559" s="567">
        <v>2</v>
      </c>
      <c r="S1559" s="583">
        <v>1</v>
      </c>
      <c r="T1559" s="631">
        <v>1</v>
      </c>
      <c r="U1559" s="613">
        <v>1</v>
      </c>
    </row>
    <row r="1560" spans="1:21" ht="14.4" customHeight="1" x14ac:dyDescent="0.3">
      <c r="A1560" s="566">
        <v>4</v>
      </c>
      <c r="B1560" s="567" t="s">
        <v>539</v>
      </c>
      <c r="C1560" s="567">
        <v>89301042</v>
      </c>
      <c r="D1560" s="629" t="s">
        <v>4252</v>
      </c>
      <c r="E1560" s="630" t="s">
        <v>2334</v>
      </c>
      <c r="F1560" s="567" t="s">
        <v>2282</v>
      </c>
      <c r="G1560" s="567" t="s">
        <v>2457</v>
      </c>
      <c r="H1560" s="567" t="s">
        <v>538</v>
      </c>
      <c r="I1560" s="567" t="s">
        <v>2940</v>
      </c>
      <c r="J1560" s="567" t="s">
        <v>2941</v>
      </c>
      <c r="K1560" s="567" t="s">
        <v>2939</v>
      </c>
      <c r="L1560" s="568">
        <v>1832.09</v>
      </c>
      <c r="M1560" s="568">
        <v>12824.63</v>
      </c>
      <c r="N1560" s="567">
        <v>7</v>
      </c>
      <c r="O1560" s="631">
        <v>4</v>
      </c>
      <c r="P1560" s="568">
        <v>12824.63</v>
      </c>
      <c r="Q1560" s="583">
        <v>1</v>
      </c>
      <c r="R1560" s="567">
        <v>7</v>
      </c>
      <c r="S1560" s="583">
        <v>1</v>
      </c>
      <c r="T1560" s="631">
        <v>4</v>
      </c>
      <c r="U1560" s="613">
        <v>1</v>
      </c>
    </row>
    <row r="1561" spans="1:21" ht="14.4" customHeight="1" x14ac:dyDescent="0.3">
      <c r="A1561" s="566">
        <v>4</v>
      </c>
      <c r="B1561" s="567" t="s">
        <v>539</v>
      </c>
      <c r="C1561" s="567">
        <v>89301042</v>
      </c>
      <c r="D1561" s="629" t="s">
        <v>4252</v>
      </c>
      <c r="E1561" s="630" t="s">
        <v>2334</v>
      </c>
      <c r="F1561" s="567" t="s">
        <v>2282</v>
      </c>
      <c r="G1561" s="567" t="s">
        <v>2457</v>
      </c>
      <c r="H1561" s="567" t="s">
        <v>538</v>
      </c>
      <c r="I1561" s="567" t="s">
        <v>2942</v>
      </c>
      <c r="J1561" s="567" t="s">
        <v>2943</v>
      </c>
      <c r="K1561" s="567" t="s">
        <v>2944</v>
      </c>
      <c r="L1561" s="568">
        <v>2473.21</v>
      </c>
      <c r="M1561" s="568">
        <v>2473.21</v>
      </c>
      <c r="N1561" s="567">
        <v>1</v>
      </c>
      <c r="O1561" s="631">
        <v>1</v>
      </c>
      <c r="P1561" s="568">
        <v>2473.21</v>
      </c>
      <c r="Q1561" s="583">
        <v>1</v>
      </c>
      <c r="R1561" s="567">
        <v>1</v>
      </c>
      <c r="S1561" s="583">
        <v>1</v>
      </c>
      <c r="T1561" s="631">
        <v>1</v>
      </c>
      <c r="U1561" s="613">
        <v>1</v>
      </c>
    </row>
    <row r="1562" spans="1:21" ht="14.4" customHeight="1" x14ac:dyDescent="0.3">
      <c r="A1562" s="566">
        <v>4</v>
      </c>
      <c r="B1562" s="567" t="s">
        <v>539</v>
      </c>
      <c r="C1562" s="567">
        <v>89301042</v>
      </c>
      <c r="D1562" s="629" t="s">
        <v>4252</v>
      </c>
      <c r="E1562" s="630" t="s">
        <v>2334</v>
      </c>
      <c r="F1562" s="567" t="s">
        <v>2282</v>
      </c>
      <c r="G1562" s="567" t="s">
        <v>2457</v>
      </c>
      <c r="H1562" s="567" t="s">
        <v>538</v>
      </c>
      <c r="I1562" s="567" t="s">
        <v>3339</v>
      </c>
      <c r="J1562" s="567" t="s">
        <v>2943</v>
      </c>
      <c r="K1562" s="567" t="s">
        <v>3340</v>
      </c>
      <c r="L1562" s="568">
        <v>2473.21</v>
      </c>
      <c r="M1562" s="568">
        <v>2473.21</v>
      </c>
      <c r="N1562" s="567">
        <v>1</v>
      </c>
      <c r="O1562" s="631">
        <v>1</v>
      </c>
      <c r="P1562" s="568">
        <v>2473.21</v>
      </c>
      <c r="Q1562" s="583">
        <v>1</v>
      </c>
      <c r="R1562" s="567">
        <v>1</v>
      </c>
      <c r="S1562" s="583">
        <v>1</v>
      </c>
      <c r="T1562" s="631">
        <v>1</v>
      </c>
      <c r="U1562" s="613">
        <v>1</v>
      </c>
    </row>
    <row r="1563" spans="1:21" ht="14.4" customHeight="1" x14ac:dyDescent="0.3">
      <c r="A1563" s="566">
        <v>4</v>
      </c>
      <c r="B1563" s="567" t="s">
        <v>539</v>
      </c>
      <c r="C1563" s="567">
        <v>89301042</v>
      </c>
      <c r="D1563" s="629" t="s">
        <v>4252</v>
      </c>
      <c r="E1563" s="630" t="s">
        <v>2334</v>
      </c>
      <c r="F1563" s="567" t="s">
        <v>2282</v>
      </c>
      <c r="G1563" s="567" t="s">
        <v>2457</v>
      </c>
      <c r="H1563" s="567" t="s">
        <v>538</v>
      </c>
      <c r="I1563" s="567" t="s">
        <v>4004</v>
      </c>
      <c r="J1563" s="567" t="s">
        <v>2943</v>
      </c>
      <c r="K1563" s="567" t="s">
        <v>4005</v>
      </c>
      <c r="L1563" s="568">
        <v>1221.4000000000001</v>
      </c>
      <c r="M1563" s="568">
        <v>3664.2000000000003</v>
      </c>
      <c r="N1563" s="567">
        <v>3</v>
      </c>
      <c r="O1563" s="631">
        <v>1</v>
      </c>
      <c r="P1563" s="568">
        <v>3664.2000000000003</v>
      </c>
      <c r="Q1563" s="583">
        <v>1</v>
      </c>
      <c r="R1563" s="567">
        <v>3</v>
      </c>
      <c r="S1563" s="583">
        <v>1</v>
      </c>
      <c r="T1563" s="631">
        <v>1</v>
      </c>
      <c r="U1563" s="613">
        <v>1</v>
      </c>
    </row>
    <row r="1564" spans="1:21" ht="14.4" customHeight="1" x14ac:dyDescent="0.3">
      <c r="A1564" s="566">
        <v>4</v>
      </c>
      <c r="B1564" s="567" t="s">
        <v>539</v>
      </c>
      <c r="C1564" s="567">
        <v>89301042</v>
      </c>
      <c r="D1564" s="629" t="s">
        <v>4252</v>
      </c>
      <c r="E1564" s="630" t="s">
        <v>2334</v>
      </c>
      <c r="F1564" s="567" t="s">
        <v>2282</v>
      </c>
      <c r="G1564" s="567" t="s">
        <v>2457</v>
      </c>
      <c r="H1564" s="567" t="s">
        <v>538</v>
      </c>
      <c r="I1564" s="567" t="s">
        <v>4006</v>
      </c>
      <c r="J1564" s="567" t="s">
        <v>4007</v>
      </c>
      <c r="K1564" s="567" t="s">
        <v>4008</v>
      </c>
      <c r="L1564" s="568">
        <v>1000</v>
      </c>
      <c r="M1564" s="568">
        <v>1000</v>
      </c>
      <c r="N1564" s="567">
        <v>1</v>
      </c>
      <c r="O1564" s="631">
        <v>1</v>
      </c>
      <c r="P1564" s="568">
        <v>1000</v>
      </c>
      <c r="Q1564" s="583">
        <v>1</v>
      </c>
      <c r="R1564" s="567">
        <v>1</v>
      </c>
      <c r="S1564" s="583">
        <v>1</v>
      </c>
      <c r="T1564" s="631">
        <v>1</v>
      </c>
      <c r="U1564" s="613">
        <v>1</v>
      </c>
    </row>
    <row r="1565" spans="1:21" ht="14.4" customHeight="1" x14ac:dyDescent="0.3">
      <c r="A1565" s="566">
        <v>4</v>
      </c>
      <c r="B1565" s="567" t="s">
        <v>539</v>
      </c>
      <c r="C1565" s="567">
        <v>89301042</v>
      </c>
      <c r="D1565" s="629" t="s">
        <v>4252</v>
      </c>
      <c r="E1565" s="630" t="s">
        <v>2334</v>
      </c>
      <c r="F1565" s="567" t="s">
        <v>2282</v>
      </c>
      <c r="G1565" s="567" t="s">
        <v>2457</v>
      </c>
      <c r="H1565" s="567" t="s">
        <v>538</v>
      </c>
      <c r="I1565" s="567" t="s">
        <v>3343</v>
      </c>
      <c r="J1565" s="567" t="s">
        <v>3344</v>
      </c>
      <c r="K1565" s="567" t="s">
        <v>2939</v>
      </c>
      <c r="L1565" s="568">
        <v>300</v>
      </c>
      <c r="M1565" s="568">
        <v>300</v>
      </c>
      <c r="N1565" s="567">
        <v>1</v>
      </c>
      <c r="O1565" s="631">
        <v>1</v>
      </c>
      <c r="P1565" s="568">
        <v>300</v>
      </c>
      <c r="Q1565" s="583">
        <v>1</v>
      </c>
      <c r="R1565" s="567">
        <v>1</v>
      </c>
      <c r="S1565" s="583">
        <v>1</v>
      </c>
      <c r="T1565" s="631">
        <v>1</v>
      </c>
      <c r="U1565" s="613">
        <v>1</v>
      </c>
    </row>
    <row r="1566" spans="1:21" ht="14.4" customHeight="1" x14ac:dyDescent="0.3">
      <c r="A1566" s="566">
        <v>4</v>
      </c>
      <c r="B1566" s="567" t="s">
        <v>539</v>
      </c>
      <c r="C1566" s="567">
        <v>89301042</v>
      </c>
      <c r="D1566" s="629" t="s">
        <v>4252</v>
      </c>
      <c r="E1566" s="630" t="s">
        <v>2334</v>
      </c>
      <c r="F1566" s="567" t="s">
        <v>2282</v>
      </c>
      <c r="G1566" s="567" t="s">
        <v>2457</v>
      </c>
      <c r="H1566" s="567" t="s">
        <v>538</v>
      </c>
      <c r="I1566" s="567" t="s">
        <v>3345</v>
      </c>
      <c r="J1566" s="567" t="s">
        <v>3346</v>
      </c>
      <c r="K1566" s="567" t="s">
        <v>3347</v>
      </c>
      <c r="L1566" s="568">
        <v>196.43</v>
      </c>
      <c r="M1566" s="568">
        <v>196.43</v>
      </c>
      <c r="N1566" s="567">
        <v>1</v>
      </c>
      <c r="O1566" s="631">
        <v>1</v>
      </c>
      <c r="P1566" s="568">
        <v>196.43</v>
      </c>
      <c r="Q1566" s="583">
        <v>1</v>
      </c>
      <c r="R1566" s="567">
        <v>1</v>
      </c>
      <c r="S1566" s="583">
        <v>1</v>
      </c>
      <c r="T1566" s="631">
        <v>1</v>
      </c>
      <c r="U1566" s="613">
        <v>1</v>
      </c>
    </row>
    <row r="1567" spans="1:21" ht="14.4" customHeight="1" x14ac:dyDescent="0.3">
      <c r="A1567" s="566">
        <v>4</v>
      </c>
      <c r="B1567" s="567" t="s">
        <v>539</v>
      </c>
      <c r="C1567" s="567">
        <v>89301042</v>
      </c>
      <c r="D1567" s="629" t="s">
        <v>4252</v>
      </c>
      <c r="E1567" s="630" t="s">
        <v>2334</v>
      </c>
      <c r="F1567" s="567" t="s">
        <v>2282</v>
      </c>
      <c r="G1567" s="567" t="s">
        <v>2457</v>
      </c>
      <c r="H1567" s="567" t="s">
        <v>538</v>
      </c>
      <c r="I1567" s="567" t="s">
        <v>3348</v>
      </c>
      <c r="J1567" s="567" t="s">
        <v>3349</v>
      </c>
      <c r="K1567" s="567" t="s">
        <v>3350</v>
      </c>
      <c r="L1567" s="568">
        <v>210.33</v>
      </c>
      <c r="M1567" s="568">
        <v>210.33</v>
      </c>
      <c r="N1567" s="567">
        <v>1</v>
      </c>
      <c r="O1567" s="631">
        <v>1</v>
      </c>
      <c r="P1567" s="568">
        <v>210.33</v>
      </c>
      <c r="Q1567" s="583">
        <v>1</v>
      </c>
      <c r="R1567" s="567">
        <v>1</v>
      </c>
      <c r="S1567" s="583">
        <v>1</v>
      </c>
      <c r="T1567" s="631">
        <v>1</v>
      </c>
      <c r="U1567" s="613">
        <v>1</v>
      </c>
    </row>
    <row r="1568" spans="1:21" ht="14.4" customHeight="1" x14ac:dyDescent="0.3">
      <c r="A1568" s="566">
        <v>4</v>
      </c>
      <c r="B1568" s="567" t="s">
        <v>539</v>
      </c>
      <c r="C1568" s="567">
        <v>89301042</v>
      </c>
      <c r="D1568" s="629" t="s">
        <v>4252</v>
      </c>
      <c r="E1568" s="630" t="s">
        <v>2334</v>
      </c>
      <c r="F1568" s="567" t="s">
        <v>2282</v>
      </c>
      <c r="G1568" s="567" t="s">
        <v>2457</v>
      </c>
      <c r="H1568" s="567" t="s">
        <v>538</v>
      </c>
      <c r="I1568" s="567" t="s">
        <v>3351</v>
      </c>
      <c r="J1568" s="567" t="s">
        <v>3352</v>
      </c>
      <c r="K1568" s="567" t="s">
        <v>3039</v>
      </c>
      <c r="L1568" s="568">
        <v>299</v>
      </c>
      <c r="M1568" s="568">
        <v>299</v>
      </c>
      <c r="N1568" s="567">
        <v>1</v>
      </c>
      <c r="O1568" s="631">
        <v>1</v>
      </c>
      <c r="P1568" s="568">
        <v>299</v>
      </c>
      <c r="Q1568" s="583">
        <v>1</v>
      </c>
      <c r="R1568" s="567">
        <v>1</v>
      </c>
      <c r="S1568" s="583">
        <v>1</v>
      </c>
      <c r="T1568" s="631">
        <v>1</v>
      </c>
      <c r="U1568" s="613">
        <v>1</v>
      </c>
    </row>
    <row r="1569" spans="1:21" ht="14.4" customHeight="1" x14ac:dyDescent="0.3">
      <c r="A1569" s="566">
        <v>4</v>
      </c>
      <c r="B1569" s="567" t="s">
        <v>539</v>
      </c>
      <c r="C1569" s="567">
        <v>89301042</v>
      </c>
      <c r="D1569" s="629" t="s">
        <v>4252</v>
      </c>
      <c r="E1569" s="630" t="s">
        <v>2334</v>
      </c>
      <c r="F1569" s="567" t="s">
        <v>2282</v>
      </c>
      <c r="G1569" s="567" t="s">
        <v>2457</v>
      </c>
      <c r="H1569" s="567" t="s">
        <v>538</v>
      </c>
      <c r="I1569" s="567" t="s">
        <v>3353</v>
      </c>
      <c r="J1569" s="567" t="s">
        <v>3354</v>
      </c>
      <c r="K1569" s="567" t="s">
        <v>3355</v>
      </c>
      <c r="L1569" s="568">
        <v>2412.9</v>
      </c>
      <c r="M1569" s="568">
        <v>12064.5</v>
      </c>
      <c r="N1569" s="567">
        <v>5</v>
      </c>
      <c r="O1569" s="631">
        <v>1</v>
      </c>
      <c r="P1569" s="568">
        <v>12064.5</v>
      </c>
      <c r="Q1569" s="583">
        <v>1</v>
      </c>
      <c r="R1569" s="567">
        <v>5</v>
      </c>
      <c r="S1569" s="583">
        <v>1</v>
      </c>
      <c r="T1569" s="631">
        <v>1</v>
      </c>
      <c r="U1569" s="613">
        <v>1</v>
      </c>
    </row>
    <row r="1570" spans="1:21" ht="14.4" customHeight="1" x14ac:dyDescent="0.3">
      <c r="A1570" s="566">
        <v>4</v>
      </c>
      <c r="B1570" s="567" t="s">
        <v>539</v>
      </c>
      <c r="C1570" s="567">
        <v>89301042</v>
      </c>
      <c r="D1570" s="629" t="s">
        <v>4252</v>
      </c>
      <c r="E1570" s="630" t="s">
        <v>2334</v>
      </c>
      <c r="F1570" s="567" t="s">
        <v>2282</v>
      </c>
      <c r="G1570" s="567" t="s">
        <v>2457</v>
      </c>
      <c r="H1570" s="567" t="s">
        <v>538</v>
      </c>
      <c r="I1570" s="567" t="s">
        <v>3356</v>
      </c>
      <c r="J1570" s="567" t="s">
        <v>3357</v>
      </c>
      <c r="K1570" s="567" t="s">
        <v>3358</v>
      </c>
      <c r="L1570" s="568">
        <v>1249.73</v>
      </c>
      <c r="M1570" s="568">
        <v>3749.19</v>
      </c>
      <c r="N1570" s="567">
        <v>3</v>
      </c>
      <c r="O1570" s="631">
        <v>1</v>
      </c>
      <c r="P1570" s="568"/>
      <c r="Q1570" s="583">
        <v>0</v>
      </c>
      <c r="R1570" s="567"/>
      <c r="S1570" s="583">
        <v>0</v>
      </c>
      <c r="T1570" s="631"/>
      <c r="U1570" s="613">
        <v>0</v>
      </c>
    </row>
    <row r="1571" spans="1:21" ht="14.4" customHeight="1" x14ac:dyDescent="0.3">
      <c r="A1571" s="566">
        <v>4</v>
      </c>
      <c r="B1571" s="567" t="s">
        <v>539</v>
      </c>
      <c r="C1571" s="567">
        <v>89301042</v>
      </c>
      <c r="D1571" s="629" t="s">
        <v>4252</v>
      </c>
      <c r="E1571" s="630" t="s">
        <v>2334</v>
      </c>
      <c r="F1571" s="567" t="s">
        <v>2282</v>
      </c>
      <c r="G1571" s="567" t="s">
        <v>2457</v>
      </c>
      <c r="H1571" s="567" t="s">
        <v>538</v>
      </c>
      <c r="I1571" s="567" t="s">
        <v>4009</v>
      </c>
      <c r="J1571" s="567" t="s">
        <v>4010</v>
      </c>
      <c r="K1571" s="567" t="s">
        <v>4011</v>
      </c>
      <c r="L1571" s="568">
        <v>1249.73</v>
      </c>
      <c r="M1571" s="568">
        <v>1249.73</v>
      </c>
      <c r="N1571" s="567">
        <v>1</v>
      </c>
      <c r="O1571" s="631">
        <v>1</v>
      </c>
      <c r="P1571" s="568"/>
      <c r="Q1571" s="583">
        <v>0</v>
      </c>
      <c r="R1571" s="567"/>
      <c r="S1571" s="583">
        <v>0</v>
      </c>
      <c r="T1571" s="631"/>
      <c r="U1571" s="613">
        <v>0</v>
      </c>
    </row>
    <row r="1572" spans="1:21" ht="14.4" customHeight="1" x14ac:dyDescent="0.3">
      <c r="A1572" s="566">
        <v>4</v>
      </c>
      <c r="B1572" s="567" t="s">
        <v>539</v>
      </c>
      <c r="C1572" s="567">
        <v>89301042</v>
      </c>
      <c r="D1572" s="629" t="s">
        <v>4252</v>
      </c>
      <c r="E1572" s="630" t="s">
        <v>2334</v>
      </c>
      <c r="F1572" s="567" t="s">
        <v>2282</v>
      </c>
      <c r="G1572" s="567" t="s">
        <v>2457</v>
      </c>
      <c r="H1572" s="567" t="s">
        <v>538</v>
      </c>
      <c r="I1572" s="567" t="s">
        <v>2960</v>
      </c>
      <c r="J1572" s="567" t="s">
        <v>2961</v>
      </c>
      <c r="K1572" s="567" t="s">
        <v>2962</v>
      </c>
      <c r="L1572" s="568">
        <v>2816</v>
      </c>
      <c r="M1572" s="568">
        <v>8448</v>
      </c>
      <c r="N1572" s="567">
        <v>3</v>
      </c>
      <c r="O1572" s="631">
        <v>1</v>
      </c>
      <c r="P1572" s="568">
        <v>8448</v>
      </c>
      <c r="Q1572" s="583">
        <v>1</v>
      </c>
      <c r="R1572" s="567">
        <v>3</v>
      </c>
      <c r="S1572" s="583">
        <v>1</v>
      </c>
      <c r="T1572" s="631">
        <v>1</v>
      </c>
      <c r="U1572" s="613">
        <v>1</v>
      </c>
    </row>
    <row r="1573" spans="1:21" ht="14.4" customHeight="1" x14ac:dyDescent="0.3">
      <c r="A1573" s="566">
        <v>4</v>
      </c>
      <c r="B1573" s="567" t="s">
        <v>539</v>
      </c>
      <c r="C1573" s="567">
        <v>89301042</v>
      </c>
      <c r="D1573" s="629" t="s">
        <v>4252</v>
      </c>
      <c r="E1573" s="630" t="s">
        <v>2334</v>
      </c>
      <c r="F1573" s="567" t="s">
        <v>2282</v>
      </c>
      <c r="G1573" s="567" t="s">
        <v>2457</v>
      </c>
      <c r="H1573" s="567" t="s">
        <v>538</v>
      </c>
      <c r="I1573" s="567" t="s">
        <v>2971</v>
      </c>
      <c r="J1573" s="567" t="s">
        <v>2972</v>
      </c>
      <c r="K1573" s="567" t="s">
        <v>2973</v>
      </c>
      <c r="L1573" s="568">
        <v>1500.3</v>
      </c>
      <c r="M1573" s="568">
        <v>18003.599999999999</v>
      </c>
      <c r="N1573" s="567">
        <v>12</v>
      </c>
      <c r="O1573" s="631">
        <v>2</v>
      </c>
      <c r="P1573" s="568">
        <v>18003.599999999999</v>
      </c>
      <c r="Q1573" s="583">
        <v>1</v>
      </c>
      <c r="R1573" s="567">
        <v>12</v>
      </c>
      <c r="S1573" s="583">
        <v>1</v>
      </c>
      <c r="T1573" s="631">
        <v>2</v>
      </c>
      <c r="U1573" s="613">
        <v>1</v>
      </c>
    </row>
    <row r="1574" spans="1:21" ht="14.4" customHeight="1" x14ac:dyDescent="0.3">
      <c r="A1574" s="566">
        <v>4</v>
      </c>
      <c r="B1574" s="567" t="s">
        <v>539</v>
      </c>
      <c r="C1574" s="567">
        <v>89301042</v>
      </c>
      <c r="D1574" s="629" t="s">
        <v>4252</v>
      </c>
      <c r="E1574" s="630" t="s">
        <v>2334</v>
      </c>
      <c r="F1574" s="567" t="s">
        <v>2282</v>
      </c>
      <c r="G1574" s="567" t="s">
        <v>2457</v>
      </c>
      <c r="H1574" s="567" t="s">
        <v>538</v>
      </c>
      <c r="I1574" s="567" t="s">
        <v>2974</v>
      </c>
      <c r="J1574" s="567" t="s">
        <v>2972</v>
      </c>
      <c r="K1574" s="567" t="s">
        <v>2975</v>
      </c>
      <c r="L1574" s="568">
        <v>1500.3</v>
      </c>
      <c r="M1574" s="568">
        <v>18003.599999999999</v>
      </c>
      <c r="N1574" s="567">
        <v>12</v>
      </c>
      <c r="O1574" s="631">
        <v>2</v>
      </c>
      <c r="P1574" s="568">
        <v>18003.599999999999</v>
      </c>
      <c r="Q1574" s="583">
        <v>1</v>
      </c>
      <c r="R1574" s="567">
        <v>12</v>
      </c>
      <c r="S1574" s="583">
        <v>1</v>
      </c>
      <c r="T1574" s="631">
        <v>2</v>
      </c>
      <c r="U1574" s="613">
        <v>1</v>
      </c>
    </row>
    <row r="1575" spans="1:21" ht="14.4" customHeight="1" x14ac:dyDescent="0.3">
      <c r="A1575" s="566">
        <v>4</v>
      </c>
      <c r="B1575" s="567" t="s">
        <v>539</v>
      </c>
      <c r="C1575" s="567">
        <v>89301042</v>
      </c>
      <c r="D1575" s="629" t="s">
        <v>4252</v>
      </c>
      <c r="E1575" s="630" t="s">
        <v>2334</v>
      </c>
      <c r="F1575" s="567" t="s">
        <v>2282</v>
      </c>
      <c r="G1575" s="567" t="s">
        <v>2457</v>
      </c>
      <c r="H1575" s="567" t="s">
        <v>538</v>
      </c>
      <c r="I1575" s="567" t="s">
        <v>2976</v>
      </c>
      <c r="J1575" s="567" t="s">
        <v>2977</v>
      </c>
      <c r="K1575" s="567" t="s">
        <v>2978</v>
      </c>
      <c r="L1575" s="568">
        <v>761.3</v>
      </c>
      <c r="M1575" s="568">
        <v>2283.8999999999996</v>
      </c>
      <c r="N1575" s="567">
        <v>3</v>
      </c>
      <c r="O1575" s="631">
        <v>1</v>
      </c>
      <c r="P1575" s="568">
        <v>2283.8999999999996</v>
      </c>
      <c r="Q1575" s="583">
        <v>1</v>
      </c>
      <c r="R1575" s="567">
        <v>3</v>
      </c>
      <c r="S1575" s="583">
        <v>1</v>
      </c>
      <c r="T1575" s="631">
        <v>1</v>
      </c>
      <c r="U1575" s="613">
        <v>1</v>
      </c>
    </row>
    <row r="1576" spans="1:21" ht="14.4" customHeight="1" x14ac:dyDescent="0.3">
      <c r="A1576" s="566">
        <v>4</v>
      </c>
      <c r="B1576" s="567" t="s">
        <v>539</v>
      </c>
      <c r="C1576" s="567">
        <v>89301042</v>
      </c>
      <c r="D1576" s="629" t="s">
        <v>4252</v>
      </c>
      <c r="E1576" s="630" t="s">
        <v>2334</v>
      </c>
      <c r="F1576" s="567" t="s">
        <v>2282</v>
      </c>
      <c r="G1576" s="567" t="s">
        <v>2457</v>
      </c>
      <c r="H1576" s="567" t="s">
        <v>538</v>
      </c>
      <c r="I1576" s="567" t="s">
        <v>2979</v>
      </c>
      <c r="J1576" s="567" t="s">
        <v>2977</v>
      </c>
      <c r="K1576" s="567" t="s">
        <v>2980</v>
      </c>
      <c r="L1576" s="568">
        <v>761.3</v>
      </c>
      <c r="M1576" s="568">
        <v>4567.7999999999993</v>
      </c>
      <c r="N1576" s="567">
        <v>6</v>
      </c>
      <c r="O1576" s="631">
        <v>1</v>
      </c>
      <c r="P1576" s="568"/>
      <c r="Q1576" s="583">
        <v>0</v>
      </c>
      <c r="R1576" s="567"/>
      <c r="S1576" s="583">
        <v>0</v>
      </c>
      <c r="T1576" s="631"/>
      <c r="U1576" s="613">
        <v>0</v>
      </c>
    </row>
    <row r="1577" spans="1:21" ht="14.4" customHeight="1" x14ac:dyDescent="0.3">
      <c r="A1577" s="566">
        <v>4</v>
      </c>
      <c r="B1577" s="567" t="s">
        <v>539</v>
      </c>
      <c r="C1577" s="567">
        <v>89301042</v>
      </c>
      <c r="D1577" s="629" t="s">
        <v>4252</v>
      </c>
      <c r="E1577" s="630" t="s">
        <v>2334</v>
      </c>
      <c r="F1577" s="567" t="s">
        <v>2282</v>
      </c>
      <c r="G1577" s="567" t="s">
        <v>2457</v>
      </c>
      <c r="H1577" s="567" t="s">
        <v>538</v>
      </c>
      <c r="I1577" s="567" t="s">
        <v>4012</v>
      </c>
      <c r="J1577" s="567" t="s">
        <v>2977</v>
      </c>
      <c r="K1577" s="567" t="s">
        <v>3137</v>
      </c>
      <c r="L1577" s="568">
        <v>1954.7</v>
      </c>
      <c r="M1577" s="568">
        <v>11728.2</v>
      </c>
      <c r="N1577" s="567">
        <v>6</v>
      </c>
      <c r="O1577" s="631">
        <v>1</v>
      </c>
      <c r="P1577" s="568">
        <v>11728.2</v>
      </c>
      <c r="Q1577" s="583">
        <v>1</v>
      </c>
      <c r="R1577" s="567">
        <v>6</v>
      </c>
      <c r="S1577" s="583">
        <v>1</v>
      </c>
      <c r="T1577" s="631">
        <v>1</v>
      </c>
      <c r="U1577" s="613">
        <v>1</v>
      </c>
    </row>
    <row r="1578" spans="1:21" ht="14.4" customHeight="1" x14ac:dyDescent="0.3">
      <c r="A1578" s="566">
        <v>4</v>
      </c>
      <c r="B1578" s="567" t="s">
        <v>539</v>
      </c>
      <c r="C1578" s="567">
        <v>89301042</v>
      </c>
      <c r="D1578" s="629" t="s">
        <v>4252</v>
      </c>
      <c r="E1578" s="630" t="s">
        <v>2334</v>
      </c>
      <c r="F1578" s="567" t="s">
        <v>2282</v>
      </c>
      <c r="G1578" s="567" t="s">
        <v>2457</v>
      </c>
      <c r="H1578" s="567" t="s">
        <v>538</v>
      </c>
      <c r="I1578" s="567" t="s">
        <v>2987</v>
      </c>
      <c r="J1578" s="567" t="s">
        <v>2988</v>
      </c>
      <c r="K1578" s="567" t="s">
        <v>2989</v>
      </c>
      <c r="L1578" s="568">
        <v>1500.3</v>
      </c>
      <c r="M1578" s="568">
        <v>15003</v>
      </c>
      <c r="N1578" s="567">
        <v>10</v>
      </c>
      <c r="O1578" s="631">
        <v>2</v>
      </c>
      <c r="P1578" s="568">
        <v>15003</v>
      </c>
      <c r="Q1578" s="583">
        <v>1</v>
      </c>
      <c r="R1578" s="567">
        <v>10</v>
      </c>
      <c r="S1578" s="583">
        <v>1</v>
      </c>
      <c r="T1578" s="631">
        <v>2</v>
      </c>
      <c r="U1578" s="613">
        <v>1</v>
      </c>
    </row>
    <row r="1579" spans="1:21" ht="14.4" customHeight="1" x14ac:dyDescent="0.3">
      <c r="A1579" s="566">
        <v>4</v>
      </c>
      <c r="B1579" s="567" t="s">
        <v>539</v>
      </c>
      <c r="C1579" s="567">
        <v>89301042</v>
      </c>
      <c r="D1579" s="629" t="s">
        <v>4252</v>
      </c>
      <c r="E1579" s="630" t="s">
        <v>2334</v>
      </c>
      <c r="F1579" s="567" t="s">
        <v>2282</v>
      </c>
      <c r="G1579" s="567" t="s">
        <v>2457</v>
      </c>
      <c r="H1579" s="567" t="s">
        <v>538</v>
      </c>
      <c r="I1579" s="567" t="s">
        <v>3381</v>
      </c>
      <c r="J1579" s="567" t="s">
        <v>2988</v>
      </c>
      <c r="K1579" s="567" t="s">
        <v>3383</v>
      </c>
      <c r="L1579" s="568">
        <v>1500.3</v>
      </c>
      <c r="M1579" s="568">
        <v>3000.6</v>
      </c>
      <c r="N1579" s="567">
        <v>2</v>
      </c>
      <c r="O1579" s="631">
        <v>1</v>
      </c>
      <c r="P1579" s="568">
        <v>3000.6</v>
      </c>
      <c r="Q1579" s="583">
        <v>1</v>
      </c>
      <c r="R1579" s="567">
        <v>2</v>
      </c>
      <c r="S1579" s="583">
        <v>1</v>
      </c>
      <c r="T1579" s="631">
        <v>1</v>
      </c>
      <c r="U1579" s="613">
        <v>1</v>
      </c>
    </row>
    <row r="1580" spans="1:21" ht="14.4" customHeight="1" x14ac:dyDescent="0.3">
      <c r="A1580" s="566">
        <v>4</v>
      </c>
      <c r="B1580" s="567" t="s">
        <v>539</v>
      </c>
      <c r="C1580" s="567">
        <v>89301042</v>
      </c>
      <c r="D1580" s="629" t="s">
        <v>4252</v>
      </c>
      <c r="E1580" s="630" t="s">
        <v>2334</v>
      </c>
      <c r="F1580" s="567" t="s">
        <v>2282</v>
      </c>
      <c r="G1580" s="567" t="s">
        <v>2457</v>
      </c>
      <c r="H1580" s="567" t="s">
        <v>538</v>
      </c>
      <c r="I1580" s="567" t="s">
        <v>2993</v>
      </c>
      <c r="J1580" s="567" t="s">
        <v>2991</v>
      </c>
      <c r="K1580" s="567" t="s">
        <v>2995</v>
      </c>
      <c r="L1580" s="568">
        <v>1987.45</v>
      </c>
      <c r="M1580" s="568">
        <v>1987.45</v>
      </c>
      <c r="N1580" s="567">
        <v>1</v>
      </c>
      <c r="O1580" s="631">
        <v>1</v>
      </c>
      <c r="P1580" s="568">
        <v>1987.45</v>
      </c>
      <c r="Q1580" s="583">
        <v>1</v>
      </c>
      <c r="R1580" s="567">
        <v>1</v>
      </c>
      <c r="S1580" s="583">
        <v>1</v>
      </c>
      <c r="T1580" s="631">
        <v>1</v>
      </c>
      <c r="U1580" s="613">
        <v>1</v>
      </c>
    </row>
    <row r="1581" spans="1:21" ht="14.4" customHeight="1" x14ac:dyDescent="0.3">
      <c r="A1581" s="566">
        <v>4</v>
      </c>
      <c r="B1581" s="567" t="s">
        <v>539</v>
      </c>
      <c r="C1581" s="567">
        <v>89301042</v>
      </c>
      <c r="D1581" s="629" t="s">
        <v>4252</v>
      </c>
      <c r="E1581" s="630" t="s">
        <v>2334</v>
      </c>
      <c r="F1581" s="567" t="s">
        <v>2282</v>
      </c>
      <c r="G1581" s="567" t="s">
        <v>2457</v>
      </c>
      <c r="H1581" s="567" t="s">
        <v>538</v>
      </c>
      <c r="I1581" s="567" t="s">
        <v>2996</v>
      </c>
      <c r="J1581" s="567" t="s">
        <v>2991</v>
      </c>
      <c r="K1581" s="567" t="s">
        <v>2997</v>
      </c>
      <c r="L1581" s="568">
        <v>1987.45</v>
      </c>
      <c r="M1581" s="568">
        <v>1987.45</v>
      </c>
      <c r="N1581" s="567">
        <v>1</v>
      </c>
      <c r="O1581" s="631">
        <v>1</v>
      </c>
      <c r="P1581" s="568">
        <v>1987.45</v>
      </c>
      <c r="Q1581" s="583">
        <v>1</v>
      </c>
      <c r="R1581" s="567">
        <v>1</v>
      </c>
      <c r="S1581" s="583">
        <v>1</v>
      </c>
      <c r="T1581" s="631">
        <v>1</v>
      </c>
      <c r="U1581" s="613">
        <v>1</v>
      </c>
    </row>
    <row r="1582" spans="1:21" ht="14.4" customHeight="1" x14ac:dyDescent="0.3">
      <c r="A1582" s="566">
        <v>4</v>
      </c>
      <c r="B1582" s="567" t="s">
        <v>539</v>
      </c>
      <c r="C1582" s="567">
        <v>89301042</v>
      </c>
      <c r="D1582" s="629" t="s">
        <v>4252</v>
      </c>
      <c r="E1582" s="630" t="s">
        <v>2334</v>
      </c>
      <c r="F1582" s="567" t="s">
        <v>2282</v>
      </c>
      <c r="G1582" s="567" t="s">
        <v>2457</v>
      </c>
      <c r="H1582" s="567" t="s">
        <v>538</v>
      </c>
      <c r="I1582" s="567" t="s">
        <v>3384</v>
      </c>
      <c r="J1582" s="567" t="s">
        <v>2999</v>
      </c>
      <c r="K1582" s="567" t="s">
        <v>3385</v>
      </c>
      <c r="L1582" s="568">
        <v>711.08</v>
      </c>
      <c r="M1582" s="568">
        <v>2844.32</v>
      </c>
      <c r="N1582" s="567">
        <v>4</v>
      </c>
      <c r="O1582" s="631">
        <v>1</v>
      </c>
      <c r="P1582" s="568">
        <v>2844.32</v>
      </c>
      <c r="Q1582" s="583">
        <v>1</v>
      </c>
      <c r="R1582" s="567">
        <v>4</v>
      </c>
      <c r="S1582" s="583">
        <v>1</v>
      </c>
      <c r="T1582" s="631">
        <v>1</v>
      </c>
      <c r="U1582" s="613">
        <v>1</v>
      </c>
    </row>
    <row r="1583" spans="1:21" ht="14.4" customHeight="1" x14ac:dyDescent="0.3">
      <c r="A1583" s="566">
        <v>4</v>
      </c>
      <c r="B1583" s="567" t="s">
        <v>539</v>
      </c>
      <c r="C1583" s="567">
        <v>89301042</v>
      </c>
      <c r="D1583" s="629" t="s">
        <v>4252</v>
      </c>
      <c r="E1583" s="630" t="s">
        <v>2334</v>
      </c>
      <c r="F1583" s="567" t="s">
        <v>2282</v>
      </c>
      <c r="G1583" s="567" t="s">
        <v>2457</v>
      </c>
      <c r="H1583" s="567" t="s">
        <v>538</v>
      </c>
      <c r="I1583" s="567" t="s">
        <v>3003</v>
      </c>
      <c r="J1583" s="567" t="s">
        <v>3004</v>
      </c>
      <c r="K1583" s="567" t="s">
        <v>3005</v>
      </c>
      <c r="L1583" s="568">
        <v>1074.31</v>
      </c>
      <c r="M1583" s="568">
        <v>12891.72</v>
      </c>
      <c r="N1583" s="567">
        <v>12</v>
      </c>
      <c r="O1583" s="631">
        <v>2</v>
      </c>
      <c r="P1583" s="568">
        <v>12891.72</v>
      </c>
      <c r="Q1583" s="583">
        <v>1</v>
      </c>
      <c r="R1583" s="567">
        <v>12</v>
      </c>
      <c r="S1583" s="583">
        <v>1</v>
      </c>
      <c r="T1583" s="631">
        <v>2</v>
      </c>
      <c r="U1583" s="613">
        <v>1</v>
      </c>
    </row>
    <row r="1584" spans="1:21" ht="14.4" customHeight="1" x14ac:dyDescent="0.3">
      <c r="A1584" s="566">
        <v>4</v>
      </c>
      <c r="B1584" s="567" t="s">
        <v>539</v>
      </c>
      <c r="C1584" s="567">
        <v>89301042</v>
      </c>
      <c r="D1584" s="629" t="s">
        <v>4252</v>
      </c>
      <c r="E1584" s="630" t="s">
        <v>2334</v>
      </c>
      <c r="F1584" s="567" t="s">
        <v>2282</v>
      </c>
      <c r="G1584" s="567" t="s">
        <v>2457</v>
      </c>
      <c r="H1584" s="567" t="s">
        <v>538</v>
      </c>
      <c r="I1584" s="567" t="s">
        <v>3008</v>
      </c>
      <c r="J1584" s="567" t="s">
        <v>3009</v>
      </c>
      <c r="K1584" s="567" t="s">
        <v>3010</v>
      </c>
      <c r="L1584" s="568">
        <v>369.69</v>
      </c>
      <c r="M1584" s="568">
        <v>369.69</v>
      </c>
      <c r="N1584" s="567">
        <v>1</v>
      </c>
      <c r="O1584" s="631">
        <v>1</v>
      </c>
      <c r="P1584" s="568">
        <v>369.69</v>
      </c>
      <c r="Q1584" s="583">
        <v>1</v>
      </c>
      <c r="R1584" s="567">
        <v>1</v>
      </c>
      <c r="S1584" s="583">
        <v>1</v>
      </c>
      <c r="T1584" s="631">
        <v>1</v>
      </c>
      <c r="U1584" s="613">
        <v>1</v>
      </c>
    </row>
    <row r="1585" spans="1:21" ht="14.4" customHeight="1" x14ac:dyDescent="0.3">
      <c r="A1585" s="566">
        <v>4</v>
      </c>
      <c r="B1585" s="567" t="s">
        <v>539</v>
      </c>
      <c r="C1585" s="567">
        <v>89301042</v>
      </c>
      <c r="D1585" s="629" t="s">
        <v>4252</v>
      </c>
      <c r="E1585" s="630" t="s">
        <v>2334</v>
      </c>
      <c r="F1585" s="567" t="s">
        <v>2282</v>
      </c>
      <c r="G1585" s="567" t="s">
        <v>2457</v>
      </c>
      <c r="H1585" s="567" t="s">
        <v>538</v>
      </c>
      <c r="I1585" s="567" t="s">
        <v>4013</v>
      </c>
      <c r="J1585" s="567" t="s">
        <v>4014</v>
      </c>
      <c r="K1585" s="567" t="s">
        <v>2704</v>
      </c>
      <c r="L1585" s="568">
        <v>556.46</v>
      </c>
      <c r="M1585" s="568">
        <v>1112.92</v>
      </c>
      <c r="N1585" s="567">
        <v>2</v>
      </c>
      <c r="O1585" s="631">
        <v>1</v>
      </c>
      <c r="P1585" s="568">
        <v>1112.92</v>
      </c>
      <c r="Q1585" s="583">
        <v>1</v>
      </c>
      <c r="R1585" s="567">
        <v>2</v>
      </c>
      <c r="S1585" s="583">
        <v>1</v>
      </c>
      <c r="T1585" s="631">
        <v>1</v>
      </c>
      <c r="U1585" s="613">
        <v>1</v>
      </c>
    </row>
    <row r="1586" spans="1:21" ht="14.4" customHeight="1" x14ac:dyDescent="0.3">
      <c r="A1586" s="566">
        <v>4</v>
      </c>
      <c r="B1586" s="567" t="s">
        <v>539</v>
      </c>
      <c r="C1586" s="567">
        <v>89301042</v>
      </c>
      <c r="D1586" s="629" t="s">
        <v>4252</v>
      </c>
      <c r="E1586" s="630" t="s">
        <v>2334</v>
      </c>
      <c r="F1586" s="567" t="s">
        <v>2282</v>
      </c>
      <c r="G1586" s="567" t="s">
        <v>2457</v>
      </c>
      <c r="H1586" s="567" t="s">
        <v>538</v>
      </c>
      <c r="I1586" s="567" t="s">
        <v>3014</v>
      </c>
      <c r="J1586" s="567" t="s">
        <v>3015</v>
      </c>
      <c r="K1586" s="567" t="s">
        <v>2913</v>
      </c>
      <c r="L1586" s="568">
        <v>500</v>
      </c>
      <c r="M1586" s="568">
        <v>2500</v>
      </c>
      <c r="N1586" s="567">
        <v>5</v>
      </c>
      <c r="O1586" s="631">
        <v>3</v>
      </c>
      <c r="P1586" s="568">
        <v>2500</v>
      </c>
      <c r="Q1586" s="583">
        <v>1</v>
      </c>
      <c r="R1586" s="567">
        <v>5</v>
      </c>
      <c r="S1586" s="583">
        <v>1</v>
      </c>
      <c r="T1586" s="631">
        <v>3</v>
      </c>
      <c r="U1586" s="613">
        <v>1</v>
      </c>
    </row>
    <row r="1587" spans="1:21" ht="14.4" customHeight="1" x14ac:dyDescent="0.3">
      <c r="A1587" s="566">
        <v>4</v>
      </c>
      <c r="B1587" s="567" t="s">
        <v>539</v>
      </c>
      <c r="C1587" s="567">
        <v>89301042</v>
      </c>
      <c r="D1587" s="629" t="s">
        <v>4252</v>
      </c>
      <c r="E1587" s="630" t="s">
        <v>2334</v>
      </c>
      <c r="F1587" s="567" t="s">
        <v>2282</v>
      </c>
      <c r="G1587" s="567" t="s">
        <v>2457</v>
      </c>
      <c r="H1587" s="567" t="s">
        <v>538</v>
      </c>
      <c r="I1587" s="567" t="s">
        <v>4015</v>
      </c>
      <c r="J1587" s="567" t="s">
        <v>2988</v>
      </c>
      <c r="K1587" s="567" t="s">
        <v>4016</v>
      </c>
      <c r="L1587" s="568">
        <v>1500.3</v>
      </c>
      <c r="M1587" s="568">
        <v>9001.7999999999993</v>
      </c>
      <c r="N1587" s="567">
        <v>6</v>
      </c>
      <c r="O1587" s="631">
        <v>1</v>
      </c>
      <c r="P1587" s="568">
        <v>9001.7999999999993</v>
      </c>
      <c r="Q1587" s="583">
        <v>1</v>
      </c>
      <c r="R1587" s="567">
        <v>6</v>
      </c>
      <c r="S1587" s="583">
        <v>1</v>
      </c>
      <c r="T1587" s="631">
        <v>1</v>
      </c>
      <c r="U1587" s="613">
        <v>1</v>
      </c>
    </row>
    <row r="1588" spans="1:21" ht="14.4" customHeight="1" x14ac:dyDescent="0.3">
      <c r="A1588" s="566">
        <v>4</v>
      </c>
      <c r="B1588" s="567" t="s">
        <v>539</v>
      </c>
      <c r="C1588" s="567">
        <v>89301042</v>
      </c>
      <c r="D1588" s="629" t="s">
        <v>4252</v>
      </c>
      <c r="E1588" s="630" t="s">
        <v>2334</v>
      </c>
      <c r="F1588" s="567" t="s">
        <v>2282</v>
      </c>
      <c r="G1588" s="567" t="s">
        <v>2457</v>
      </c>
      <c r="H1588" s="567" t="s">
        <v>538</v>
      </c>
      <c r="I1588" s="567" t="s">
        <v>4017</v>
      </c>
      <c r="J1588" s="567" t="s">
        <v>4018</v>
      </c>
      <c r="K1588" s="567" t="s">
        <v>4019</v>
      </c>
      <c r="L1588" s="568">
        <v>740.15</v>
      </c>
      <c r="M1588" s="568">
        <v>4440.8999999999996</v>
      </c>
      <c r="N1588" s="567">
        <v>6</v>
      </c>
      <c r="O1588" s="631">
        <v>1</v>
      </c>
      <c r="P1588" s="568">
        <v>4440.8999999999996</v>
      </c>
      <c r="Q1588" s="583">
        <v>1</v>
      </c>
      <c r="R1588" s="567">
        <v>6</v>
      </c>
      <c r="S1588" s="583">
        <v>1</v>
      </c>
      <c r="T1588" s="631">
        <v>1</v>
      </c>
      <c r="U1588" s="613">
        <v>1</v>
      </c>
    </row>
    <row r="1589" spans="1:21" ht="14.4" customHeight="1" x14ac:dyDescent="0.3">
      <c r="A1589" s="566">
        <v>4</v>
      </c>
      <c r="B1589" s="567" t="s">
        <v>539</v>
      </c>
      <c r="C1589" s="567">
        <v>89301042</v>
      </c>
      <c r="D1589" s="629" t="s">
        <v>4252</v>
      </c>
      <c r="E1589" s="630" t="s">
        <v>2334</v>
      </c>
      <c r="F1589" s="567" t="s">
        <v>2282</v>
      </c>
      <c r="G1589" s="567" t="s">
        <v>2457</v>
      </c>
      <c r="H1589" s="567" t="s">
        <v>538</v>
      </c>
      <c r="I1589" s="567" t="s">
        <v>3016</v>
      </c>
      <c r="J1589" s="567" t="s">
        <v>3017</v>
      </c>
      <c r="K1589" s="567" t="s">
        <v>3018</v>
      </c>
      <c r="L1589" s="568">
        <v>556</v>
      </c>
      <c r="M1589" s="568">
        <v>2224</v>
      </c>
      <c r="N1589" s="567">
        <v>4</v>
      </c>
      <c r="O1589" s="631">
        <v>2</v>
      </c>
      <c r="P1589" s="568">
        <v>2224</v>
      </c>
      <c r="Q1589" s="583">
        <v>1</v>
      </c>
      <c r="R1589" s="567">
        <v>4</v>
      </c>
      <c r="S1589" s="583">
        <v>1</v>
      </c>
      <c r="T1589" s="631">
        <v>2</v>
      </c>
      <c r="U1589" s="613">
        <v>1</v>
      </c>
    </row>
    <row r="1590" spans="1:21" ht="14.4" customHeight="1" x14ac:dyDescent="0.3">
      <c r="A1590" s="566">
        <v>4</v>
      </c>
      <c r="B1590" s="567" t="s">
        <v>539</v>
      </c>
      <c r="C1590" s="567">
        <v>89301042</v>
      </c>
      <c r="D1590" s="629" t="s">
        <v>4252</v>
      </c>
      <c r="E1590" s="630" t="s">
        <v>2334</v>
      </c>
      <c r="F1590" s="567" t="s">
        <v>2282</v>
      </c>
      <c r="G1590" s="567" t="s">
        <v>2457</v>
      </c>
      <c r="H1590" s="567" t="s">
        <v>538</v>
      </c>
      <c r="I1590" s="567" t="s">
        <v>3019</v>
      </c>
      <c r="J1590" s="567" t="s">
        <v>3022</v>
      </c>
      <c r="K1590" s="567" t="s">
        <v>3021</v>
      </c>
      <c r="L1590" s="568">
        <v>2939</v>
      </c>
      <c r="M1590" s="568">
        <v>29390</v>
      </c>
      <c r="N1590" s="567">
        <v>10</v>
      </c>
      <c r="O1590" s="631">
        <v>4</v>
      </c>
      <c r="P1590" s="568">
        <v>29390</v>
      </c>
      <c r="Q1590" s="583">
        <v>1</v>
      </c>
      <c r="R1590" s="567">
        <v>10</v>
      </c>
      <c r="S1590" s="583">
        <v>1</v>
      </c>
      <c r="T1590" s="631">
        <v>4</v>
      </c>
      <c r="U1590" s="613">
        <v>1</v>
      </c>
    </row>
    <row r="1591" spans="1:21" ht="14.4" customHeight="1" x14ac:dyDescent="0.3">
      <c r="A1591" s="566">
        <v>4</v>
      </c>
      <c r="B1591" s="567" t="s">
        <v>539</v>
      </c>
      <c r="C1591" s="567">
        <v>89301042</v>
      </c>
      <c r="D1591" s="629" t="s">
        <v>4252</v>
      </c>
      <c r="E1591" s="630" t="s">
        <v>2334</v>
      </c>
      <c r="F1591" s="567" t="s">
        <v>2282</v>
      </c>
      <c r="G1591" s="567" t="s">
        <v>2457</v>
      </c>
      <c r="H1591" s="567" t="s">
        <v>538</v>
      </c>
      <c r="I1591" s="567" t="s">
        <v>3023</v>
      </c>
      <c r="J1591" s="567" t="s">
        <v>3024</v>
      </c>
      <c r="K1591" s="567" t="s">
        <v>3025</v>
      </c>
      <c r="L1591" s="568">
        <v>5343.9</v>
      </c>
      <c r="M1591" s="568">
        <v>5343.9</v>
      </c>
      <c r="N1591" s="567">
        <v>1</v>
      </c>
      <c r="O1591" s="631">
        <v>1</v>
      </c>
      <c r="P1591" s="568">
        <v>5343.9</v>
      </c>
      <c r="Q1591" s="583">
        <v>1</v>
      </c>
      <c r="R1591" s="567">
        <v>1</v>
      </c>
      <c r="S1591" s="583">
        <v>1</v>
      </c>
      <c r="T1591" s="631">
        <v>1</v>
      </c>
      <c r="U1591" s="613">
        <v>1</v>
      </c>
    </row>
    <row r="1592" spans="1:21" ht="14.4" customHeight="1" x14ac:dyDescent="0.3">
      <c r="A1592" s="566">
        <v>4</v>
      </c>
      <c r="B1592" s="567" t="s">
        <v>539</v>
      </c>
      <c r="C1592" s="567">
        <v>89301042</v>
      </c>
      <c r="D1592" s="629" t="s">
        <v>4252</v>
      </c>
      <c r="E1592" s="630" t="s">
        <v>2334</v>
      </c>
      <c r="F1592" s="567" t="s">
        <v>2282</v>
      </c>
      <c r="G1592" s="567" t="s">
        <v>2457</v>
      </c>
      <c r="H1592" s="567" t="s">
        <v>538</v>
      </c>
      <c r="I1592" s="567" t="s">
        <v>3026</v>
      </c>
      <c r="J1592" s="567" t="s">
        <v>3027</v>
      </c>
      <c r="K1592" s="567" t="s">
        <v>3025</v>
      </c>
      <c r="L1592" s="568">
        <v>5343.9</v>
      </c>
      <c r="M1592" s="568">
        <v>5343.9</v>
      </c>
      <c r="N1592" s="567">
        <v>1</v>
      </c>
      <c r="O1592" s="631">
        <v>1</v>
      </c>
      <c r="P1592" s="568">
        <v>5343.9</v>
      </c>
      <c r="Q1592" s="583">
        <v>1</v>
      </c>
      <c r="R1592" s="567">
        <v>1</v>
      </c>
      <c r="S1592" s="583">
        <v>1</v>
      </c>
      <c r="T1592" s="631">
        <v>1</v>
      </c>
      <c r="U1592" s="613">
        <v>1</v>
      </c>
    </row>
    <row r="1593" spans="1:21" ht="14.4" customHeight="1" x14ac:dyDescent="0.3">
      <c r="A1593" s="566">
        <v>4</v>
      </c>
      <c r="B1593" s="567" t="s">
        <v>539</v>
      </c>
      <c r="C1593" s="567">
        <v>89301042</v>
      </c>
      <c r="D1593" s="629" t="s">
        <v>4252</v>
      </c>
      <c r="E1593" s="630" t="s">
        <v>2334</v>
      </c>
      <c r="F1593" s="567" t="s">
        <v>2282</v>
      </c>
      <c r="G1593" s="567" t="s">
        <v>2457</v>
      </c>
      <c r="H1593" s="567" t="s">
        <v>538</v>
      </c>
      <c r="I1593" s="567" t="s">
        <v>3397</v>
      </c>
      <c r="J1593" s="567" t="s">
        <v>3398</v>
      </c>
      <c r="K1593" s="567" t="s">
        <v>3399</v>
      </c>
      <c r="L1593" s="568">
        <v>2816</v>
      </c>
      <c r="M1593" s="568">
        <v>25344</v>
      </c>
      <c r="N1593" s="567">
        <v>9</v>
      </c>
      <c r="O1593" s="631">
        <v>1</v>
      </c>
      <c r="P1593" s="568">
        <v>25344</v>
      </c>
      <c r="Q1593" s="583">
        <v>1</v>
      </c>
      <c r="R1593" s="567">
        <v>9</v>
      </c>
      <c r="S1593" s="583">
        <v>1</v>
      </c>
      <c r="T1593" s="631">
        <v>1</v>
      </c>
      <c r="U1593" s="613">
        <v>1</v>
      </c>
    </row>
    <row r="1594" spans="1:21" ht="14.4" customHeight="1" x14ac:dyDescent="0.3">
      <c r="A1594" s="566">
        <v>4</v>
      </c>
      <c r="B1594" s="567" t="s">
        <v>539</v>
      </c>
      <c r="C1594" s="567">
        <v>89301042</v>
      </c>
      <c r="D1594" s="629" t="s">
        <v>4252</v>
      </c>
      <c r="E1594" s="630" t="s">
        <v>2334</v>
      </c>
      <c r="F1594" s="567" t="s">
        <v>2282</v>
      </c>
      <c r="G1594" s="567" t="s">
        <v>2457</v>
      </c>
      <c r="H1594" s="567" t="s">
        <v>538</v>
      </c>
      <c r="I1594" s="567" t="s">
        <v>3028</v>
      </c>
      <c r="J1594" s="567" t="s">
        <v>3029</v>
      </c>
      <c r="K1594" s="567" t="s">
        <v>3030</v>
      </c>
      <c r="L1594" s="568">
        <v>1249.73</v>
      </c>
      <c r="M1594" s="568">
        <v>14996.76</v>
      </c>
      <c r="N1594" s="567">
        <v>12</v>
      </c>
      <c r="O1594" s="631">
        <v>2</v>
      </c>
      <c r="P1594" s="568">
        <v>11247.57</v>
      </c>
      <c r="Q1594" s="583">
        <v>0.75</v>
      </c>
      <c r="R1594" s="567">
        <v>9</v>
      </c>
      <c r="S1594" s="583">
        <v>0.75</v>
      </c>
      <c r="T1594" s="631">
        <v>1</v>
      </c>
      <c r="U1594" s="613">
        <v>0.5</v>
      </c>
    </row>
    <row r="1595" spans="1:21" ht="14.4" customHeight="1" x14ac:dyDescent="0.3">
      <c r="A1595" s="566">
        <v>4</v>
      </c>
      <c r="B1595" s="567" t="s">
        <v>539</v>
      </c>
      <c r="C1595" s="567">
        <v>89301042</v>
      </c>
      <c r="D1595" s="629" t="s">
        <v>4252</v>
      </c>
      <c r="E1595" s="630" t="s">
        <v>2334</v>
      </c>
      <c r="F1595" s="567" t="s">
        <v>2282</v>
      </c>
      <c r="G1595" s="567" t="s">
        <v>2457</v>
      </c>
      <c r="H1595" s="567" t="s">
        <v>538</v>
      </c>
      <c r="I1595" s="567" t="s">
        <v>3031</v>
      </c>
      <c r="J1595" s="567" t="s">
        <v>3032</v>
      </c>
      <c r="K1595" s="567" t="s">
        <v>3033</v>
      </c>
      <c r="L1595" s="568">
        <v>1080</v>
      </c>
      <c r="M1595" s="568">
        <v>6480</v>
      </c>
      <c r="N1595" s="567">
        <v>6</v>
      </c>
      <c r="O1595" s="631">
        <v>6</v>
      </c>
      <c r="P1595" s="568">
        <v>6480</v>
      </c>
      <c r="Q1595" s="583">
        <v>1</v>
      </c>
      <c r="R1595" s="567">
        <v>6</v>
      </c>
      <c r="S1595" s="583">
        <v>1</v>
      </c>
      <c r="T1595" s="631">
        <v>6</v>
      </c>
      <c r="U1595" s="613">
        <v>1</v>
      </c>
    </row>
    <row r="1596" spans="1:21" ht="14.4" customHeight="1" x14ac:dyDescent="0.3">
      <c r="A1596" s="566">
        <v>4</v>
      </c>
      <c r="B1596" s="567" t="s">
        <v>539</v>
      </c>
      <c r="C1596" s="567">
        <v>89301042</v>
      </c>
      <c r="D1596" s="629" t="s">
        <v>4252</v>
      </c>
      <c r="E1596" s="630" t="s">
        <v>2334</v>
      </c>
      <c r="F1596" s="567" t="s">
        <v>2282</v>
      </c>
      <c r="G1596" s="567" t="s">
        <v>2457</v>
      </c>
      <c r="H1596" s="567" t="s">
        <v>538</v>
      </c>
      <c r="I1596" s="567" t="s">
        <v>3034</v>
      </c>
      <c r="J1596" s="567" t="s">
        <v>3035</v>
      </c>
      <c r="K1596" s="567" t="s">
        <v>3036</v>
      </c>
      <c r="L1596" s="568">
        <v>600</v>
      </c>
      <c r="M1596" s="568">
        <v>4800</v>
      </c>
      <c r="N1596" s="567">
        <v>8</v>
      </c>
      <c r="O1596" s="631">
        <v>8</v>
      </c>
      <c r="P1596" s="568">
        <v>4800</v>
      </c>
      <c r="Q1596" s="583">
        <v>1</v>
      </c>
      <c r="R1596" s="567">
        <v>8</v>
      </c>
      <c r="S1596" s="583">
        <v>1</v>
      </c>
      <c r="T1596" s="631">
        <v>8</v>
      </c>
      <c r="U1596" s="613">
        <v>1</v>
      </c>
    </row>
    <row r="1597" spans="1:21" ht="14.4" customHeight="1" x14ac:dyDescent="0.3">
      <c r="A1597" s="566">
        <v>4</v>
      </c>
      <c r="B1597" s="567" t="s">
        <v>539</v>
      </c>
      <c r="C1597" s="567">
        <v>89301042</v>
      </c>
      <c r="D1597" s="629" t="s">
        <v>4252</v>
      </c>
      <c r="E1597" s="630" t="s">
        <v>2334</v>
      </c>
      <c r="F1597" s="567" t="s">
        <v>2282</v>
      </c>
      <c r="G1597" s="567" t="s">
        <v>2457</v>
      </c>
      <c r="H1597" s="567" t="s">
        <v>538</v>
      </c>
      <c r="I1597" s="567" t="s">
        <v>3037</v>
      </c>
      <c r="J1597" s="567" t="s">
        <v>3038</v>
      </c>
      <c r="K1597" s="567" t="s">
        <v>3039</v>
      </c>
      <c r="L1597" s="568">
        <v>500</v>
      </c>
      <c r="M1597" s="568">
        <v>2500</v>
      </c>
      <c r="N1597" s="567">
        <v>5</v>
      </c>
      <c r="O1597" s="631">
        <v>3</v>
      </c>
      <c r="P1597" s="568">
        <v>1500</v>
      </c>
      <c r="Q1597" s="583">
        <v>0.6</v>
      </c>
      <c r="R1597" s="567">
        <v>3</v>
      </c>
      <c r="S1597" s="583">
        <v>0.6</v>
      </c>
      <c r="T1597" s="631">
        <v>2</v>
      </c>
      <c r="U1597" s="613">
        <v>0.66666666666666663</v>
      </c>
    </row>
    <row r="1598" spans="1:21" ht="14.4" customHeight="1" x14ac:dyDescent="0.3">
      <c r="A1598" s="566">
        <v>4</v>
      </c>
      <c r="B1598" s="567" t="s">
        <v>539</v>
      </c>
      <c r="C1598" s="567">
        <v>89301042</v>
      </c>
      <c r="D1598" s="629" t="s">
        <v>4252</v>
      </c>
      <c r="E1598" s="630" t="s">
        <v>2334</v>
      </c>
      <c r="F1598" s="567" t="s">
        <v>2282</v>
      </c>
      <c r="G1598" s="567" t="s">
        <v>2457</v>
      </c>
      <c r="H1598" s="567" t="s">
        <v>538</v>
      </c>
      <c r="I1598" s="567" t="s">
        <v>3037</v>
      </c>
      <c r="J1598" s="567" t="s">
        <v>3038</v>
      </c>
      <c r="K1598" s="567" t="s">
        <v>3039</v>
      </c>
      <c r="L1598" s="568">
        <v>550.95000000000005</v>
      </c>
      <c r="M1598" s="568">
        <v>1101.9000000000001</v>
      </c>
      <c r="N1598" s="567">
        <v>2</v>
      </c>
      <c r="O1598" s="631">
        <v>1</v>
      </c>
      <c r="P1598" s="568">
        <v>1101.9000000000001</v>
      </c>
      <c r="Q1598" s="583">
        <v>1</v>
      </c>
      <c r="R1598" s="567">
        <v>2</v>
      </c>
      <c r="S1598" s="583">
        <v>1</v>
      </c>
      <c r="T1598" s="631">
        <v>1</v>
      </c>
      <c r="U1598" s="613">
        <v>1</v>
      </c>
    </row>
    <row r="1599" spans="1:21" ht="14.4" customHeight="1" x14ac:dyDescent="0.3">
      <c r="A1599" s="566">
        <v>4</v>
      </c>
      <c r="B1599" s="567" t="s">
        <v>539</v>
      </c>
      <c r="C1599" s="567">
        <v>89301042</v>
      </c>
      <c r="D1599" s="629" t="s">
        <v>4252</v>
      </c>
      <c r="E1599" s="630" t="s">
        <v>2334</v>
      </c>
      <c r="F1599" s="567" t="s">
        <v>2282</v>
      </c>
      <c r="G1599" s="567" t="s">
        <v>2457</v>
      </c>
      <c r="H1599" s="567" t="s">
        <v>538</v>
      </c>
      <c r="I1599" s="567" t="s">
        <v>3037</v>
      </c>
      <c r="J1599" s="567" t="s">
        <v>3401</v>
      </c>
      <c r="K1599" s="567" t="s">
        <v>3039</v>
      </c>
      <c r="L1599" s="568">
        <v>550.95000000000005</v>
      </c>
      <c r="M1599" s="568">
        <v>1101.9000000000001</v>
      </c>
      <c r="N1599" s="567">
        <v>2</v>
      </c>
      <c r="O1599" s="631">
        <v>1</v>
      </c>
      <c r="P1599" s="568">
        <v>1101.9000000000001</v>
      </c>
      <c r="Q1599" s="583">
        <v>1</v>
      </c>
      <c r="R1599" s="567">
        <v>2</v>
      </c>
      <c r="S1599" s="583">
        <v>1</v>
      </c>
      <c r="T1599" s="631">
        <v>1</v>
      </c>
      <c r="U1599" s="613">
        <v>1</v>
      </c>
    </row>
    <row r="1600" spans="1:21" ht="14.4" customHeight="1" x14ac:dyDescent="0.3">
      <c r="A1600" s="566">
        <v>4</v>
      </c>
      <c r="B1600" s="567" t="s">
        <v>539</v>
      </c>
      <c r="C1600" s="567">
        <v>89301042</v>
      </c>
      <c r="D1600" s="629" t="s">
        <v>4252</v>
      </c>
      <c r="E1600" s="630" t="s">
        <v>2334</v>
      </c>
      <c r="F1600" s="567" t="s">
        <v>2282</v>
      </c>
      <c r="G1600" s="567" t="s">
        <v>2457</v>
      </c>
      <c r="H1600" s="567" t="s">
        <v>538</v>
      </c>
      <c r="I1600" s="567" t="s">
        <v>3040</v>
      </c>
      <c r="J1600" s="567" t="s">
        <v>3041</v>
      </c>
      <c r="K1600" s="567" t="s">
        <v>3036</v>
      </c>
      <c r="L1600" s="568">
        <v>1000</v>
      </c>
      <c r="M1600" s="568">
        <v>11000</v>
      </c>
      <c r="N1600" s="567">
        <v>11</v>
      </c>
      <c r="O1600" s="631">
        <v>10</v>
      </c>
      <c r="P1600" s="568">
        <v>11000</v>
      </c>
      <c r="Q1600" s="583">
        <v>1</v>
      </c>
      <c r="R1600" s="567">
        <v>11</v>
      </c>
      <c r="S1600" s="583">
        <v>1</v>
      </c>
      <c r="T1600" s="631">
        <v>10</v>
      </c>
      <c r="U1600" s="613">
        <v>1</v>
      </c>
    </row>
    <row r="1601" spans="1:21" ht="14.4" customHeight="1" x14ac:dyDescent="0.3">
      <c r="A1601" s="566">
        <v>4</v>
      </c>
      <c r="B1601" s="567" t="s">
        <v>539</v>
      </c>
      <c r="C1601" s="567">
        <v>89301042</v>
      </c>
      <c r="D1601" s="629" t="s">
        <v>4252</v>
      </c>
      <c r="E1601" s="630" t="s">
        <v>2334</v>
      </c>
      <c r="F1601" s="567" t="s">
        <v>2282</v>
      </c>
      <c r="G1601" s="567" t="s">
        <v>2457</v>
      </c>
      <c r="H1601" s="567" t="s">
        <v>538</v>
      </c>
      <c r="I1601" s="567" t="s">
        <v>3042</v>
      </c>
      <c r="J1601" s="567" t="s">
        <v>3043</v>
      </c>
      <c r="K1601" s="567" t="s">
        <v>3044</v>
      </c>
      <c r="L1601" s="568">
        <v>3000</v>
      </c>
      <c r="M1601" s="568">
        <v>18000</v>
      </c>
      <c r="N1601" s="567">
        <v>6</v>
      </c>
      <c r="O1601" s="631">
        <v>2</v>
      </c>
      <c r="P1601" s="568">
        <v>18000</v>
      </c>
      <c r="Q1601" s="583">
        <v>1</v>
      </c>
      <c r="R1601" s="567">
        <v>6</v>
      </c>
      <c r="S1601" s="583">
        <v>1</v>
      </c>
      <c r="T1601" s="631">
        <v>2</v>
      </c>
      <c r="U1601" s="613">
        <v>1</v>
      </c>
    </row>
    <row r="1602" spans="1:21" ht="14.4" customHeight="1" x14ac:dyDescent="0.3">
      <c r="A1602" s="566">
        <v>4</v>
      </c>
      <c r="B1602" s="567" t="s">
        <v>539</v>
      </c>
      <c r="C1602" s="567">
        <v>89301042</v>
      </c>
      <c r="D1602" s="629" t="s">
        <v>4252</v>
      </c>
      <c r="E1602" s="630" t="s">
        <v>2334</v>
      </c>
      <c r="F1602" s="567" t="s">
        <v>2282</v>
      </c>
      <c r="G1602" s="567" t="s">
        <v>2457</v>
      </c>
      <c r="H1602" s="567" t="s">
        <v>538</v>
      </c>
      <c r="I1602" s="567" t="s">
        <v>3045</v>
      </c>
      <c r="J1602" s="567" t="s">
        <v>3043</v>
      </c>
      <c r="K1602" s="567" t="s">
        <v>3046</v>
      </c>
      <c r="L1602" s="568">
        <v>3000</v>
      </c>
      <c r="M1602" s="568">
        <v>9000</v>
      </c>
      <c r="N1602" s="567">
        <v>3</v>
      </c>
      <c r="O1602" s="631">
        <v>1</v>
      </c>
      <c r="P1602" s="568">
        <v>9000</v>
      </c>
      <c r="Q1602" s="583">
        <v>1</v>
      </c>
      <c r="R1602" s="567">
        <v>3</v>
      </c>
      <c r="S1602" s="583">
        <v>1</v>
      </c>
      <c r="T1602" s="631">
        <v>1</v>
      </c>
      <c r="U1602" s="613">
        <v>1</v>
      </c>
    </row>
    <row r="1603" spans="1:21" ht="14.4" customHeight="1" x14ac:dyDescent="0.3">
      <c r="A1603" s="566">
        <v>4</v>
      </c>
      <c r="B1603" s="567" t="s">
        <v>539</v>
      </c>
      <c r="C1603" s="567">
        <v>89301042</v>
      </c>
      <c r="D1603" s="629" t="s">
        <v>4252</v>
      </c>
      <c r="E1603" s="630" t="s">
        <v>2334</v>
      </c>
      <c r="F1603" s="567" t="s">
        <v>2282</v>
      </c>
      <c r="G1603" s="567" t="s">
        <v>2457</v>
      </c>
      <c r="H1603" s="567" t="s">
        <v>538</v>
      </c>
      <c r="I1603" s="567" t="s">
        <v>3047</v>
      </c>
      <c r="J1603" s="567" t="s">
        <v>3048</v>
      </c>
      <c r="K1603" s="567" t="s">
        <v>3049</v>
      </c>
      <c r="L1603" s="568">
        <v>233.18</v>
      </c>
      <c r="M1603" s="568">
        <v>466.36</v>
      </c>
      <c r="N1603" s="567">
        <v>2</v>
      </c>
      <c r="O1603" s="631">
        <v>1</v>
      </c>
      <c r="P1603" s="568"/>
      <c r="Q1603" s="583">
        <v>0</v>
      </c>
      <c r="R1603" s="567"/>
      <c r="S1603" s="583">
        <v>0</v>
      </c>
      <c r="T1603" s="631"/>
      <c r="U1603" s="613">
        <v>0</v>
      </c>
    </row>
    <row r="1604" spans="1:21" ht="14.4" customHeight="1" x14ac:dyDescent="0.3">
      <c r="A1604" s="566">
        <v>4</v>
      </c>
      <c r="B1604" s="567" t="s">
        <v>539</v>
      </c>
      <c r="C1604" s="567">
        <v>89301042</v>
      </c>
      <c r="D1604" s="629" t="s">
        <v>4252</v>
      </c>
      <c r="E1604" s="630" t="s">
        <v>2334</v>
      </c>
      <c r="F1604" s="567" t="s">
        <v>2282</v>
      </c>
      <c r="G1604" s="567" t="s">
        <v>2457</v>
      </c>
      <c r="H1604" s="567" t="s">
        <v>538</v>
      </c>
      <c r="I1604" s="567" t="s">
        <v>3053</v>
      </c>
      <c r="J1604" s="567" t="s">
        <v>3054</v>
      </c>
      <c r="K1604" s="567" t="s">
        <v>3039</v>
      </c>
      <c r="L1604" s="568">
        <v>300</v>
      </c>
      <c r="M1604" s="568">
        <v>5700</v>
      </c>
      <c r="N1604" s="567">
        <v>19</v>
      </c>
      <c r="O1604" s="631">
        <v>10</v>
      </c>
      <c r="P1604" s="568">
        <v>5700</v>
      </c>
      <c r="Q1604" s="583">
        <v>1</v>
      </c>
      <c r="R1604" s="567">
        <v>19</v>
      </c>
      <c r="S1604" s="583">
        <v>1</v>
      </c>
      <c r="T1604" s="631">
        <v>10</v>
      </c>
      <c r="U1604" s="613">
        <v>1</v>
      </c>
    </row>
    <row r="1605" spans="1:21" ht="14.4" customHeight="1" x14ac:dyDescent="0.3">
      <c r="A1605" s="566">
        <v>4</v>
      </c>
      <c r="B1605" s="567" t="s">
        <v>539</v>
      </c>
      <c r="C1605" s="567">
        <v>89301042</v>
      </c>
      <c r="D1605" s="629" t="s">
        <v>4252</v>
      </c>
      <c r="E1605" s="630" t="s">
        <v>2334</v>
      </c>
      <c r="F1605" s="567" t="s">
        <v>2282</v>
      </c>
      <c r="G1605" s="567" t="s">
        <v>2457</v>
      </c>
      <c r="H1605" s="567" t="s">
        <v>538</v>
      </c>
      <c r="I1605" s="567" t="s">
        <v>3413</v>
      </c>
      <c r="J1605" s="567" t="s">
        <v>3414</v>
      </c>
      <c r="K1605" s="567" t="s">
        <v>3415</v>
      </c>
      <c r="L1605" s="568">
        <v>856.97</v>
      </c>
      <c r="M1605" s="568">
        <v>8569.7000000000007</v>
      </c>
      <c r="N1605" s="567">
        <v>10</v>
      </c>
      <c r="O1605" s="631">
        <v>2</v>
      </c>
      <c r="P1605" s="568">
        <v>8569.7000000000007</v>
      </c>
      <c r="Q1605" s="583">
        <v>1</v>
      </c>
      <c r="R1605" s="567">
        <v>10</v>
      </c>
      <c r="S1605" s="583">
        <v>1</v>
      </c>
      <c r="T1605" s="631">
        <v>2</v>
      </c>
      <c r="U1605" s="613">
        <v>1</v>
      </c>
    </row>
    <row r="1606" spans="1:21" ht="14.4" customHeight="1" x14ac:dyDescent="0.3">
      <c r="A1606" s="566">
        <v>4</v>
      </c>
      <c r="B1606" s="567" t="s">
        <v>539</v>
      </c>
      <c r="C1606" s="567">
        <v>89301042</v>
      </c>
      <c r="D1606" s="629" t="s">
        <v>4252</v>
      </c>
      <c r="E1606" s="630" t="s">
        <v>2334</v>
      </c>
      <c r="F1606" s="567" t="s">
        <v>2282</v>
      </c>
      <c r="G1606" s="567" t="s">
        <v>2457</v>
      </c>
      <c r="H1606" s="567" t="s">
        <v>538</v>
      </c>
      <c r="I1606" s="567" t="s">
        <v>3075</v>
      </c>
      <c r="J1606" s="567" t="s">
        <v>3076</v>
      </c>
      <c r="K1606" s="567" t="s">
        <v>3077</v>
      </c>
      <c r="L1606" s="568">
        <v>370.4</v>
      </c>
      <c r="M1606" s="568">
        <v>740.8</v>
      </c>
      <c r="N1606" s="567">
        <v>2</v>
      </c>
      <c r="O1606" s="631">
        <v>2</v>
      </c>
      <c r="P1606" s="568">
        <v>740.8</v>
      </c>
      <c r="Q1606" s="583">
        <v>1</v>
      </c>
      <c r="R1606" s="567">
        <v>2</v>
      </c>
      <c r="S1606" s="583">
        <v>1</v>
      </c>
      <c r="T1606" s="631">
        <v>2</v>
      </c>
      <c r="U1606" s="613">
        <v>1</v>
      </c>
    </row>
    <row r="1607" spans="1:21" ht="14.4" customHeight="1" x14ac:dyDescent="0.3">
      <c r="A1607" s="566">
        <v>4</v>
      </c>
      <c r="B1607" s="567" t="s">
        <v>539</v>
      </c>
      <c r="C1607" s="567">
        <v>89301042</v>
      </c>
      <c r="D1607" s="629" t="s">
        <v>4252</v>
      </c>
      <c r="E1607" s="630" t="s">
        <v>2334</v>
      </c>
      <c r="F1607" s="567" t="s">
        <v>2282</v>
      </c>
      <c r="G1607" s="567" t="s">
        <v>2457</v>
      </c>
      <c r="H1607" s="567" t="s">
        <v>538</v>
      </c>
      <c r="I1607" s="567" t="s">
        <v>3078</v>
      </c>
      <c r="J1607" s="567" t="s">
        <v>3079</v>
      </c>
      <c r="K1607" s="567" t="s">
        <v>3080</v>
      </c>
      <c r="L1607" s="568">
        <v>453.2</v>
      </c>
      <c r="M1607" s="568">
        <v>1812.8</v>
      </c>
      <c r="N1607" s="567">
        <v>4</v>
      </c>
      <c r="O1607" s="631">
        <v>3</v>
      </c>
      <c r="P1607" s="568">
        <v>1812.8</v>
      </c>
      <c r="Q1607" s="583">
        <v>1</v>
      </c>
      <c r="R1607" s="567">
        <v>4</v>
      </c>
      <c r="S1607" s="583">
        <v>1</v>
      </c>
      <c r="T1607" s="631">
        <v>3</v>
      </c>
      <c r="U1607" s="613">
        <v>1</v>
      </c>
    </row>
    <row r="1608" spans="1:21" ht="14.4" customHeight="1" x14ac:dyDescent="0.3">
      <c r="A1608" s="566">
        <v>4</v>
      </c>
      <c r="B1608" s="567" t="s">
        <v>539</v>
      </c>
      <c r="C1608" s="567">
        <v>89301042</v>
      </c>
      <c r="D1608" s="629" t="s">
        <v>4252</v>
      </c>
      <c r="E1608" s="630" t="s">
        <v>2334</v>
      </c>
      <c r="F1608" s="567" t="s">
        <v>2282</v>
      </c>
      <c r="G1608" s="567" t="s">
        <v>2457</v>
      </c>
      <c r="H1608" s="567" t="s">
        <v>538</v>
      </c>
      <c r="I1608" s="567" t="s">
        <v>3081</v>
      </c>
      <c r="J1608" s="567" t="s">
        <v>3082</v>
      </c>
      <c r="K1608" s="567" t="s">
        <v>3083</v>
      </c>
      <c r="L1608" s="568">
        <v>2158.12</v>
      </c>
      <c r="M1608" s="568">
        <v>8632.48</v>
      </c>
      <c r="N1608" s="567">
        <v>4</v>
      </c>
      <c r="O1608" s="631">
        <v>1</v>
      </c>
      <c r="P1608" s="568">
        <v>8632.48</v>
      </c>
      <c r="Q1608" s="583">
        <v>1</v>
      </c>
      <c r="R1608" s="567">
        <v>4</v>
      </c>
      <c r="S1608" s="583">
        <v>1</v>
      </c>
      <c r="T1608" s="631">
        <v>1</v>
      </c>
      <c r="U1608" s="613">
        <v>1</v>
      </c>
    </row>
    <row r="1609" spans="1:21" ht="14.4" customHeight="1" x14ac:dyDescent="0.3">
      <c r="A1609" s="566">
        <v>4</v>
      </c>
      <c r="B1609" s="567" t="s">
        <v>539</v>
      </c>
      <c r="C1609" s="567">
        <v>89301042</v>
      </c>
      <c r="D1609" s="629" t="s">
        <v>4252</v>
      </c>
      <c r="E1609" s="630" t="s">
        <v>2334</v>
      </c>
      <c r="F1609" s="567" t="s">
        <v>2282</v>
      </c>
      <c r="G1609" s="567" t="s">
        <v>2457</v>
      </c>
      <c r="H1609" s="567" t="s">
        <v>538</v>
      </c>
      <c r="I1609" s="567" t="s">
        <v>3084</v>
      </c>
      <c r="J1609" s="567" t="s">
        <v>4020</v>
      </c>
      <c r="K1609" s="567" t="s">
        <v>3086</v>
      </c>
      <c r="L1609" s="568">
        <v>5343.9</v>
      </c>
      <c r="M1609" s="568">
        <v>16031.699999999999</v>
      </c>
      <c r="N1609" s="567">
        <v>3</v>
      </c>
      <c r="O1609" s="631">
        <v>1</v>
      </c>
      <c r="P1609" s="568">
        <v>16031.699999999999</v>
      </c>
      <c r="Q1609" s="583">
        <v>1</v>
      </c>
      <c r="R1609" s="567">
        <v>3</v>
      </c>
      <c r="S1609" s="583">
        <v>1</v>
      </c>
      <c r="T1609" s="631">
        <v>1</v>
      </c>
      <c r="U1609" s="613">
        <v>1</v>
      </c>
    </row>
    <row r="1610" spans="1:21" ht="14.4" customHeight="1" x14ac:dyDescent="0.3">
      <c r="A1610" s="566">
        <v>4</v>
      </c>
      <c r="B1610" s="567" t="s">
        <v>539</v>
      </c>
      <c r="C1610" s="567">
        <v>89301042</v>
      </c>
      <c r="D1610" s="629" t="s">
        <v>4252</v>
      </c>
      <c r="E1610" s="630" t="s">
        <v>2334</v>
      </c>
      <c r="F1610" s="567" t="s">
        <v>2282</v>
      </c>
      <c r="G1610" s="567" t="s">
        <v>2457</v>
      </c>
      <c r="H1610" s="567" t="s">
        <v>538</v>
      </c>
      <c r="I1610" s="567" t="s">
        <v>3084</v>
      </c>
      <c r="J1610" s="567" t="s">
        <v>3085</v>
      </c>
      <c r="K1610" s="567" t="s">
        <v>3086</v>
      </c>
      <c r="L1610" s="568">
        <v>5343.9</v>
      </c>
      <c r="M1610" s="568">
        <v>32063.399999999998</v>
      </c>
      <c r="N1610" s="567">
        <v>6</v>
      </c>
      <c r="O1610" s="631">
        <v>3</v>
      </c>
      <c r="P1610" s="568">
        <v>32063.399999999998</v>
      </c>
      <c r="Q1610" s="583">
        <v>1</v>
      </c>
      <c r="R1610" s="567">
        <v>6</v>
      </c>
      <c r="S1610" s="583">
        <v>1</v>
      </c>
      <c r="T1610" s="631">
        <v>3</v>
      </c>
      <c r="U1610" s="613">
        <v>1</v>
      </c>
    </row>
    <row r="1611" spans="1:21" ht="14.4" customHeight="1" x14ac:dyDescent="0.3">
      <c r="A1611" s="566">
        <v>4</v>
      </c>
      <c r="B1611" s="567" t="s">
        <v>539</v>
      </c>
      <c r="C1611" s="567">
        <v>89301042</v>
      </c>
      <c r="D1611" s="629" t="s">
        <v>4252</v>
      </c>
      <c r="E1611" s="630" t="s">
        <v>2334</v>
      </c>
      <c r="F1611" s="567" t="s">
        <v>2282</v>
      </c>
      <c r="G1611" s="567" t="s">
        <v>2457</v>
      </c>
      <c r="H1611" s="567" t="s">
        <v>538</v>
      </c>
      <c r="I1611" s="567" t="s">
        <v>3419</v>
      </c>
      <c r="J1611" s="567" t="s">
        <v>3420</v>
      </c>
      <c r="K1611" s="567" t="s">
        <v>3421</v>
      </c>
      <c r="L1611" s="568">
        <v>2412.9</v>
      </c>
      <c r="M1611" s="568">
        <v>14477.400000000001</v>
      </c>
      <c r="N1611" s="567">
        <v>6</v>
      </c>
      <c r="O1611" s="631">
        <v>1</v>
      </c>
      <c r="P1611" s="568">
        <v>14477.400000000001</v>
      </c>
      <c r="Q1611" s="583">
        <v>1</v>
      </c>
      <c r="R1611" s="567">
        <v>6</v>
      </c>
      <c r="S1611" s="583">
        <v>1</v>
      </c>
      <c r="T1611" s="631">
        <v>1</v>
      </c>
      <c r="U1611" s="613">
        <v>1</v>
      </c>
    </row>
    <row r="1612" spans="1:21" ht="14.4" customHeight="1" x14ac:dyDescent="0.3">
      <c r="A1612" s="566">
        <v>4</v>
      </c>
      <c r="B1612" s="567" t="s">
        <v>539</v>
      </c>
      <c r="C1612" s="567">
        <v>89301042</v>
      </c>
      <c r="D1612" s="629" t="s">
        <v>4252</v>
      </c>
      <c r="E1612" s="630" t="s">
        <v>2334</v>
      </c>
      <c r="F1612" s="567" t="s">
        <v>2282</v>
      </c>
      <c r="G1612" s="567" t="s">
        <v>2457</v>
      </c>
      <c r="H1612" s="567" t="s">
        <v>538</v>
      </c>
      <c r="I1612" s="567" t="s">
        <v>4021</v>
      </c>
      <c r="J1612" s="567" t="s">
        <v>4022</v>
      </c>
      <c r="K1612" s="567" t="s">
        <v>4023</v>
      </c>
      <c r="L1612" s="568">
        <v>5343.9</v>
      </c>
      <c r="M1612" s="568">
        <v>16031.699999999999</v>
      </c>
      <c r="N1612" s="567">
        <v>3</v>
      </c>
      <c r="O1612" s="631">
        <v>1</v>
      </c>
      <c r="P1612" s="568">
        <v>16031.699999999999</v>
      </c>
      <c r="Q1612" s="583">
        <v>1</v>
      </c>
      <c r="R1612" s="567">
        <v>3</v>
      </c>
      <c r="S1612" s="583">
        <v>1</v>
      </c>
      <c r="T1612" s="631">
        <v>1</v>
      </c>
      <c r="U1612" s="613">
        <v>1</v>
      </c>
    </row>
    <row r="1613" spans="1:21" ht="14.4" customHeight="1" x14ac:dyDescent="0.3">
      <c r="A1613" s="566">
        <v>4</v>
      </c>
      <c r="B1613" s="567" t="s">
        <v>539</v>
      </c>
      <c r="C1613" s="567">
        <v>89301042</v>
      </c>
      <c r="D1613" s="629" t="s">
        <v>4252</v>
      </c>
      <c r="E1613" s="630" t="s">
        <v>2334</v>
      </c>
      <c r="F1613" s="567" t="s">
        <v>2282</v>
      </c>
      <c r="G1613" s="567" t="s">
        <v>2457</v>
      </c>
      <c r="H1613" s="567" t="s">
        <v>538</v>
      </c>
      <c r="I1613" s="567" t="s">
        <v>3093</v>
      </c>
      <c r="J1613" s="567" t="s">
        <v>2773</v>
      </c>
      <c r="K1613" s="567" t="s">
        <v>3094</v>
      </c>
      <c r="L1613" s="568">
        <v>2284</v>
      </c>
      <c r="M1613" s="568">
        <v>4568</v>
      </c>
      <c r="N1613" s="567">
        <v>2</v>
      </c>
      <c r="O1613" s="631">
        <v>1</v>
      </c>
      <c r="P1613" s="568">
        <v>4568</v>
      </c>
      <c r="Q1613" s="583">
        <v>1</v>
      </c>
      <c r="R1613" s="567">
        <v>2</v>
      </c>
      <c r="S1613" s="583">
        <v>1</v>
      </c>
      <c r="T1613" s="631">
        <v>1</v>
      </c>
      <c r="U1613" s="613">
        <v>1</v>
      </c>
    </row>
    <row r="1614" spans="1:21" ht="14.4" customHeight="1" x14ac:dyDescent="0.3">
      <c r="A1614" s="566">
        <v>4</v>
      </c>
      <c r="B1614" s="567" t="s">
        <v>539</v>
      </c>
      <c r="C1614" s="567">
        <v>89301042</v>
      </c>
      <c r="D1614" s="629" t="s">
        <v>4252</v>
      </c>
      <c r="E1614" s="630" t="s">
        <v>2334</v>
      </c>
      <c r="F1614" s="567" t="s">
        <v>2282</v>
      </c>
      <c r="G1614" s="567" t="s">
        <v>2457</v>
      </c>
      <c r="H1614" s="567" t="s">
        <v>538</v>
      </c>
      <c r="I1614" s="567" t="s">
        <v>2772</v>
      </c>
      <c r="J1614" s="567" t="s">
        <v>2773</v>
      </c>
      <c r="K1614" s="567" t="s">
        <v>2774</v>
      </c>
      <c r="L1614" s="568">
        <v>2284</v>
      </c>
      <c r="M1614" s="568">
        <v>6852</v>
      </c>
      <c r="N1614" s="567">
        <v>3</v>
      </c>
      <c r="O1614" s="631">
        <v>1</v>
      </c>
      <c r="P1614" s="568">
        <v>6852</v>
      </c>
      <c r="Q1614" s="583">
        <v>1</v>
      </c>
      <c r="R1614" s="567">
        <v>3</v>
      </c>
      <c r="S1614" s="583">
        <v>1</v>
      </c>
      <c r="T1614" s="631">
        <v>1</v>
      </c>
      <c r="U1614" s="613">
        <v>1</v>
      </c>
    </row>
    <row r="1615" spans="1:21" ht="14.4" customHeight="1" x14ac:dyDescent="0.3">
      <c r="A1615" s="566">
        <v>4</v>
      </c>
      <c r="B1615" s="567" t="s">
        <v>539</v>
      </c>
      <c r="C1615" s="567">
        <v>89301042</v>
      </c>
      <c r="D1615" s="629" t="s">
        <v>4252</v>
      </c>
      <c r="E1615" s="630" t="s">
        <v>2334</v>
      </c>
      <c r="F1615" s="567" t="s">
        <v>2282</v>
      </c>
      <c r="G1615" s="567" t="s">
        <v>2457</v>
      </c>
      <c r="H1615" s="567" t="s">
        <v>538</v>
      </c>
      <c r="I1615" s="567" t="s">
        <v>3095</v>
      </c>
      <c r="J1615" s="567" t="s">
        <v>3096</v>
      </c>
      <c r="K1615" s="567" t="s">
        <v>3097</v>
      </c>
      <c r="L1615" s="568">
        <v>3000</v>
      </c>
      <c r="M1615" s="568">
        <v>6000</v>
      </c>
      <c r="N1615" s="567">
        <v>2</v>
      </c>
      <c r="O1615" s="631">
        <v>1</v>
      </c>
      <c r="P1615" s="568">
        <v>6000</v>
      </c>
      <c r="Q1615" s="583">
        <v>1</v>
      </c>
      <c r="R1615" s="567">
        <v>2</v>
      </c>
      <c r="S1615" s="583">
        <v>1</v>
      </c>
      <c r="T1615" s="631">
        <v>1</v>
      </c>
      <c r="U1615" s="613">
        <v>1</v>
      </c>
    </row>
    <row r="1616" spans="1:21" ht="14.4" customHeight="1" x14ac:dyDescent="0.3">
      <c r="A1616" s="566">
        <v>4</v>
      </c>
      <c r="B1616" s="567" t="s">
        <v>539</v>
      </c>
      <c r="C1616" s="567">
        <v>89301042</v>
      </c>
      <c r="D1616" s="629" t="s">
        <v>4252</v>
      </c>
      <c r="E1616" s="630" t="s">
        <v>2334</v>
      </c>
      <c r="F1616" s="567" t="s">
        <v>2282</v>
      </c>
      <c r="G1616" s="567" t="s">
        <v>2457</v>
      </c>
      <c r="H1616" s="567" t="s">
        <v>538</v>
      </c>
      <c r="I1616" s="567" t="s">
        <v>2775</v>
      </c>
      <c r="J1616" s="567" t="s">
        <v>2776</v>
      </c>
      <c r="K1616" s="567" t="s">
        <v>2777</v>
      </c>
      <c r="L1616" s="568">
        <v>3000</v>
      </c>
      <c r="M1616" s="568">
        <v>6000</v>
      </c>
      <c r="N1616" s="567">
        <v>2</v>
      </c>
      <c r="O1616" s="631">
        <v>1</v>
      </c>
      <c r="P1616" s="568">
        <v>6000</v>
      </c>
      <c r="Q1616" s="583">
        <v>1</v>
      </c>
      <c r="R1616" s="567">
        <v>2</v>
      </c>
      <c r="S1616" s="583">
        <v>1</v>
      </c>
      <c r="T1616" s="631">
        <v>1</v>
      </c>
      <c r="U1616" s="613">
        <v>1</v>
      </c>
    </row>
    <row r="1617" spans="1:21" ht="14.4" customHeight="1" x14ac:dyDescent="0.3">
      <c r="A1617" s="566">
        <v>4</v>
      </c>
      <c r="B1617" s="567" t="s">
        <v>539</v>
      </c>
      <c r="C1617" s="567">
        <v>89301042</v>
      </c>
      <c r="D1617" s="629" t="s">
        <v>4252</v>
      </c>
      <c r="E1617" s="630" t="s">
        <v>2334</v>
      </c>
      <c r="F1617" s="567" t="s">
        <v>2282</v>
      </c>
      <c r="G1617" s="567" t="s">
        <v>2457</v>
      </c>
      <c r="H1617" s="567" t="s">
        <v>538</v>
      </c>
      <c r="I1617" s="567" t="s">
        <v>3098</v>
      </c>
      <c r="J1617" s="567" t="s">
        <v>3101</v>
      </c>
      <c r="K1617" s="567" t="s">
        <v>3100</v>
      </c>
      <c r="L1617" s="568">
        <v>761.3</v>
      </c>
      <c r="M1617" s="568">
        <v>8374.2999999999993</v>
      </c>
      <c r="N1617" s="567">
        <v>11</v>
      </c>
      <c r="O1617" s="631">
        <v>2</v>
      </c>
      <c r="P1617" s="568">
        <v>8374.2999999999993</v>
      </c>
      <c r="Q1617" s="583">
        <v>1</v>
      </c>
      <c r="R1617" s="567">
        <v>11</v>
      </c>
      <c r="S1617" s="583">
        <v>1</v>
      </c>
      <c r="T1617" s="631">
        <v>2</v>
      </c>
      <c r="U1617" s="613">
        <v>1</v>
      </c>
    </row>
    <row r="1618" spans="1:21" ht="14.4" customHeight="1" x14ac:dyDescent="0.3">
      <c r="A1618" s="566">
        <v>4</v>
      </c>
      <c r="B1618" s="567" t="s">
        <v>539</v>
      </c>
      <c r="C1618" s="567">
        <v>89301042</v>
      </c>
      <c r="D1618" s="629" t="s">
        <v>4252</v>
      </c>
      <c r="E1618" s="630" t="s">
        <v>2334</v>
      </c>
      <c r="F1618" s="567" t="s">
        <v>2282</v>
      </c>
      <c r="G1618" s="567" t="s">
        <v>2457</v>
      </c>
      <c r="H1618" s="567" t="s">
        <v>538</v>
      </c>
      <c r="I1618" s="567" t="s">
        <v>3102</v>
      </c>
      <c r="J1618" s="567" t="s">
        <v>3103</v>
      </c>
      <c r="K1618" s="567" t="s">
        <v>3104</v>
      </c>
      <c r="L1618" s="568">
        <v>761.3</v>
      </c>
      <c r="M1618" s="568">
        <v>1522.6</v>
      </c>
      <c r="N1618" s="567">
        <v>2</v>
      </c>
      <c r="O1618" s="631">
        <v>1</v>
      </c>
      <c r="P1618" s="568"/>
      <c r="Q1618" s="583">
        <v>0</v>
      </c>
      <c r="R1618" s="567"/>
      <c r="S1618" s="583">
        <v>0</v>
      </c>
      <c r="T1618" s="631"/>
      <c r="U1618" s="613">
        <v>0</v>
      </c>
    </row>
    <row r="1619" spans="1:21" ht="14.4" customHeight="1" x14ac:dyDescent="0.3">
      <c r="A1619" s="566">
        <v>4</v>
      </c>
      <c r="B1619" s="567" t="s">
        <v>539</v>
      </c>
      <c r="C1619" s="567">
        <v>89301042</v>
      </c>
      <c r="D1619" s="629" t="s">
        <v>4252</v>
      </c>
      <c r="E1619" s="630" t="s">
        <v>2334</v>
      </c>
      <c r="F1619" s="567" t="s">
        <v>2282</v>
      </c>
      <c r="G1619" s="567" t="s">
        <v>2457</v>
      </c>
      <c r="H1619" s="567" t="s">
        <v>538</v>
      </c>
      <c r="I1619" s="567" t="s">
        <v>3431</v>
      </c>
      <c r="J1619" s="567" t="s">
        <v>3106</v>
      </c>
      <c r="K1619" s="567" t="s">
        <v>3433</v>
      </c>
      <c r="L1619" s="568">
        <v>1500.3</v>
      </c>
      <c r="M1619" s="568">
        <v>6001.2</v>
      </c>
      <c r="N1619" s="567">
        <v>4</v>
      </c>
      <c r="O1619" s="631">
        <v>1</v>
      </c>
      <c r="P1619" s="568">
        <v>6001.2</v>
      </c>
      <c r="Q1619" s="583">
        <v>1</v>
      </c>
      <c r="R1619" s="567">
        <v>4</v>
      </c>
      <c r="S1619" s="583">
        <v>1</v>
      </c>
      <c r="T1619" s="631">
        <v>1</v>
      </c>
      <c r="U1619" s="613">
        <v>1</v>
      </c>
    </row>
    <row r="1620" spans="1:21" ht="14.4" customHeight="1" x14ac:dyDescent="0.3">
      <c r="A1620" s="566">
        <v>4</v>
      </c>
      <c r="B1620" s="567" t="s">
        <v>539</v>
      </c>
      <c r="C1620" s="567">
        <v>89301042</v>
      </c>
      <c r="D1620" s="629" t="s">
        <v>4252</v>
      </c>
      <c r="E1620" s="630" t="s">
        <v>2334</v>
      </c>
      <c r="F1620" s="567" t="s">
        <v>2282</v>
      </c>
      <c r="G1620" s="567" t="s">
        <v>2457</v>
      </c>
      <c r="H1620" s="567" t="s">
        <v>538</v>
      </c>
      <c r="I1620" s="567" t="s">
        <v>3105</v>
      </c>
      <c r="J1620" s="567" t="s">
        <v>3106</v>
      </c>
      <c r="K1620" s="567" t="s">
        <v>3107</v>
      </c>
      <c r="L1620" s="568">
        <v>1500.3</v>
      </c>
      <c r="M1620" s="568">
        <v>6001.2</v>
      </c>
      <c r="N1620" s="567">
        <v>4</v>
      </c>
      <c r="O1620" s="631">
        <v>1</v>
      </c>
      <c r="P1620" s="568">
        <v>6001.2</v>
      </c>
      <c r="Q1620" s="583">
        <v>1</v>
      </c>
      <c r="R1620" s="567">
        <v>4</v>
      </c>
      <c r="S1620" s="583">
        <v>1</v>
      </c>
      <c r="T1620" s="631">
        <v>1</v>
      </c>
      <c r="U1620" s="613">
        <v>1</v>
      </c>
    </row>
    <row r="1621" spans="1:21" ht="14.4" customHeight="1" x14ac:dyDescent="0.3">
      <c r="A1621" s="566">
        <v>4</v>
      </c>
      <c r="B1621" s="567" t="s">
        <v>539</v>
      </c>
      <c r="C1621" s="567">
        <v>89301042</v>
      </c>
      <c r="D1621" s="629" t="s">
        <v>4252</v>
      </c>
      <c r="E1621" s="630" t="s">
        <v>2334</v>
      </c>
      <c r="F1621" s="567" t="s">
        <v>2282</v>
      </c>
      <c r="G1621" s="567" t="s">
        <v>2457</v>
      </c>
      <c r="H1621" s="567" t="s">
        <v>538</v>
      </c>
      <c r="I1621" s="567" t="s">
        <v>3434</v>
      </c>
      <c r="J1621" s="567" t="s">
        <v>3106</v>
      </c>
      <c r="K1621" s="567" t="s">
        <v>3435</v>
      </c>
      <c r="L1621" s="568">
        <v>1500.3</v>
      </c>
      <c r="M1621" s="568">
        <v>15003</v>
      </c>
      <c r="N1621" s="567">
        <v>10</v>
      </c>
      <c r="O1621" s="631">
        <v>2</v>
      </c>
      <c r="P1621" s="568">
        <v>15003</v>
      </c>
      <c r="Q1621" s="583">
        <v>1</v>
      </c>
      <c r="R1621" s="567">
        <v>10</v>
      </c>
      <c r="S1621" s="583">
        <v>1</v>
      </c>
      <c r="T1621" s="631">
        <v>2</v>
      </c>
      <c r="U1621" s="613">
        <v>1</v>
      </c>
    </row>
    <row r="1622" spans="1:21" ht="14.4" customHeight="1" x14ac:dyDescent="0.3">
      <c r="A1622" s="566">
        <v>4</v>
      </c>
      <c r="B1622" s="567" t="s">
        <v>539</v>
      </c>
      <c r="C1622" s="567">
        <v>89301042</v>
      </c>
      <c r="D1622" s="629" t="s">
        <v>4252</v>
      </c>
      <c r="E1622" s="630" t="s">
        <v>2334</v>
      </c>
      <c r="F1622" s="567" t="s">
        <v>2282</v>
      </c>
      <c r="G1622" s="567" t="s">
        <v>2457</v>
      </c>
      <c r="H1622" s="567" t="s">
        <v>538</v>
      </c>
      <c r="I1622" s="567" t="s">
        <v>4024</v>
      </c>
      <c r="J1622" s="567" t="s">
        <v>3544</v>
      </c>
      <c r="K1622" s="567" t="s">
        <v>4025</v>
      </c>
      <c r="L1622" s="568">
        <v>871</v>
      </c>
      <c r="M1622" s="568">
        <v>5226</v>
      </c>
      <c r="N1622" s="567">
        <v>6</v>
      </c>
      <c r="O1622" s="631">
        <v>1</v>
      </c>
      <c r="P1622" s="568">
        <v>5226</v>
      </c>
      <c r="Q1622" s="583">
        <v>1</v>
      </c>
      <c r="R1622" s="567">
        <v>6</v>
      </c>
      <c r="S1622" s="583">
        <v>1</v>
      </c>
      <c r="T1622" s="631">
        <v>1</v>
      </c>
      <c r="U1622" s="613">
        <v>1</v>
      </c>
    </row>
    <row r="1623" spans="1:21" ht="14.4" customHeight="1" x14ac:dyDescent="0.3">
      <c r="A1623" s="566">
        <v>4</v>
      </c>
      <c r="B1623" s="567" t="s">
        <v>539</v>
      </c>
      <c r="C1623" s="567">
        <v>89301042</v>
      </c>
      <c r="D1623" s="629" t="s">
        <v>4252</v>
      </c>
      <c r="E1623" s="630" t="s">
        <v>2334</v>
      </c>
      <c r="F1623" s="567" t="s">
        <v>2282</v>
      </c>
      <c r="G1623" s="567" t="s">
        <v>2457</v>
      </c>
      <c r="H1623" s="567" t="s">
        <v>538</v>
      </c>
      <c r="I1623" s="567" t="s">
        <v>4026</v>
      </c>
      <c r="J1623" s="567" t="s">
        <v>3117</v>
      </c>
      <c r="K1623" s="567" t="s">
        <v>4027</v>
      </c>
      <c r="L1623" s="568">
        <v>1450</v>
      </c>
      <c r="M1623" s="568">
        <v>5800</v>
      </c>
      <c r="N1623" s="567">
        <v>4</v>
      </c>
      <c r="O1623" s="631">
        <v>1</v>
      </c>
      <c r="P1623" s="568">
        <v>5800</v>
      </c>
      <c r="Q1623" s="583">
        <v>1</v>
      </c>
      <c r="R1623" s="567">
        <v>4</v>
      </c>
      <c r="S1623" s="583">
        <v>1</v>
      </c>
      <c r="T1623" s="631">
        <v>1</v>
      </c>
      <c r="U1623" s="613">
        <v>1</v>
      </c>
    </row>
    <row r="1624" spans="1:21" ht="14.4" customHeight="1" x14ac:dyDescent="0.3">
      <c r="A1624" s="566">
        <v>4</v>
      </c>
      <c r="B1624" s="567" t="s">
        <v>539</v>
      </c>
      <c r="C1624" s="567">
        <v>89301042</v>
      </c>
      <c r="D1624" s="629" t="s">
        <v>4252</v>
      </c>
      <c r="E1624" s="630" t="s">
        <v>2334</v>
      </c>
      <c r="F1624" s="567" t="s">
        <v>2282</v>
      </c>
      <c r="G1624" s="567" t="s">
        <v>2457</v>
      </c>
      <c r="H1624" s="567" t="s">
        <v>538</v>
      </c>
      <c r="I1624" s="567" t="s">
        <v>3436</v>
      </c>
      <c r="J1624" s="567" t="s">
        <v>3437</v>
      </c>
      <c r="K1624" s="567" t="s">
        <v>3438</v>
      </c>
      <c r="L1624" s="568">
        <v>3000</v>
      </c>
      <c r="M1624" s="568">
        <v>9000</v>
      </c>
      <c r="N1624" s="567">
        <v>3</v>
      </c>
      <c r="O1624" s="631">
        <v>1</v>
      </c>
      <c r="P1624" s="568">
        <v>9000</v>
      </c>
      <c r="Q1624" s="583">
        <v>1</v>
      </c>
      <c r="R1624" s="567">
        <v>3</v>
      </c>
      <c r="S1624" s="583">
        <v>1</v>
      </c>
      <c r="T1624" s="631">
        <v>1</v>
      </c>
      <c r="U1624" s="613">
        <v>1</v>
      </c>
    </row>
    <row r="1625" spans="1:21" ht="14.4" customHeight="1" x14ac:dyDescent="0.3">
      <c r="A1625" s="566">
        <v>4</v>
      </c>
      <c r="B1625" s="567" t="s">
        <v>539</v>
      </c>
      <c r="C1625" s="567">
        <v>89301042</v>
      </c>
      <c r="D1625" s="629" t="s">
        <v>4252</v>
      </c>
      <c r="E1625" s="630" t="s">
        <v>2334</v>
      </c>
      <c r="F1625" s="567" t="s">
        <v>2282</v>
      </c>
      <c r="G1625" s="567" t="s">
        <v>2457</v>
      </c>
      <c r="H1625" s="567" t="s">
        <v>538</v>
      </c>
      <c r="I1625" s="567" t="s">
        <v>3439</v>
      </c>
      <c r="J1625" s="567" t="s">
        <v>3437</v>
      </c>
      <c r="K1625" s="567" t="s">
        <v>3440</v>
      </c>
      <c r="L1625" s="568">
        <v>3000</v>
      </c>
      <c r="M1625" s="568">
        <v>9000</v>
      </c>
      <c r="N1625" s="567">
        <v>3</v>
      </c>
      <c r="O1625" s="631">
        <v>1</v>
      </c>
      <c r="P1625" s="568"/>
      <c r="Q1625" s="583">
        <v>0</v>
      </c>
      <c r="R1625" s="567"/>
      <c r="S1625" s="583">
        <v>0</v>
      </c>
      <c r="T1625" s="631"/>
      <c r="U1625" s="613">
        <v>0</v>
      </c>
    </row>
    <row r="1626" spans="1:21" ht="14.4" customHeight="1" x14ac:dyDescent="0.3">
      <c r="A1626" s="566">
        <v>4</v>
      </c>
      <c r="B1626" s="567" t="s">
        <v>539</v>
      </c>
      <c r="C1626" s="567">
        <v>89301042</v>
      </c>
      <c r="D1626" s="629" t="s">
        <v>4252</v>
      </c>
      <c r="E1626" s="630" t="s">
        <v>2334</v>
      </c>
      <c r="F1626" s="567" t="s">
        <v>2282</v>
      </c>
      <c r="G1626" s="567" t="s">
        <v>2457</v>
      </c>
      <c r="H1626" s="567" t="s">
        <v>538</v>
      </c>
      <c r="I1626" s="567" t="s">
        <v>3122</v>
      </c>
      <c r="J1626" s="567" t="s">
        <v>3120</v>
      </c>
      <c r="K1626" s="567" t="s">
        <v>3123</v>
      </c>
      <c r="L1626" s="568">
        <v>1454</v>
      </c>
      <c r="M1626" s="568">
        <v>8724</v>
      </c>
      <c r="N1626" s="567">
        <v>6</v>
      </c>
      <c r="O1626" s="631">
        <v>1</v>
      </c>
      <c r="P1626" s="568"/>
      <c r="Q1626" s="583">
        <v>0</v>
      </c>
      <c r="R1626" s="567"/>
      <c r="S1626" s="583">
        <v>0</v>
      </c>
      <c r="T1626" s="631"/>
      <c r="U1626" s="613">
        <v>0</v>
      </c>
    </row>
    <row r="1627" spans="1:21" ht="14.4" customHeight="1" x14ac:dyDescent="0.3">
      <c r="A1627" s="566">
        <v>4</v>
      </c>
      <c r="B1627" s="567" t="s">
        <v>539</v>
      </c>
      <c r="C1627" s="567">
        <v>89301042</v>
      </c>
      <c r="D1627" s="629" t="s">
        <v>4252</v>
      </c>
      <c r="E1627" s="630" t="s">
        <v>2334</v>
      </c>
      <c r="F1627" s="567" t="s">
        <v>2282</v>
      </c>
      <c r="G1627" s="567" t="s">
        <v>2457</v>
      </c>
      <c r="H1627" s="567" t="s">
        <v>538</v>
      </c>
      <c r="I1627" s="567" t="s">
        <v>3446</v>
      </c>
      <c r="J1627" s="567" t="s">
        <v>3447</v>
      </c>
      <c r="K1627" s="567" t="s">
        <v>3448</v>
      </c>
      <c r="L1627" s="568">
        <v>198.08</v>
      </c>
      <c r="M1627" s="568">
        <v>990.40000000000009</v>
      </c>
      <c r="N1627" s="567">
        <v>5</v>
      </c>
      <c r="O1627" s="631">
        <v>4</v>
      </c>
      <c r="P1627" s="568">
        <v>990.40000000000009</v>
      </c>
      <c r="Q1627" s="583">
        <v>1</v>
      </c>
      <c r="R1627" s="567">
        <v>5</v>
      </c>
      <c r="S1627" s="583">
        <v>1</v>
      </c>
      <c r="T1627" s="631">
        <v>4</v>
      </c>
      <c r="U1627" s="613">
        <v>1</v>
      </c>
    </row>
    <row r="1628" spans="1:21" ht="14.4" customHeight="1" x14ac:dyDescent="0.3">
      <c r="A1628" s="566">
        <v>4</v>
      </c>
      <c r="B1628" s="567" t="s">
        <v>539</v>
      </c>
      <c r="C1628" s="567">
        <v>89301042</v>
      </c>
      <c r="D1628" s="629" t="s">
        <v>4252</v>
      </c>
      <c r="E1628" s="630" t="s">
        <v>2334</v>
      </c>
      <c r="F1628" s="567" t="s">
        <v>2282</v>
      </c>
      <c r="G1628" s="567" t="s">
        <v>2457</v>
      </c>
      <c r="H1628" s="567" t="s">
        <v>538</v>
      </c>
      <c r="I1628" s="567" t="s">
        <v>3124</v>
      </c>
      <c r="J1628" s="567" t="s">
        <v>3125</v>
      </c>
      <c r="K1628" s="567" t="s">
        <v>3126</v>
      </c>
      <c r="L1628" s="568">
        <v>1500</v>
      </c>
      <c r="M1628" s="568">
        <v>33000</v>
      </c>
      <c r="N1628" s="567">
        <v>22</v>
      </c>
      <c r="O1628" s="631">
        <v>3</v>
      </c>
      <c r="P1628" s="568">
        <v>33000</v>
      </c>
      <c r="Q1628" s="583">
        <v>1</v>
      </c>
      <c r="R1628" s="567">
        <v>22</v>
      </c>
      <c r="S1628" s="583">
        <v>1</v>
      </c>
      <c r="T1628" s="631">
        <v>3</v>
      </c>
      <c r="U1628" s="613">
        <v>1</v>
      </c>
    </row>
    <row r="1629" spans="1:21" ht="14.4" customHeight="1" x14ac:dyDescent="0.3">
      <c r="A1629" s="566">
        <v>4</v>
      </c>
      <c r="B1629" s="567" t="s">
        <v>539</v>
      </c>
      <c r="C1629" s="567">
        <v>89301042</v>
      </c>
      <c r="D1629" s="629" t="s">
        <v>4252</v>
      </c>
      <c r="E1629" s="630" t="s">
        <v>2334</v>
      </c>
      <c r="F1629" s="567" t="s">
        <v>2282</v>
      </c>
      <c r="G1629" s="567" t="s">
        <v>2457</v>
      </c>
      <c r="H1629" s="567" t="s">
        <v>538</v>
      </c>
      <c r="I1629" s="567" t="s">
        <v>3127</v>
      </c>
      <c r="J1629" s="567" t="s">
        <v>3125</v>
      </c>
      <c r="K1629" s="567" t="s">
        <v>3128</v>
      </c>
      <c r="L1629" s="568">
        <v>1500</v>
      </c>
      <c r="M1629" s="568">
        <v>21000</v>
      </c>
      <c r="N1629" s="567">
        <v>14</v>
      </c>
      <c r="O1629" s="631">
        <v>2</v>
      </c>
      <c r="P1629" s="568">
        <v>21000</v>
      </c>
      <c r="Q1629" s="583">
        <v>1</v>
      </c>
      <c r="R1629" s="567">
        <v>14</v>
      </c>
      <c r="S1629" s="583">
        <v>1</v>
      </c>
      <c r="T1629" s="631">
        <v>2</v>
      </c>
      <c r="U1629" s="613">
        <v>1</v>
      </c>
    </row>
    <row r="1630" spans="1:21" ht="14.4" customHeight="1" x14ac:dyDescent="0.3">
      <c r="A1630" s="566">
        <v>4</v>
      </c>
      <c r="B1630" s="567" t="s">
        <v>539</v>
      </c>
      <c r="C1630" s="567">
        <v>89301042</v>
      </c>
      <c r="D1630" s="629" t="s">
        <v>4252</v>
      </c>
      <c r="E1630" s="630" t="s">
        <v>2334</v>
      </c>
      <c r="F1630" s="567" t="s">
        <v>2282</v>
      </c>
      <c r="G1630" s="567" t="s">
        <v>2457</v>
      </c>
      <c r="H1630" s="567" t="s">
        <v>538</v>
      </c>
      <c r="I1630" s="567" t="s">
        <v>3133</v>
      </c>
      <c r="J1630" s="567" t="s">
        <v>3134</v>
      </c>
      <c r="K1630" s="567" t="s">
        <v>3135</v>
      </c>
      <c r="L1630" s="568">
        <v>159.5</v>
      </c>
      <c r="M1630" s="568">
        <v>1435.5</v>
      </c>
      <c r="N1630" s="567">
        <v>9</v>
      </c>
      <c r="O1630" s="631">
        <v>5</v>
      </c>
      <c r="P1630" s="568">
        <v>638</v>
      </c>
      <c r="Q1630" s="583">
        <v>0.44444444444444442</v>
      </c>
      <c r="R1630" s="567">
        <v>4</v>
      </c>
      <c r="S1630" s="583">
        <v>0.44444444444444442</v>
      </c>
      <c r="T1630" s="631">
        <v>2</v>
      </c>
      <c r="U1630" s="613">
        <v>0.4</v>
      </c>
    </row>
    <row r="1631" spans="1:21" ht="14.4" customHeight="1" x14ac:dyDescent="0.3">
      <c r="A1631" s="566">
        <v>4</v>
      </c>
      <c r="B1631" s="567" t="s">
        <v>539</v>
      </c>
      <c r="C1631" s="567">
        <v>89301042</v>
      </c>
      <c r="D1631" s="629" t="s">
        <v>4252</v>
      </c>
      <c r="E1631" s="630" t="s">
        <v>2334</v>
      </c>
      <c r="F1631" s="567" t="s">
        <v>2282</v>
      </c>
      <c r="G1631" s="567" t="s">
        <v>2457</v>
      </c>
      <c r="H1631" s="567" t="s">
        <v>538</v>
      </c>
      <c r="I1631" s="567" t="s">
        <v>3452</v>
      </c>
      <c r="J1631" s="567" t="s">
        <v>3453</v>
      </c>
      <c r="K1631" s="567" t="s">
        <v>3454</v>
      </c>
      <c r="L1631" s="568">
        <v>153.5</v>
      </c>
      <c r="M1631" s="568">
        <v>153.5</v>
      </c>
      <c r="N1631" s="567">
        <v>1</v>
      </c>
      <c r="O1631" s="631">
        <v>1</v>
      </c>
      <c r="P1631" s="568">
        <v>153.5</v>
      </c>
      <c r="Q1631" s="583">
        <v>1</v>
      </c>
      <c r="R1631" s="567">
        <v>1</v>
      </c>
      <c r="S1631" s="583">
        <v>1</v>
      </c>
      <c r="T1631" s="631">
        <v>1</v>
      </c>
      <c r="U1631" s="613">
        <v>1</v>
      </c>
    </row>
    <row r="1632" spans="1:21" ht="14.4" customHeight="1" x14ac:dyDescent="0.3">
      <c r="A1632" s="566">
        <v>4</v>
      </c>
      <c r="B1632" s="567" t="s">
        <v>539</v>
      </c>
      <c r="C1632" s="567">
        <v>89301042</v>
      </c>
      <c r="D1632" s="629" t="s">
        <v>4252</v>
      </c>
      <c r="E1632" s="630" t="s">
        <v>2334</v>
      </c>
      <c r="F1632" s="567" t="s">
        <v>2282</v>
      </c>
      <c r="G1632" s="567" t="s">
        <v>2457</v>
      </c>
      <c r="H1632" s="567" t="s">
        <v>538</v>
      </c>
      <c r="I1632" s="567" t="s">
        <v>4028</v>
      </c>
      <c r="J1632" s="567" t="s">
        <v>4029</v>
      </c>
      <c r="K1632" s="567" t="s">
        <v>4030</v>
      </c>
      <c r="L1632" s="568">
        <v>2830</v>
      </c>
      <c r="M1632" s="568">
        <v>2830</v>
      </c>
      <c r="N1632" s="567">
        <v>1</v>
      </c>
      <c r="O1632" s="631">
        <v>1</v>
      </c>
      <c r="P1632" s="568"/>
      <c r="Q1632" s="583">
        <v>0</v>
      </c>
      <c r="R1632" s="567"/>
      <c r="S1632" s="583">
        <v>0</v>
      </c>
      <c r="T1632" s="631"/>
      <c r="U1632" s="613">
        <v>0</v>
      </c>
    </row>
    <row r="1633" spans="1:21" ht="14.4" customHeight="1" x14ac:dyDescent="0.3">
      <c r="A1633" s="566">
        <v>4</v>
      </c>
      <c r="B1633" s="567" t="s">
        <v>539</v>
      </c>
      <c r="C1633" s="567">
        <v>89301042</v>
      </c>
      <c r="D1633" s="629" t="s">
        <v>4252</v>
      </c>
      <c r="E1633" s="630" t="s">
        <v>2335</v>
      </c>
      <c r="F1633" s="567" t="s">
        <v>2280</v>
      </c>
      <c r="G1633" s="567" t="s">
        <v>3607</v>
      </c>
      <c r="H1633" s="567" t="s">
        <v>538</v>
      </c>
      <c r="I1633" s="567" t="s">
        <v>4031</v>
      </c>
      <c r="J1633" s="567" t="s">
        <v>4032</v>
      </c>
      <c r="K1633" s="567" t="s">
        <v>944</v>
      </c>
      <c r="L1633" s="568">
        <v>196.76</v>
      </c>
      <c r="M1633" s="568">
        <v>196.76</v>
      </c>
      <c r="N1633" s="567">
        <v>1</v>
      </c>
      <c r="O1633" s="631">
        <v>0.5</v>
      </c>
      <c r="P1633" s="568"/>
      <c r="Q1633" s="583">
        <v>0</v>
      </c>
      <c r="R1633" s="567"/>
      <c r="S1633" s="583">
        <v>0</v>
      </c>
      <c r="T1633" s="631"/>
      <c r="U1633" s="613">
        <v>0</v>
      </c>
    </row>
    <row r="1634" spans="1:21" ht="14.4" customHeight="1" x14ac:dyDescent="0.3">
      <c r="A1634" s="566">
        <v>4</v>
      </c>
      <c r="B1634" s="567" t="s">
        <v>539</v>
      </c>
      <c r="C1634" s="567">
        <v>89301042</v>
      </c>
      <c r="D1634" s="629" t="s">
        <v>4252</v>
      </c>
      <c r="E1634" s="630" t="s">
        <v>2335</v>
      </c>
      <c r="F1634" s="567" t="s">
        <v>2280</v>
      </c>
      <c r="G1634" s="567" t="s">
        <v>3607</v>
      </c>
      <c r="H1634" s="567" t="s">
        <v>538</v>
      </c>
      <c r="I1634" s="567" t="s">
        <v>4033</v>
      </c>
      <c r="J1634" s="567" t="s">
        <v>4034</v>
      </c>
      <c r="K1634" s="567" t="s">
        <v>4035</v>
      </c>
      <c r="L1634" s="568">
        <v>0</v>
      </c>
      <c r="M1634" s="568">
        <v>0</v>
      </c>
      <c r="N1634" s="567">
        <v>1</v>
      </c>
      <c r="O1634" s="631">
        <v>0.5</v>
      </c>
      <c r="P1634" s="568"/>
      <c r="Q1634" s="583"/>
      <c r="R1634" s="567"/>
      <c r="S1634" s="583">
        <v>0</v>
      </c>
      <c r="T1634" s="631"/>
      <c r="U1634" s="613">
        <v>0</v>
      </c>
    </row>
    <row r="1635" spans="1:21" ht="14.4" customHeight="1" x14ac:dyDescent="0.3">
      <c r="A1635" s="566">
        <v>4</v>
      </c>
      <c r="B1635" s="567" t="s">
        <v>539</v>
      </c>
      <c r="C1635" s="567">
        <v>89301042</v>
      </c>
      <c r="D1635" s="629" t="s">
        <v>4252</v>
      </c>
      <c r="E1635" s="630" t="s">
        <v>2335</v>
      </c>
      <c r="F1635" s="567" t="s">
        <v>2280</v>
      </c>
      <c r="G1635" s="567" t="s">
        <v>4036</v>
      </c>
      <c r="H1635" s="567" t="s">
        <v>538</v>
      </c>
      <c r="I1635" s="567" t="s">
        <v>4037</v>
      </c>
      <c r="J1635" s="567" t="s">
        <v>4038</v>
      </c>
      <c r="K1635" s="567" t="s">
        <v>4035</v>
      </c>
      <c r="L1635" s="568">
        <v>89.77</v>
      </c>
      <c r="M1635" s="568">
        <v>179.54</v>
      </c>
      <c r="N1635" s="567">
        <v>2</v>
      </c>
      <c r="O1635" s="631">
        <v>1</v>
      </c>
      <c r="P1635" s="568"/>
      <c r="Q1635" s="583">
        <v>0</v>
      </c>
      <c r="R1635" s="567"/>
      <c r="S1635" s="583">
        <v>0</v>
      </c>
      <c r="T1635" s="631"/>
      <c r="U1635" s="613">
        <v>0</v>
      </c>
    </row>
    <row r="1636" spans="1:21" ht="14.4" customHeight="1" x14ac:dyDescent="0.3">
      <c r="A1636" s="566">
        <v>4</v>
      </c>
      <c r="B1636" s="567" t="s">
        <v>539</v>
      </c>
      <c r="C1636" s="567">
        <v>89301042</v>
      </c>
      <c r="D1636" s="629" t="s">
        <v>4252</v>
      </c>
      <c r="E1636" s="630" t="s">
        <v>2335</v>
      </c>
      <c r="F1636" s="567" t="s">
        <v>2280</v>
      </c>
      <c r="G1636" s="567" t="s">
        <v>3148</v>
      </c>
      <c r="H1636" s="567" t="s">
        <v>538</v>
      </c>
      <c r="I1636" s="567" t="s">
        <v>4039</v>
      </c>
      <c r="J1636" s="567" t="s">
        <v>4040</v>
      </c>
      <c r="K1636" s="567" t="s">
        <v>2129</v>
      </c>
      <c r="L1636" s="568">
        <v>69.86</v>
      </c>
      <c r="M1636" s="568">
        <v>279.44</v>
      </c>
      <c r="N1636" s="567">
        <v>4</v>
      </c>
      <c r="O1636" s="631">
        <v>3</v>
      </c>
      <c r="P1636" s="568">
        <v>139.72</v>
      </c>
      <c r="Q1636" s="583">
        <v>0.5</v>
      </c>
      <c r="R1636" s="567">
        <v>2</v>
      </c>
      <c r="S1636" s="583">
        <v>0.5</v>
      </c>
      <c r="T1636" s="631">
        <v>1</v>
      </c>
      <c r="U1636" s="613">
        <v>0.33333333333333331</v>
      </c>
    </row>
    <row r="1637" spans="1:21" ht="14.4" customHeight="1" x14ac:dyDescent="0.3">
      <c r="A1637" s="566">
        <v>4</v>
      </c>
      <c r="B1637" s="567" t="s">
        <v>539</v>
      </c>
      <c r="C1637" s="567">
        <v>89301042</v>
      </c>
      <c r="D1637" s="629" t="s">
        <v>4252</v>
      </c>
      <c r="E1637" s="630" t="s">
        <v>2335</v>
      </c>
      <c r="F1637" s="567" t="s">
        <v>2280</v>
      </c>
      <c r="G1637" s="567" t="s">
        <v>3191</v>
      </c>
      <c r="H1637" s="567" t="s">
        <v>538</v>
      </c>
      <c r="I1637" s="567" t="s">
        <v>3192</v>
      </c>
      <c r="J1637" s="567" t="s">
        <v>652</v>
      </c>
      <c r="K1637" s="567" t="s">
        <v>585</v>
      </c>
      <c r="L1637" s="568">
        <v>69.31</v>
      </c>
      <c r="M1637" s="568">
        <v>69.31</v>
      </c>
      <c r="N1637" s="567">
        <v>1</v>
      </c>
      <c r="O1637" s="631">
        <v>1</v>
      </c>
      <c r="P1637" s="568">
        <v>69.31</v>
      </c>
      <c r="Q1637" s="583">
        <v>1</v>
      </c>
      <c r="R1637" s="567">
        <v>1</v>
      </c>
      <c r="S1637" s="583">
        <v>1</v>
      </c>
      <c r="T1637" s="631">
        <v>1</v>
      </c>
      <c r="U1637" s="613">
        <v>1</v>
      </c>
    </row>
    <row r="1638" spans="1:21" ht="14.4" customHeight="1" x14ac:dyDescent="0.3">
      <c r="A1638" s="566">
        <v>4</v>
      </c>
      <c r="B1638" s="567" t="s">
        <v>539</v>
      </c>
      <c r="C1638" s="567">
        <v>89301042</v>
      </c>
      <c r="D1638" s="629" t="s">
        <v>4252</v>
      </c>
      <c r="E1638" s="630" t="s">
        <v>2335</v>
      </c>
      <c r="F1638" s="567" t="s">
        <v>2280</v>
      </c>
      <c r="G1638" s="567" t="s">
        <v>2597</v>
      </c>
      <c r="H1638" s="567" t="s">
        <v>538</v>
      </c>
      <c r="I1638" s="567" t="s">
        <v>4041</v>
      </c>
      <c r="J1638" s="567" t="s">
        <v>1600</v>
      </c>
      <c r="K1638" s="567" t="s">
        <v>4042</v>
      </c>
      <c r="L1638" s="568">
        <v>0</v>
      </c>
      <c r="M1638" s="568">
        <v>0</v>
      </c>
      <c r="N1638" s="567">
        <v>1</v>
      </c>
      <c r="O1638" s="631">
        <v>0.5</v>
      </c>
      <c r="P1638" s="568"/>
      <c r="Q1638" s="583"/>
      <c r="R1638" s="567"/>
      <c r="S1638" s="583">
        <v>0</v>
      </c>
      <c r="T1638" s="631"/>
      <c r="U1638" s="613">
        <v>0</v>
      </c>
    </row>
    <row r="1639" spans="1:21" ht="14.4" customHeight="1" x14ac:dyDescent="0.3">
      <c r="A1639" s="566">
        <v>4</v>
      </c>
      <c r="B1639" s="567" t="s">
        <v>539</v>
      </c>
      <c r="C1639" s="567">
        <v>89301042</v>
      </c>
      <c r="D1639" s="629" t="s">
        <v>4252</v>
      </c>
      <c r="E1639" s="630" t="s">
        <v>2335</v>
      </c>
      <c r="F1639" s="567" t="s">
        <v>2280</v>
      </c>
      <c r="G1639" s="567" t="s">
        <v>2597</v>
      </c>
      <c r="H1639" s="567" t="s">
        <v>538</v>
      </c>
      <c r="I1639" s="567" t="s">
        <v>4043</v>
      </c>
      <c r="J1639" s="567" t="s">
        <v>1600</v>
      </c>
      <c r="K1639" s="567" t="s">
        <v>4044</v>
      </c>
      <c r="L1639" s="568">
        <v>0</v>
      </c>
      <c r="M1639" s="568">
        <v>0</v>
      </c>
      <c r="N1639" s="567">
        <v>2</v>
      </c>
      <c r="O1639" s="631">
        <v>1.5</v>
      </c>
      <c r="P1639" s="568"/>
      <c r="Q1639" s="583"/>
      <c r="R1639" s="567"/>
      <c r="S1639" s="583">
        <v>0</v>
      </c>
      <c r="T1639" s="631"/>
      <c r="U1639" s="613">
        <v>0</v>
      </c>
    </row>
    <row r="1640" spans="1:21" ht="14.4" customHeight="1" x14ac:dyDescent="0.3">
      <c r="A1640" s="566">
        <v>4</v>
      </c>
      <c r="B1640" s="567" t="s">
        <v>539</v>
      </c>
      <c r="C1640" s="567">
        <v>89301042</v>
      </c>
      <c r="D1640" s="629" t="s">
        <v>4252</v>
      </c>
      <c r="E1640" s="630" t="s">
        <v>2335</v>
      </c>
      <c r="F1640" s="567" t="s">
        <v>2280</v>
      </c>
      <c r="G1640" s="567" t="s">
        <v>2414</v>
      </c>
      <c r="H1640" s="567" t="s">
        <v>538</v>
      </c>
      <c r="I1640" s="567" t="s">
        <v>4045</v>
      </c>
      <c r="J1640" s="567" t="s">
        <v>2308</v>
      </c>
      <c r="K1640" s="567"/>
      <c r="L1640" s="568">
        <v>0</v>
      </c>
      <c r="M1640" s="568">
        <v>0</v>
      </c>
      <c r="N1640" s="567">
        <v>1</v>
      </c>
      <c r="O1640" s="631">
        <v>0.5</v>
      </c>
      <c r="P1640" s="568"/>
      <c r="Q1640" s="583"/>
      <c r="R1640" s="567"/>
      <c r="S1640" s="583">
        <v>0</v>
      </c>
      <c r="T1640" s="631"/>
      <c r="U1640" s="613">
        <v>0</v>
      </c>
    </row>
    <row r="1641" spans="1:21" ht="14.4" customHeight="1" x14ac:dyDescent="0.3">
      <c r="A1641" s="566">
        <v>4</v>
      </c>
      <c r="B1641" s="567" t="s">
        <v>539</v>
      </c>
      <c r="C1641" s="567">
        <v>89301042</v>
      </c>
      <c r="D1641" s="629" t="s">
        <v>4252</v>
      </c>
      <c r="E1641" s="630" t="s">
        <v>2335</v>
      </c>
      <c r="F1641" s="567" t="s">
        <v>2280</v>
      </c>
      <c r="G1641" s="567" t="s">
        <v>4046</v>
      </c>
      <c r="H1641" s="567" t="s">
        <v>538</v>
      </c>
      <c r="I1641" s="567" t="s">
        <v>4047</v>
      </c>
      <c r="J1641" s="567" t="s">
        <v>4048</v>
      </c>
      <c r="K1641" s="567" t="s">
        <v>988</v>
      </c>
      <c r="L1641" s="568">
        <v>5058.3999999999996</v>
      </c>
      <c r="M1641" s="568">
        <v>10116.799999999999</v>
      </c>
      <c r="N1641" s="567">
        <v>2</v>
      </c>
      <c r="O1641" s="631">
        <v>1</v>
      </c>
      <c r="P1641" s="568">
        <v>5058.3999999999996</v>
      </c>
      <c r="Q1641" s="583">
        <v>0.5</v>
      </c>
      <c r="R1641" s="567">
        <v>1</v>
      </c>
      <c r="S1641" s="583">
        <v>0.5</v>
      </c>
      <c r="T1641" s="631">
        <v>0.5</v>
      </c>
      <c r="U1641" s="613">
        <v>0.5</v>
      </c>
    </row>
    <row r="1642" spans="1:21" ht="14.4" customHeight="1" x14ac:dyDescent="0.3">
      <c r="A1642" s="566">
        <v>4</v>
      </c>
      <c r="B1642" s="567" t="s">
        <v>539</v>
      </c>
      <c r="C1642" s="567">
        <v>89301042</v>
      </c>
      <c r="D1642" s="629" t="s">
        <v>4252</v>
      </c>
      <c r="E1642" s="630" t="s">
        <v>2335</v>
      </c>
      <c r="F1642" s="567" t="s">
        <v>2280</v>
      </c>
      <c r="G1642" s="567" t="s">
        <v>4046</v>
      </c>
      <c r="H1642" s="567" t="s">
        <v>538</v>
      </c>
      <c r="I1642" s="567" t="s">
        <v>4049</v>
      </c>
      <c r="J1642" s="567" t="s">
        <v>4048</v>
      </c>
      <c r="K1642" s="567" t="s">
        <v>988</v>
      </c>
      <c r="L1642" s="568">
        <v>5058.3999999999996</v>
      </c>
      <c r="M1642" s="568">
        <v>5058.3999999999996</v>
      </c>
      <c r="N1642" s="567">
        <v>1</v>
      </c>
      <c r="O1642" s="631">
        <v>0.5</v>
      </c>
      <c r="P1642" s="568"/>
      <c r="Q1642" s="583">
        <v>0</v>
      </c>
      <c r="R1642" s="567"/>
      <c r="S1642" s="583">
        <v>0</v>
      </c>
      <c r="T1642" s="631"/>
      <c r="U1642" s="613">
        <v>0</v>
      </c>
    </row>
    <row r="1643" spans="1:21" ht="14.4" customHeight="1" x14ac:dyDescent="0.3">
      <c r="A1643" s="566">
        <v>4</v>
      </c>
      <c r="B1643" s="567" t="s">
        <v>539</v>
      </c>
      <c r="C1643" s="567">
        <v>89301042</v>
      </c>
      <c r="D1643" s="629" t="s">
        <v>4252</v>
      </c>
      <c r="E1643" s="630" t="s">
        <v>2335</v>
      </c>
      <c r="F1643" s="567" t="s">
        <v>2280</v>
      </c>
      <c r="G1643" s="567" t="s">
        <v>3164</v>
      </c>
      <c r="H1643" s="567" t="s">
        <v>538</v>
      </c>
      <c r="I1643" s="567" t="s">
        <v>4050</v>
      </c>
      <c r="J1643" s="567" t="s">
        <v>3202</v>
      </c>
      <c r="K1643" s="567" t="s">
        <v>4051</v>
      </c>
      <c r="L1643" s="568">
        <v>0</v>
      </c>
      <c r="M1643" s="568">
        <v>0</v>
      </c>
      <c r="N1643" s="567">
        <v>2</v>
      </c>
      <c r="O1643" s="631">
        <v>0.5</v>
      </c>
      <c r="P1643" s="568"/>
      <c r="Q1643" s="583"/>
      <c r="R1643" s="567"/>
      <c r="S1643" s="583">
        <v>0</v>
      </c>
      <c r="T1643" s="631"/>
      <c r="U1643" s="613">
        <v>0</v>
      </c>
    </row>
    <row r="1644" spans="1:21" ht="14.4" customHeight="1" x14ac:dyDescent="0.3">
      <c r="A1644" s="566">
        <v>4</v>
      </c>
      <c r="B1644" s="567" t="s">
        <v>539</v>
      </c>
      <c r="C1644" s="567">
        <v>89301042</v>
      </c>
      <c r="D1644" s="629" t="s">
        <v>4252</v>
      </c>
      <c r="E1644" s="630" t="s">
        <v>2335</v>
      </c>
      <c r="F1644" s="567" t="s">
        <v>2280</v>
      </c>
      <c r="G1644" s="567" t="s">
        <v>3164</v>
      </c>
      <c r="H1644" s="567" t="s">
        <v>538</v>
      </c>
      <c r="I1644" s="567" t="s">
        <v>4052</v>
      </c>
      <c r="J1644" s="567" t="s">
        <v>3202</v>
      </c>
      <c r="K1644" s="567" t="s">
        <v>4053</v>
      </c>
      <c r="L1644" s="568">
        <v>0</v>
      </c>
      <c r="M1644" s="568">
        <v>0</v>
      </c>
      <c r="N1644" s="567">
        <v>1</v>
      </c>
      <c r="O1644" s="631">
        <v>0.5</v>
      </c>
      <c r="P1644" s="568"/>
      <c r="Q1644" s="583"/>
      <c r="R1644" s="567"/>
      <c r="S1644" s="583">
        <v>0</v>
      </c>
      <c r="T1644" s="631"/>
      <c r="U1644" s="613">
        <v>0</v>
      </c>
    </row>
    <row r="1645" spans="1:21" ht="14.4" customHeight="1" x14ac:dyDescent="0.3">
      <c r="A1645" s="566">
        <v>4</v>
      </c>
      <c r="B1645" s="567" t="s">
        <v>539</v>
      </c>
      <c r="C1645" s="567">
        <v>89301042</v>
      </c>
      <c r="D1645" s="629" t="s">
        <v>4252</v>
      </c>
      <c r="E1645" s="630" t="s">
        <v>2335</v>
      </c>
      <c r="F1645" s="567" t="s">
        <v>2280</v>
      </c>
      <c r="G1645" s="567" t="s">
        <v>3164</v>
      </c>
      <c r="H1645" s="567" t="s">
        <v>538</v>
      </c>
      <c r="I1645" s="567" t="s">
        <v>3201</v>
      </c>
      <c r="J1645" s="567" t="s">
        <v>3202</v>
      </c>
      <c r="K1645" s="567" t="s">
        <v>3203</v>
      </c>
      <c r="L1645" s="568">
        <v>0</v>
      </c>
      <c r="M1645" s="568">
        <v>0</v>
      </c>
      <c r="N1645" s="567">
        <v>1</v>
      </c>
      <c r="O1645" s="631">
        <v>0.5</v>
      </c>
      <c r="P1645" s="568"/>
      <c r="Q1645" s="583"/>
      <c r="R1645" s="567"/>
      <c r="S1645" s="583">
        <v>0</v>
      </c>
      <c r="T1645" s="631"/>
      <c r="U1645" s="613">
        <v>0</v>
      </c>
    </row>
    <row r="1646" spans="1:21" ht="14.4" customHeight="1" x14ac:dyDescent="0.3">
      <c r="A1646" s="566">
        <v>4</v>
      </c>
      <c r="B1646" s="567" t="s">
        <v>539</v>
      </c>
      <c r="C1646" s="567">
        <v>89301042</v>
      </c>
      <c r="D1646" s="629" t="s">
        <v>4252</v>
      </c>
      <c r="E1646" s="630" t="s">
        <v>2335</v>
      </c>
      <c r="F1646" s="567" t="s">
        <v>2280</v>
      </c>
      <c r="G1646" s="567" t="s">
        <v>3164</v>
      </c>
      <c r="H1646" s="567" t="s">
        <v>538</v>
      </c>
      <c r="I1646" s="567" t="s">
        <v>4054</v>
      </c>
      <c r="J1646" s="567" t="s">
        <v>3202</v>
      </c>
      <c r="K1646" s="567" t="s">
        <v>4055</v>
      </c>
      <c r="L1646" s="568">
        <v>0</v>
      </c>
      <c r="M1646" s="568">
        <v>0</v>
      </c>
      <c r="N1646" s="567">
        <v>1</v>
      </c>
      <c r="O1646" s="631">
        <v>0.5</v>
      </c>
      <c r="P1646" s="568"/>
      <c r="Q1646" s="583"/>
      <c r="R1646" s="567"/>
      <c r="S1646" s="583">
        <v>0</v>
      </c>
      <c r="T1646" s="631"/>
      <c r="U1646" s="613">
        <v>0</v>
      </c>
    </row>
    <row r="1647" spans="1:21" ht="14.4" customHeight="1" x14ac:dyDescent="0.3">
      <c r="A1647" s="566">
        <v>4</v>
      </c>
      <c r="B1647" s="567" t="s">
        <v>539</v>
      </c>
      <c r="C1647" s="567">
        <v>89301042</v>
      </c>
      <c r="D1647" s="629" t="s">
        <v>4252</v>
      </c>
      <c r="E1647" s="630" t="s">
        <v>2335</v>
      </c>
      <c r="F1647" s="567" t="s">
        <v>2280</v>
      </c>
      <c r="G1647" s="567" t="s">
        <v>3707</v>
      </c>
      <c r="H1647" s="567" t="s">
        <v>905</v>
      </c>
      <c r="I1647" s="567" t="s">
        <v>3708</v>
      </c>
      <c r="J1647" s="567" t="s">
        <v>920</v>
      </c>
      <c r="K1647" s="567" t="s">
        <v>3276</v>
      </c>
      <c r="L1647" s="568">
        <v>250.62</v>
      </c>
      <c r="M1647" s="568">
        <v>250.62</v>
      </c>
      <c r="N1647" s="567">
        <v>1</v>
      </c>
      <c r="O1647" s="631">
        <v>1</v>
      </c>
      <c r="P1647" s="568"/>
      <c r="Q1647" s="583">
        <v>0</v>
      </c>
      <c r="R1647" s="567"/>
      <c r="S1647" s="583">
        <v>0</v>
      </c>
      <c r="T1647" s="631"/>
      <c r="U1647" s="613">
        <v>0</v>
      </c>
    </row>
    <row r="1648" spans="1:21" ht="14.4" customHeight="1" x14ac:dyDescent="0.3">
      <c r="A1648" s="566">
        <v>4</v>
      </c>
      <c r="B1648" s="567" t="s">
        <v>539</v>
      </c>
      <c r="C1648" s="567">
        <v>89301042</v>
      </c>
      <c r="D1648" s="629" t="s">
        <v>4252</v>
      </c>
      <c r="E1648" s="630" t="s">
        <v>2335</v>
      </c>
      <c r="F1648" s="567" t="s">
        <v>2280</v>
      </c>
      <c r="G1648" s="567" t="s">
        <v>2846</v>
      </c>
      <c r="H1648" s="567" t="s">
        <v>905</v>
      </c>
      <c r="I1648" s="567" t="s">
        <v>3249</v>
      </c>
      <c r="J1648" s="567" t="s">
        <v>3250</v>
      </c>
      <c r="K1648" s="567" t="s">
        <v>1343</v>
      </c>
      <c r="L1648" s="568">
        <v>38.130000000000003</v>
      </c>
      <c r="M1648" s="568">
        <v>76.260000000000005</v>
      </c>
      <c r="N1648" s="567">
        <v>2</v>
      </c>
      <c r="O1648" s="631">
        <v>0.5</v>
      </c>
      <c r="P1648" s="568">
        <v>76.260000000000005</v>
      </c>
      <c r="Q1648" s="583">
        <v>1</v>
      </c>
      <c r="R1648" s="567">
        <v>2</v>
      </c>
      <c r="S1648" s="583">
        <v>1</v>
      </c>
      <c r="T1648" s="631">
        <v>0.5</v>
      </c>
      <c r="U1648" s="613">
        <v>1</v>
      </c>
    </row>
    <row r="1649" spans="1:21" ht="14.4" customHeight="1" x14ac:dyDescent="0.3">
      <c r="A1649" s="566">
        <v>4</v>
      </c>
      <c r="B1649" s="567" t="s">
        <v>539</v>
      </c>
      <c r="C1649" s="567">
        <v>89301042</v>
      </c>
      <c r="D1649" s="629" t="s">
        <v>4252</v>
      </c>
      <c r="E1649" s="630" t="s">
        <v>2335</v>
      </c>
      <c r="F1649" s="567" t="s">
        <v>2280</v>
      </c>
      <c r="G1649" s="567" t="s">
        <v>2846</v>
      </c>
      <c r="H1649" s="567" t="s">
        <v>538</v>
      </c>
      <c r="I1649" s="567" t="s">
        <v>4056</v>
      </c>
      <c r="J1649" s="567" t="s">
        <v>3250</v>
      </c>
      <c r="K1649" s="567" t="s">
        <v>3968</v>
      </c>
      <c r="L1649" s="568">
        <v>0</v>
      </c>
      <c r="M1649" s="568">
        <v>0</v>
      </c>
      <c r="N1649" s="567">
        <v>2</v>
      </c>
      <c r="O1649" s="631">
        <v>1</v>
      </c>
      <c r="P1649" s="568"/>
      <c r="Q1649" s="583"/>
      <c r="R1649" s="567"/>
      <c r="S1649" s="583">
        <v>0</v>
      </c>
      <c r="T1649" s="631"/>
      <c r="U1649" s="613">
        <v>0</v>
      </c>
    </row>
    <row r="1650" spans="1:21" ht="14.4" customHeight="1" x14ac:dyDescent="0.3">
      <c r="A1650" s="566">
        <v>4</v>
      </c>
      <c r="B1650" s="567" t="s">
        <v>539</v>
      </c>
      <c r="C1650" s="567">
        <v>89301042</v>
      </c>
      <c r="D1650" s="629" t="s">
        <v>4252</v>
      </c>
      <c r="E1650" s="630" t="s">
        <v>2335</v>
      </c>
      <c r="F1650" s="567" t="s">
        <v>2280</v>
      </c>
      <c r="G1650" s="567" t="s">
        <v>2461</v>
      </c>
      <c r="H1650" s="567" t="s">
        <v>538</v>
      </c>
      <c r="I1650" s="567" t="s">
        <v>4057</v>
      </c>
      <c r="J1650" s="567" t="s">
        <v>1168</v>
      </c>
      <c r="K1650" s="567" t="s">
        <v>4058</v>
      </c>
      <c r="L1650" s="568">
        <v>83.56</v>
      </c>
      <c r="M1650" s="568">
        <v>250.68</v>
      </c>
      <c r="N1650" s="567">
        <v>3</v>
      </c>
      <c r="O1650" s="631">
        <v>2</v>
      </c>
      <c r="P1650" s="568">
        <v>83.56</v>
      </c>
      <c r="Q1650" s="583">
        <v>0.33333333333333331</v>
      </c>
      <c r="R1650" s="567">
        <v>1</v>
      </c>
      <c r="S1650" s="583">
        <v>0.33333333333333331</v>
      </c>
      <c r="T1650" s="631">
        <v>0.5</v>
      </c>
      <c r="U1650" s="613">
        <v>0.25</v>
      </c>
    </row>
    <row r="1651" spans="1:21" ht="14.4" customHeight="1" x14ac:dyDescent="0.3">
      <c r="A1651" s="566">
        <v>4</v>
      </c>
      <c r="B1651" s="567" t="s">
        <v>539</v>
      </c>
      <c r="C1651" s="567">
        <v>89301042</v>
      </c>
      <c r="D1651" s="629" t="s">
        <v>4252</v>
      </c>
      <c r="E1651" s="630" t="s">
        <v>2335</v>
      </c>
      <c r="F1651" s="567" t="s">
        <v>2280</v>
      </c>
      <c r="G1651" s="567" t="s">
        <v>4059</v>
      </c>
      <c r="H1651" s="567" t="s">
        <v>538</v>
      </c>
      <c r="I1651" s="567" t="s">
        <v>4060</v>
      </c>
      <c r="J1651" s="567" t="s">
        <v>4061</v>
      </c>
      <c r="K1651" s="567" t="s">
        <v>4062</v>
      </c>
      <c r="L1651" s="568">
        <v>0</v>
      </c>
      <c r="M1651" s="568">
        <v>0</v>
      </c>
      <c r="N1651" s="567">
        <v>1</v>
      </c>
      <c r="O1651" s="631">
        <v>1</v>
      </c>
      <c r="P1651" s="568"/>
      <c r="Q1651" s="583"/>
      <c r="R1651" s="567"/>
      <c r="S1651" s="583">
        <v>0</v>
      </c>
      <c r="T1651" s="631"/>
      <c r="U1651" s="613">
        <v>0</v>
      </c>
    </row>
    <row r="1652" spans="1:21" ht="14.4" customHeight="1" x14ac:dyDescent="0.3">
      <c r="A1652" s="566">
        <v>4</v>
      </c>
      <c r="B1652" s="567" t="s">
        <v>539</v>
      </c>
      <c r="C1652" s="567">
        <v>89301042</v>
      </c>
      <c r="D1652" s="629" t="s">
        <v>4252</v>
      </c>
      <c r="E1652" s="630" t="s">
        <v>2335</v>
      </c>
      <c r="F1652" s="567" t="s">
        <v>2280</v>
      </c>
      <c r="G1652" s="567" t="s">
        <v>4059</v>
      </c>
      <c r="H1652" s="567" t="s">
        <v>538</v>
      </c>
      <c r="I1652" s="567" t="s">
        <v>4063</v>
      </c>
      <c r="J1652" s="567" t="s">
        <v>4061</v>
      </c>
      <c r="K1652" s="567" t="s">
        <v>4064</v>
      </c>
      <c r="L1652" s="568">
        <v>347.08</v>
      </c>
      <c r="M1652" s="568">
        <v>347.08</v>
      </c>
      <c r="N1652" s="567">
        <v>1</v>
      </c>
      <c r="O1652" s="631">
        <v>0.5</v>
      </c>
      <c r="P1652" s="568"/>
      <c r="Q1652" s="583">
        <v>0</v>
      </c>
      <c r="R1652" s="567"/>
      <c r="S1652" s="583">
        <v>0</v>
      </c>
      <c r="T1652" s="631"/>
      <c r="U1652" s="613">
        <v>0</v>
      </c>
    </row>
    <row r="1653" spans="1:21" ht="14.4" customHeight="1" x14ac:dyDescent="0.3">
      <c r="A1653" s="566">
        <v>4</v>
      </c>
      <c r="B1653" s="567" t="s">
        <v>539</v>
      </c>
      <c r="C1653" s="567">
        <v>89301042</v>
      </c>
      <c r="D1653" s="629" t="s">
        <v>4252</v>
      </c>
      <c r="E1653" s="630" t="s">
        <v>2335</v>
      </c>
      <c r="F1653" s="567" t="s">
        <v>2280</v>
      </c>
      <c r="G1653" s="567" t="s">
        <v>2847</v>
      </c>
      <c r="H1653" s="567" t="s">
        <v>538</v>
      </c>
      <c r="I1653" s="567" t="s">
        <v>4065</v>
      </c>
      <c r="J1653" s="567" t="s">
        <v>4066</v>
      </c>
      <c r="K1653" s="567" t="s">
        <v>4067</v>
      </c>
      <c r="L1653" s="568">
        <v>1866.4</v>
      </c>
      <c r="M1653" s="568">
        <v>1866.4</v>
      </c>
      <c r="N1653" s="567">
        <v>1</v>
      </c>
      <c r="O1653" s="631">
        <v>0.5</v>
      </c>
      <c r="P1653" s="568"/>
      <c r="Q1653" s="583">
        <v>0</v>
      </c>
      <c r="R1653" s="567"/>
      <c r="S1653" s="583">
        <v>0</v>
      </c>
      <c r="T1653" s="631"/>
      <c r="U1653" s="613">
        <v>0</v>
      </c>
    </row>
    <row r="1654" spans="1:21" ht="14.4" customHeight="1" x14ac:dyDescent="0.3">
      <c r="A1654" s="566">
        <v>4</v>
      </c>
      <c r="B1654" s="567" t="s">
        <v>539</v>
      </c>
      <c r="C1654" s="567">
        <v>89301042</v>
      </c>
      <c r="D1654" s="629" t="s">
        <v>4252</v>
      </c>
      <c r="E1654" s="630" t="s">
        <v>2335</v>
      </c>
      <c r="F1654" s="567" t="s">
        <v>2280</v>
      </c>
      <c r="G1654" s="567" t="s">
        <v>2847</v>
      </c>
      <c r="H1654" s="567" t="s">
        <v>538</v>
      </c>
      <c r="I1654" s="567" t="s">
        <v>4068</v>
      </c>
      <c r="J1654" s="567" t="s">
        <v>4066</v>
      </c>
      <c r="K1654" s="567" t="s">
        <v>1601</v>
      </c>
      <c r="L1654" s="568">
        <v>533.26</v>
      </c>
      <c r="M1654" s="568">
        <v>1599.78</v>
      </c>
      <c r="N1654" s="567">
        <v>3</v>
      </c>
      <c r="O1654" s="631">
        <v>1.5</v>
      </c>
      <c r="P1654" s="568"/>
      <c r="Q1654" s="583">
        <v>0</v>
      </c>
      <c r="R1654" s="567"/>
      <c r="S1654" s="583">
        <v>0</v>
      </c>
      <c r="T1654" s="631"/>
      <c r="U1654" s="613">
        <v>0</v>
      </c>
    </row>
    <row r="1655" spans="1:21" ht="14.4" customHeight="1" x14ac:dyDescent="0.3">
      <c r="A1655" s="566">
        <v>4</v>
      </c>
      <c r="B1655" s="567" t="s">
        <v>539</v>
      </c>
      <c r="C1655" s="567">
        <v>89301042</v>
      </c>
      <c r="D1655" s="629" t="s">
        <v>4252</v>
      </c>
      <c r="E1655" s="630" t="s">
        <v>2335</v>
      </c>
      <c r="F1655" s="567" t="s">
        <v>2280</v>
      </c>
      <c r="G1655" s="567" t="s">
        <v>2580</v>
      </c>
      <c r="H1655" s="567" t="s">
        <v>538</v>
      </c>
      <c r="I1655" s="567" t="s">
        <v>4069</v>
      </c>
      <c r="J1655" s="567" t="s">
        <v>2399</v>
      </c>
      <c r="K1655" s="567" t="s">
        <v>2852</v>
      </c>
      <c r="L1655" s="568">
        <v>0</v>
      </c>
      <c r="M1655" s="568">
        <v>0</v>
      </c>
      <c r="N1655" s="567">
        <v>1</v>
      </c>
      <c r="O1655" s="631">
        <v>0.5</v>
      </c>
      <c r="P1655" s="568"/>
      <c r="Q1655" s="583"/>
      <c r="R1655" s="567"/>
      <c r="S1655" s="583">
        <v>0</v>
      </c>
      <c r="T1655" s="631"/>
      <c r="U1655" s="613">
        <v>0</v>
      </c>
    </row>
    <row r="1656" spans="1:21" ht="14.4" customHeight="1" x14ac:dyDescent="0.3">
      <c r="A1656" s="566">
        <v>4</v>
      </c>
      <c r="B1656" s="567" t="s">
        <v>539</v>
      </c>
      <c r="C1656" s="567">
        <v>89301042</v>
      </c>
      <c r="D1656" s="629" t="s">
        <v>4252</v>
      </c>
      <c r="E1656" s="630" t="s">
        <v>2335</v>
      </c>
      <c r="F1656" s="567" t="s">
        <v>2280</v>
      </c>
      <c r="G1656" s="567" t="s">
        <v>2391</v>
      </c>
      <c r="H1656" s="567" t="s">
        <v>538</v>
      </c>
      <c r="I1656" s="567" t="s">
        <v>2398</v>
      </c>
      <c r="J1656" s="567" t="s">
        <v>2399</v>
      </c>
      <c r="K1656" s="567" t="s">
        <v>2393</v>
      </c>
      <c r="L1656" s="568">
        <v>231.69</v>
      </c>
      <c r="M1656" s="568">
        <v>231.69</v>
      </c>
      <c r="N1656" s="567">
        <v>1</v>
      </c>
      <c r="O1656" s="631">
        <v>0.5</v>
      </c>
      <c r="P1656" s="568"/>
      <c r="Q1656" s="583">
        <v>0</v>
      </c>
      <c r="R1656" s="567"/>
      <c r="S1656" s="583">
        <v>0</v>
      </c>
      <c r="T1656" s="631"/>
      <c r="U1656" s="613">
        <v>0</v>
      </c>
    </row>
    <row r="1657" spans="1:21" ht="14.4" customHeight="1" x14ac:dyDescent="0.3">
      <c r="A1657" s="566">
        <v>4</v>
      </c>
      <c r="B1657" s="567" t="s">
        <v>539</v>
      </c>
      <c r="C1657" s="567">
        <v>89301042</v>
      </c>
      <c r="D1657" s="629" t="s">
        <v>4252</v>
      </c>
      <c r="E1657" s="630" t="s">
        <v>2335</v>
      </c>
      <c r="F1657" s="567" t="s">
        <v>2280</v>
      </c>
      <c r="G1657" s="567" t="s">
        <v>2369</v>
      </c>
      <c r="H1657" s="567" t="s">
        <v>905</v>
      </c>
      <c r="I1657" s="567" t="s">
        <v>1865</v>
      </c>
      <c r="J1657" s="567" t="s">
        <v>934</v>
      </c>
      <c r="K1657" s="567" t="s">
        <v>935</v>
      </c>
      <c r="L1657" s="568">
        <v>625.29</v>
      </c>
      <c r="M1657" s="568">
        <v>625.29</v>
      </c>
      <c r="N1657" s="567">
        <v>1</v>
      </c>
      <c r="O1657" s="631">
        <v>1</v>
      </c>
      <c r="P1657" s="568">
        <v>625.29</v>
      </c>
      <c r="Q1657" s="583">
        <v>1</v>
      </c>
      <c r="R1657" s="567">
        <v>1</v>
      </c>
      <c r="S1657" s="583">
        <v>1</v>
      </c>
      <c r="T1657" s="631">
        <v>1</v>
      </c>
      <c r="U1657" s="613">
        <v>1</v>
      </c>
    </row>
    <row r="1658" spans="1:21" ht="14.4" customHeight="1" x14ac:dyDescent="0.3">
      <c r="A1658" s="566">
        <v>4</v>
      </c>
      <c r="B1658" s="567" t="s">
        <v>539</v>
      </c>
      <c r="C1658" s="567">
        <v>89301042</v>
      </c>
      <c r="D1658" s="629" t="s">
        <v>4252</v>
      </c>
      <c r="E1658" s="630" t="s">
        <v>2335</v>
      </c>
      <c r="F1658" s="567" t="s">
        <v>2280</v>
      </c>
      <c r="G1658" s="567" t="s">
        <v>2369</v>
      </c>
      <c r="H1658" s="567" t="s">
        <v>905</v>
      </c>
      <c r="I1658" s="567" t="s">
        <v>1866</v>
      </c>
      <c r="J1658" s="567" t="s">
        <v>934</v>
      </c>
      <c r="K1658" s="567" t="s">
        <v>936</v>
      </c>
      <c r="L1658" s="568">
        <v>937.93</v>
      </c>
      <c r="M1658" s="568">
        <v>1875.86</v>
      </c>
      <c r="N1658" s="567">
        <v>2</v>
      </c>
      <c r="O1658" s="631">
        <v>1.5</v>
      </c>
      <c r="P1658" s="568">
        <v>937.93</v>
      </c>
      <c r="Q1658" s="583">
        <v>0.5</v>
      </c>
      <c r="R1658" s="567">
        <v>1</v>
      </c>
      <c r="S1658" s="583">
        <v>0.5</v>
      </c>
      <c r="T1658" s="631">
        <v>1</v>
      </c>
      <c r="U1658" s="613">
        <v>0.66666666666666663</v>
      </c>
    </row>
    <row r="1659" spans="1:21" ht="14.4" customHeight="1" x14ac:dyDescent="0.3">
      <c r="A1659" s="566">
        <v>4</v>
      </c>
      <c r="B1659" s="567" t="s">
        <v>539</v>
      </c>
      <c r="C1659" s="567">
        <v>89301042</v>
      </c>
      <c r="D1659" s="629" t="s">
        <v>4252</v>
      </c>
      <c r="E1659" s="630" t="s">
        <v>2335</v>
      </c>
      <c r="F1659" s="567" t="s">
        <v>2280</v>
      </c>
      <c r="G1659" s="567" t="s">
        <v>2490</v>
      </c>
      <c r="H1659" s="567" t="s">
        <v>905</v>
      </c>
      <c r="I1659" s="567" t="s">
        <v>3598</v>
      </c>
      <c r="J1659" s="567" t="s">
        <v>911</v>
      </c>
      <c r="K1659" s="567" t="s">
        <v>2827</v>
      </c>
      <c r="L1659" s="568">
        <v>193.26</v>
      </c>
      <c r="M1659" s="568">
        <v>193.26</v>
      </c>
      <c r="N1659" s="567">
        <v>1</v>
      </c>
      <c r="O1659" s="631">
        <v>1</v>
      </c>
      <c r="P1659" s="568">
        <v>193.26</v>
      </c>
      <c r="Q1659" s="583">
        <v>1</v>
      </c>
      <c r="R1659" s="567">
        <v>1</v>
      </c>
      <c r="S1659" s="583">
        <v>1</v>
      </c>
      <c r="T1659" s="631">
        <v>1</v>
      </c>
      <c r="U1659" s="613">
        <v>1</v>
      </c>
    </row>
    <row r="1660" spans="1:21" ht="14.4" customHeight="1" x14ac:dyDescent="0.3">
      <c r="A1660" s="566">
        <v>4</v>
      </c>
      <c r="B1660" s="567" t="s">
        <v>539</v>
      </c>
      <c r="C1660" s="567">
        <v>89301042</v>
      </c>
      <c r="D1660" s="629" t="s">
        <v>4252</v>
      </c>
      <c r="E1660" s="630" t="s">
        <v>2335</v>
      </c>
      <c r="F1660" s="567" t="s">
        <v>2280</v>
      </c>
      <c r="G1660" s="567" t="s">
        <v>2670</v>
      </c>
      <c r="H1660" s="567" t="s">
        <v>905</v>
      </c>
      <c r="I1660" s="567" t="s">
        <v>2671</v>
      </c>
      <c r="J1660" s="567" t="s">
        <v>2672</v>
      </c>
      <c r="K1660" s="567" t="s">
        <v>2673</v>
      </c>
      <c r="L1660" s="568">
        <v>69.86</v>
      </c>
      <c r="M1660" s="568">
        <v>69.86</v>
      </c>
      <c r="N1660" s="567">
        <v>1</v>
      </c>
      <c r="O1660" s="631">
        <v>1</v>
      </c>
      <c r="P1660" s="568"/>
      <c r="Q1660" s="583">
        <v>0</v>
      </c>
      <c r="R1660" s="567"/>
      <c r="S1660" s="583">
        <v>0</v>
      </c>
      <c r="T1660" s="631"/>
      <c r="U1660" s="613">
        <v>0</v>
      </c>
    </row>
    <row r="1661" spans="1:21" ht="14.4" customHeight="1" x14ac:dyDescent="0.3">
      <c r="A1661" s="566">
        <v>4</v>
      </c>
      <c r="B1661" s="567" t="s">
        <v>539</v>
      </c>
      <c r="C1661" s="567">
        <v>89301042</v>
      </c>
      <c r="D1661" s="629" t="s">
        <v>4252</v>
      </c>
      <c r="E1661" s="630" t="s">
        <v>2335</v>
      </c>
      <c r="F1661" s="567" t="s">
        <v>2280</v>
      </c>
      <c r="G1661" s="567" t="s">
        <v>3740</v>
      </c>
      <c r="H1661" s="567" t="s">
        <v>538</v>
      </c>
      <c r="I1661" s="567" t="s">
        <v>4070</v>
      </c>
      <c r="J1661" s="567" t="s">
        <v>773</v>
      </c>
      <c r="K1661" s="567" t="s">
        <v>4071</v>
      </c>
      <c r="L1661" s="568">
        <v>130.44</v>
      </c>
      <c r="M1661" s="568">
        <v>130.44</v>
      </c>
      <c r="N1661" s="567">
        <v>1</v>
      </c>
      <c r="O1661" s="631">
        <v>1</v>
      </c>
      <c r="P1661" s="568"/>
      <c r="Q1661" s="583">
        <v>0</v>
      </c>
      <c r="R1661" s="567"/>
      <c r="S1661" s="583">
        <v>0</v>
      </c>
      <c r="T1661" s="631"/>
      <c r="U1661" s="613">
        <v>0</v>
      </c>
    </row>
    <row r="1662" spans="1:21" ht="14.4" customHeight="1" x14ac:dyDescent="0.3">
      <c r="A1662" s="566">
        <v>4</v>
      </c>
      <c r="B1662" s="567" t="s">
        <v>539</v>
      </c>
      <c r="C1662" s="567">
        <v>89301042</v>
      </c>
      <c r="D1662" s="629" t="s">
        <v>4252</v>
      </c>
      <c r="E1662" s="630" t="s">
        <v>2335</v>
      </c>
      <c r="F1662" s="567" t="s">
        <v>2280</v>
      </c>
      <c r="G1662" s="567" t="s">
        <v>3604</v>
      </c>
      <c r="H1662" s="567" t="s">
        <v>905</v>
      </c>
      <c r="I1662" s="567" t="s">
        <v>3746</v>
      </c>
      <c r="J1662" s="567" t="s">
        <v>983</v>
      </c>
      <c r="K1662" s="567" t="s">
        <v>3747</v>
      </c>
      <c r="L1662" s="568">
        <v>1049.31</v>
      </c>
      <c r="M1662" s="568">
        <v>1049.31</v>
      </c>
      <c r="N1662" s="567">
        <v>1</v>
      </c>
      <c r="O1662" s="631">
        <v>1</v>
      </c>
      <c r="P1662" s="568"/>
      <c r="Q1662" s="583">
        <v>0</v>
      </c>
      <c r="R1662" s="567"/>
      <c r="S1662" s="583">
        <v>0</v>
      </c>
      <c r="T1662" s="631"/>
      <c r="U1662" s="613">
        <v>0</v>
      </c>
    </row>
    <row r="1663" spans="1:21" ht="14.4" customHeight="1" x14ac:dyDescent="0.3">
      <c r="A1663" s="566">
        <v>4</v>
      </c>
      <c r="B1663" s="567" t="s">
        <v>539</v>
      </c>
      <c r="C1663" s="567">
        <v>89301042</v>
      </c>
      <c r="D1663" s="629" t="s">
        <v>4252</v>
      </c>
      <c r="E1663" s="630" t="s">
        <v>2335</v>
      </c>
      <c r="F1663" s="567" t="s">
        <v>2280</v>
      </c>
      <c r="G1663" s="567" t="s">
        <v>3604</v>
      </c>
      <c r="H1663" s="567" t="s">
        <v>905</v>
      </c>
      <c r="I1663" s="567" t="s">
        <v>3746</v>
      </c>
      <c r="J1663" s="567" t="s">
        <v>983</v>
      </c>
      <c r="K1663" s="567" t="s">
        <v>3747</v>
      </c>
      <c r="L1663" s="568">
        <v>1102.2</v>
      </c>
      <c r="M1663" s="568">
        <v>1102.2</v>
      </c>
      <c r="N1663" s="567">
        <v>1</v>
      </c>
      <c r="O1663" s="631">
        <v>1</v>
      </c>
      <c r="P1663" s="568">
        <v>1102.2</v>
      </c>
      <c r="Q1663" s="583">
        <v>1</v>
      </c>
      <c r="R1663" s="567">
        <v>1</v>
      </c>
      <c r="S1663" s="583">
        <v>1</v>
      </c>
      <c r="T1663" s="631">
        <v>1</v>
      </c>
      <c r="U1663" s="613">
        <v>1</v>
      </c>
    </row>
    <row r="1664" spans="1:21" ht="14.4" customHeight="1" x14ac:dyDescent="0.3">
      <c r="A1664" s="566">
        <v>4</v>
      </c>
      <c r="B1664" s="567" t="s">
        <v>539</v>
      </c>
      <c r="C1664" s="567">
        <v>89301042</v>
      </c>
      <c r="D1664" s="629" t="s">
        <v>4252</v>
      </c>
      <c r="E1664" s="630" t="s">
        <v>2335</v>
      </c>
      <c r="F1664" s="567" t="s">
        <v>2280</v>
      </c>
      <c r="G1664" s="567" t="s">
        <v>4072</v>
      </c>
      <c r="H1664" s="567" t="s">
        <v>538</v>
      </c>
      <c r="I1664" s="567" t="s">
        <v>4073</v>
      </c>
      <c r="J1664" s="567" t="s">
        <v>4074</v>
      </c>
      <c r="K1664" s="567" t="s">
        <v>4075</v>
      </c>
      <c r="L1664" s="568">
        <v>352.18</v>
      </c>
      <c r="M1664" s="568">
        <v>352.18</v>
      </c>
      <c r="N1664" s="567">
        <v>1</v>
      </c>
      <c r="O1664" s="631">
        <v>1</v>
      </c>
      <c r="P1664" s="568"/>
      <c r="Q1664" s="583">
        <v>0</v>
      </c>
      <c r="R1664" s="567"/>
      <c r="S1664" s="583">
        <v>0</v>
      </c>
      <c r="T1664" s="631"/>
      <c r="U1664" s="613">
        <v>0</v>
      </c>
    </row>
    <row r="1665" spans="1:21" ht="14.4" customHeight="1" x14ac:dyDescent="0.3">
      <c r="A1665" s="566">
        <v>4</v>
      </c>
      <c r="B1665" s="567" t="s">
        <v>539</v>
      </c>
      <c r="C1665" s="567">
        <v>89301042</v>
      </c>
      <c r="D1665" s="629" t="s">
        <v>4252</v>
      </c>
      <c r="E1665" s="630" t="s">
        <v>2335</v>
      </c>
      <c r="F1665" s="567" t="s">
        <v>2280</v>
      </c>
      <c r="G1665" s="567" t="s">
        <v>4072</v>
      </c>
      <c r="H1665" s="567" t="s">
        <v>538</v>
      </c>
      <c r="I1665" s="567" t="s">
        <v>4076</v>
      </c>
      <c r="J1665" s="567" t="s">
        <v>4077</v>
      </c>
      <c r="K1665" s="567" t="s">
        <v>4078</v>
      </c>
      <c r="L1665" s="568">
        <v>143.71</v>
      </c>
      <c r="M1665" s="568">
        <v>287.42</v>
      </c>
      <c r="N1665" s="567">
        <v>2</v>
      </c>
      <c r="O1665" s="631">
        <v>1</v>
      </c>
      <c r="P1665" s="568"/>
      <c r="Q1665" s="583">
        <v>0</v>
      </c>
      <c r="R1665" s="567"/>
      <c r="S1665" s="583">
        <v>0</v>
      </c>
      <c r="T1665" s="631"/>
      <c r="U1665" s="613">
        <v>0</v>
      </c>
    </row>
    <row r="1666" spans="1:21" ht="14.4" customHeight="1" x14ac:dyDescent="0.3">
      <c r="A1666" s="566">
        <v>4</v>
      </c>
      <c r="B1666" s="567" t="s">
        <v>539</v>
      </c>
      <c r="C1666" s="567">
        <v>89301042</v>
      </c>
      <c r="D1666" s="629" t="s">
        <v>4252</v>
      </c>
      <c r="E1666" s="630" t="s">
        <v>2335</v>
      </c>
      <c r="F1666" s="567" t="s">
        <v>2280</v>
      </c>
      <c r="G1666" s="567" t="s">
        <v>4072</v>
      </c>
      <c r="H1666" s="567" t="s">
        <v>538</v>
      </c>
      <c r="I1666" s="567" t="s">
        <v>4079</v>
      </c>
      <c r="J1666" s="567" t="s">
        <v>4077</v>
      </c>
      <c r="K1666" s="567" t="s">
        <v>4080</v>
      </c>
      <c r="L1666" s="568">
        <v>268.26</v>
      </c>
      <c r="M1666" s="568">
        <v>268.26</v>
      </c>
      <c r="N1666" s="567">
        <v>1</v>
      </c>
      <c r="O1666" s="631">
        <v>0.5</v>
      </c>
      <c r="P1666" s="568">
        <v>268.26</v>
      </c>
      <c r="Q1666" s="583">
        <v>1</v>
      </c>
      <c r="R1666" s="567">
        <v>1</v>
      </c>
      <c r="S1666" s="583">
        <v>1</v>
      </c>
      <c r="T1666" s="631">
        <v>0.5</v>
      </c>
      <c r="U1666" s="613">
        <v>1</v>
      </c>
    </row>
    <row r="1667" spans="1:21" ht="14.4" customHeight="1" x14ac:dyDescent="0.3">
      <c r="A1667" s="566">
        <v>4</v>
      </c>
      <c r="B1667" s="567" t="s">
        <v>539</v>
      </c>
      <c r="C1667" s="567">
        <v>89301042</v>
      </c>
      <c r="D1667" s="629" t="s">
        <v>4252</v>
      </c>
      <c r="E1667" s="630" t="s">
        <v>2335</v>
      </c>
      <c r="F1667" s="567" t="s">
        <v>2280</v>
      </c>
      <c r="G1667" s="567" t="s">
        <v>4081</v>
      </c>
      <c r="H1667" s="567" t="s">
        <v>538</v>
      </c>
      <c r="I1667" s="567" t="s">
        <v>4082</v>
      </c>
      <c r="J1667" s="567" t="s">
        <v>1520</v>
      </c>
      <c r="K1667" s="567" t="s">
        <v>1167</v>
      </c>
      <c r="L1667" s="568">
        <v>199.71</v>
      </c>
      <c r="M1667" s="568">
        <v>599.13</v>
      </c>
      <c r="N1667" s="567">
        <v>3</v>
      </c>
      <c r="O1667" s="631">
        <v>1.5</v>
      </c>
      <c r="P1667" s="568"/>
      <c r="Q1667" s="583">
        <v>0</v>
      </c>
      <c r="R1667" s="567"/>
      <c r="S1667" s="583">
        <v>0</v>
      </c>
      <c r="T1667" s="631"/>
      <c r="U1667" s="613">
        <v>0</v>
      </c>
    </row>
    <row r="1668" spans="1:21" ht="14.4" customHeight="1" x14ac:dyDescent="0.3">
      <c r="A1668" s="566">
        <v>4</v>
      </c>
      <c r="B1668" s="567" t="s">
        <v>539</v>
      </c>
      <c r="C1668" s="567">
        <v>89301042</v>
      </c>
      <c r="D1668" s="629" t="s">
        <v>4252</v>
      </c>
      <c r="E1668" s="630" t="s">
        <v>2335</v>
      </c>
      <c r="F1668" s="567" t="s">
        <v>2280</v>
      </c>
      <c r="G1668" s="567" t="s">
        <v>4081</v>
      </c>
      <c r="H1668" s="567" t="s">
        <v>538</v>
      </c>
      <c r="I1668" s="567" t="s">
        <v>4082</v>
      </c>
      <c r="J1668" s="567" t="s">
        <v>1520</v>
      </c>
      <c r="K1668" s="567" t="s">
        <v>1167</v>
      </c>
      <c r="L1668" s="568">
        <v>314.95999999999998</v>
      </c>
      <c r="M1668" s="568">
        <v>629.91999999999996</v>
      </c>
      <c r="N1668" s="567">
        <v>2</v>
      </c>
      <c r="O1668" s="631">
        <v>1.5</v>
      </c>
      <c r="P1668" s="568"/>
      <c r="Q1668" s="583">
        <v>0</v>
      </c>
      <c r="R1668" s="567"/>
      <c r="S1668" s="583">
        <v>0</v>
      </c>
      <c r="T1668" s="631"/>
      <c r="U1668" s="613">
        <v>0</v>
      </c>
    </row>
    <row r="1669" spans="1:21" ht="14.4" customHeight="1" x14ac:dyDescent="0.3">
      <c r="A1669" s="566">
        <v>4</v>
      </c>
      <c r="B1669" s="567" t="s">
        <v>539</v>
      </c>
      <c r="C1669" s="567">
        <v>89301042</v>
      </c>
      <c r="D1669" s="629" t="s">
        <v>4252</v>
      </c>
      <c r="E1669" s="630" t="s">
        <v>2336</v>
      </c>
      <c r="F1669" s="567" t="s">
        <v>2280</v>
      </c>
      <c r="G1669" s="567" t="s">
        <v>2337</v>
      </c>
      <c r="H1669" s="567" t="s">
        <v>905</v>
      </c>
      <c r="I1669" s="567" t="s">
        <v>1943</v>
      </c>
      <c r="J1669" s="567" t="s">
        <v>1944</v>
      </c>
      <c r="K1669" s="567" t="s">
        <v>1945</v>
      </c>
      <c r="L1669" s="568">
        <v>333.31</v>
      </c>
      <c r="M1669" s="568">
        <v>1999.8600000000001</v>
      </c>
      <c r="N1669" s="567">
        <v>6</v>
      </c>
      <c r="O1669" s="631">
        <v>5</v>
      </c>
      <c r="P1669" s="568">
        <v>1333.24</v>
      </c>
      <c r="Q1669" s="583">
        <v>0.66666666666666663</v>
      </c>
      <c r="R1669" s="567">
        <v>4</v>
      </c>
      <c r="S1669" s="583">
        <v>0.66666666666666663</v>
      </c>
      <c r="T1669" s="631">
        <v>4</v>
      </c>
      <c r="U1669" s="613">
        <v>0.8</v>
      </c>
    </row>
    <row r="1670" spans="1:21" ht="14.4" customHeight="1" x14ac:dyDescent="0.3">
      <c r="A1670" s="566">
        <v>4</v>
      </c>
      <c r="B1670" s="567" t="s">
        <v>539</v>
      </c>
      <c r="C1670" s="567">
        <v>89301042</v>
      </c>
      <c r="D1670" s="629" t="s">
        <v>4252</v>
      </c>
      <c r="E1670" s="630" t="s">
        <v>2336</v>
      </c>
      <c r="F1670" s="567" t="s">
        <v>2280</v>
      </c>
      <c r="G1670" s="567" t="s">
        <v>2503</v>
      </c>
      <c r="H1670" s="567" t="s">
        <v>538</v>
      </c>
      <c r="I1670" s="567" t="s">
        <v>4083</v>
      </c>
      <c r="J1670" s="567" t="s">
        <v>3145</v>
      </c>
      <c r="K1670" s="567" t="s">
        <v>4084</v>
      </c>
      <c r="L1670" s="568">
        <v>0</v>
      </c>
      <c r="M1670" s="568">
        <v>0</v>
      </c>
      <c r="N1670" s="567">
        <v>2</v>
      </c>
      <c r="O1670" s="631">
        <v>2</v>
      </c>
      <c r="P1670" s="568">
        <v>0</v>
      </c>
      <c r="Q1670" s="583"/>
      <c r="R1670" s="567">
        <v>1</v>
      </c>
      <c r="S1670" s="583">
        <v>0.5</v>
      </c>
      <c r="T1670" s="631">
        <v>1</v>
      </c>
      <c r="U1670" s="613">
        <v>0.5</v>
      </c>
    </row>
    <row r="1671" spans="1:21" ht="14.4" customHeight="1" x14ac:dyDescent="0.3">
      <c r="A1671" s="566">
        <v>4</v>
      </c>
      <c r="B1671" s="567" t="s">
        <v>539</v>
      </c>
      <c r="C1671" s="567">
        <v>89301042</v>
      </c>
      <c r="D1671" s="629" t="s">
        <v>4252</v>
      </c>
      <c r="E1671" s="630" t="s">
        <v>2336</v>
      </c>
      <c r="F1671" s="567" t="s">
        <v>2280</v>
      </c>
      <c r="G1671" s="567" t="s">
        <v>4085</v>
      </c>
      <c r="H1671" s="567" t="s">
        <v>538</v>
      </c>
      <c r="I1671" s="567" t="s">
        <v>3697</v>
      </c>
      <c r="J1671" s="567" t="s">
        <v>1016</v>
      </c>
      <c r="K1671" s="567" t="s">
        <v>1558</v>
      </c>
      <c r="L1671" s="568">
        <v>56.48</v>
      </c>
      <c r="M1671" s="568">
        <v>56.48</v>
      </c>
      <c r="N1671" s="567">
        <v>1</v>
      </c>
      <c r="O1671" s="631">
        <v>1</v>
      </c>
      <c r="P1671" s="568"/>
      <c r="Q1671" s="583">
        <v>0</v>
      </c>
      <c r="R1671" s="567"/>
      <c r="S1671" s="583">
        <v>0</v>
      </c>
      <c r="T1671" s="631"/>
      <c r="U1671" s="613">
        <v>0</v>
      </c>
    </row>
    <row r="1672" spans="1:21" ht="14.4" customHeight="1" x14ac:dyDescent="0.3">
      <c r="A1672" s="566">
        <v>4</v>
      </c>
      <c r="B1672" s="567" t="s">
        <v>539</v>
      </c>
      <c r="C1672" s="567">
        <v>89301042</v>
      </c>
      <c r="D1672" s="629" t="s">
        <v>4252</v>
      </c>
      <c r="E1672" s="630" t="s">
        <v>2336</v>
      </c>
      <c r="F1672" s="567" t="s">
        <v>2280</v>
      </c>
      <c r="G1672" s="567" t="s">
        <v>2657</v>
      </c>
      <c r="H1672" s="567" t="s">
        <v>538</v>
      </c>
      <c r="I1672" s="567" t="s">
        <v>3697</v>
      </c>
      <c r="J1672" s="567" t="s">
        <v>1016</v>
      </c>
      <c r="K1672" s="567" t="s">
        <v>1558</v>
      </c>
      <c r="L1672" s="568">
        <v>56.48</v>
      </c>
      <c r="M1672" s="568">
        <v>56.48</v>
      </c>
      <c r="N1672" s="567">
        <v>1</v>
      </c>
      <c r="O1672" s="631">
        <v>1</v>
      </c>
      <c r="P1672" s="568"/>
      <c r="Q1672" s="583">
        <v>0</v>
      </c>
      <c r="R1672" s="567"/>
      <c r="S1672" s="583">
        <v>0</v>
      </c>
      <c r="T1672" s="631"/>
      <c r="U1672" s="613">
        <v>0</v>
      </c>
    </row>
    <row r="1673" spans="1:21" ht="14.4" customHeight="1" x14ac:dyDescent="0.3">
      <c r="A1673" s="566">
        <v>4</v>
      </c>
      <c r="B1673" s="567" t="s">
        <v>539</v>
      </c>
      <c r="C1673" s="567">
        <v>89301042</v>
      </c>
      <c r="D1673" s="629" t="s">
        <v>4252</v>
      </c>
      <c r="E1673" s="630" t="s">
        <v>2336</v>
      </c>
      <c r="F1673" s="567" t="s">
        <v>2280</v>
      </c>
      <c r="G1673" s="567" t="s">
        <v>2657</v>
      </c>
      <c r="H1673" s="567" t="s">
        <v>538</v>
      </c>
      <c r="I1673" s="567" t="s">
        <v>4086</v>
      </c>
      <c r="J1673" s="567" t="s">
        <v>4087</v>
      </c>
      <c r="K1673" s="567" t="s">
        <v>4088</v>
      </c>
      <c r="L1673" s="568">
        <v>246.82</v>
      </c>
      <c r="M1673" s="568">
        <v>246.82</v>
      </c>
      <c r="N1673" s="567">
        <v>1</v>
      </c>
      <c r="O1673" s="631">
        <v>1</v>
      </c>
      <c r="P1673" s="568">
        <v>246.82</v>
      </c>
      <c r="Q1673" s="583">
        <v>1</v>
      </c>
      <c r="R1673" s="567">
        <v>1</v>
      </c>
      <c r="S1673" s="583">
        <v>1</v>
      </c>
      <c r="T1673" s="631">
        <v>1</v>
      </c>
      <c r="U1673" s="613">
        <v>1</v>
      </c>
    </row>
    <row r="1674" spans="1:21" ht="14.4" customHeight="1" x14ac:dyDescent="0.3">
      <c r="A1674" s="566">
        <v>4</v>
      </c>
      <c r="B1674" s="567" t="s">
        <v>539</v>
      </c>
      <c r="C1674" s="567">
        <v>89301042</v>
      </c>
      <c r="D1674" s="629" t="s">
        <v>4252</v>
      </c>
      <c r="E1674" s="630" t="s">
        <v>2336</v>
      </c>
      <c r="F1674" s="567" t="s">
        <v>2280</v>
      </c>
      <c r="G1674" s="567" t="s">
        <v>2338</v>
      </c>
      <c r="H1674" s="567" t="s">
        <v>905</v>
      </c>
      <c r="I1674" s="567" t="s">
        <v>1977</v>
      </c>
      <c r="J1674" s="567" t="s">
        <v>1049</v>
      </c>
      <c r="K1674" s="567" t="s">
        <v>1978</v>
      </c>
      <c r="L1674" s="568">
        <v>399.92</v>
      </c>
      <c r="M1674" s="568">
        <v>399.92</v>
      </c>
      <c r="N1674" s="567">
        <v>1</v>
      </c>
      <c r="O1674" s="631">
        <v>1</v>
      </c>
      <c r="P1674" s="568"/>
      <c r="Q1674" s="583">
        <v>0</v>
      </c>
      <c r="R1674" s="567"/>
      <c r="S1674" s="583">
        <v>0</v>
      </c>
      <c r="T1674" s="631"/>
      <c r="U1674" s="613">
        <v>0</v>
      </c>
    </row>
    <row r="1675" spans="1:21" ht="14.4" customHeight="1" x14ac:dyDescent="0.3">
      <c r="A1675" s="566">
        <v>4</v>
      </c>
      <c r="B1675" s="567" t="s">
        <v>539</v>
      </c>
      <c r="C1675" s="567">
        <v>89301042</v>
      </c>
      <c r="D1675" s="629" t="s">
        <v>4252</v>
      </c>
      <c r="E1675" s="630" t="s">
        <v>2336</v>
      </c>
      <c r="F1675" s="567" t="s">
        <v>2280</v>
      </c>
      <c r="G1675" s="567" t="s">
        <v>2577</v>
      </c>
      <c r="H1675" s="567" t="s">
        <v>905</v>
      </c>
      <c r="I1675" s="567" t="s">
        <v>3886</v>
      </c>
      <c r="J1675" s="567" t="s">
        <v>1388</v>
      </c>
      <c r="K1675" s="567" t="s">
        <v>1389</v>
      </c>
      <c r="L1675" s="568">
        <v>143.18</v>
      </c>
      <c r="M1675" s="568">
        <v>286.36</v>
      </c>
      <c r="N1675" s="567">
        <v>2</v>
      </c>
      <c r="O1675" s="631">
        <v>1</v>
      </c>
      <c r="P1675" s="568">
        <v>286.36</v>
      </c>
      <c r="Q1675" s="583">
        <v>1</v>
      </c>
      <c r="R1675" s="567">
        <v>2</v>
      </c>
      <c r="S1675" s="583">
        <v>1</v>
      </c>
      <c r="T1675" s="631">
        <v>1</v>
      </c>
      <c r="U1675" s="613">
        <v>1</v>
      </c>
    </row>
    <row r="1676" spans="1:21" ht="14.4" customHeight="1" x14ac:dyDescent="0.3">
      <c r="A1676" s="566">
        <v>4</v>
      </c>
      <c r="B1676" s="567" t="s">
        <v>539</v>
      </c>
      <c r="C1676" s="567">
        <v>89301042</v>
      </c>
      <c r="D1676" s="629" t="s">
        <v>4252</v>
      </c>
      <c r="E1676" s="630" t="s">
        <v>2336</v>
      </c>
      <c r="F1676" s="567" t="s">
        <v>2280</v>
      </c>
      <c r="G1676" s="567" t="s">
        <v>2846</v>
      </c>
      <c r="H1676" s="567" t="s">
        <v>538</v>
      </c>
      <c r="I1676" s="567" t="s">
        <v>4089</v>
      </c>
      <c r="J1676" s="567" t="s">
        <v>3250</v>
      </c>
      <c r="K1676" s="567" t="s">
        <v>1343</v>
      </c>
      <c r="L1676" s="568">
        <v>0</v>
      </c>
      <c r="M1676" s="568">
        <v>0</v>
      </c>
      <c r="N1676" s="567">
        <v>2</v>
      </c>
      <c r="O1676" s="631">
        <v>0.5</v>
      </c>
      <c r="P1676" s="568"/>
      <c r="Q1676" s="583"/>
      <c r="R1676" s="567"/>
      <c r="S1676" s="583">
        <v>0</v>
      </c>
      <c r="T1676" s="631"/>
      <c r="U1676" s="613">
        <v>0</v>
      </c>
    </row>
    <row r="1677" spans="1:21" ht="14.4" customHeight="1" x14ac:dyDescent="0.3">
      <c r="A1677" s="566">
        <v>4</v>
      </c>
      <c r="B1677" s="567" t="s">
        <v>539</v>
      </c>
      <c r="C1677" s="567">
        <v>89301042</v>
      </c>
      <c r="D1677" s="629" t="s">
        <v>4252</v>
      </c>
      <c r="E1677" s="630" t="s">
        <v>2336</v>
      </c>
      <c r="F1677" s="567" t="s">
        <v>2280</v>
      </c>
      <c r="G1677" s="567" t="s">
        <v>4059</v>
      </c>
      <c r="H1677" s="567" t="s">
        <v>538</v>
      </c>
      <c r="I1677" s="567" t="s">
        <v>4090</v>
      </c>
      <c r="J1677" s="567" t="s">
        <v>4061</v>
      </c>
      <c r="K1677" s="567" t="s">
        <v>4064</v>
      </c>
      <c r="L1677" s="568">
        <v>347.08</v>
      </c>
      <c r="M1677" s="568">
        <v>347.08</v>
      </c>
      <c r="N1677" s="567">
        <v>1</v>
      </c>
      <c r="O1677" s="631">
        <v>0.5</v>
      </c>
      <c r="P1677" s="568"/>
      <c r="Q1677" s="583">
        <v>0</v>
      </c>
      <c r="R1677" s="567"/>
      <c r="S1677" s="583">
        <v>0</v>
      </c>
      <c r="T1677" s="631"/>
      <c r="U1677" s="613">
        <v>0</v>
      </c>
    </row>
    <row r="1678" spans="1:21" ht="14.4" customHeight="1" x14ac:dyDescent="0.3">
      <c r="A1678" s="566">
        <v>4</v>
      </c>
      <c r="B1678" s="567" t="s">
        <v>539</v>
      </c>
      <c r="C1678" s="567">
        <v>89301042</v>
      </c>
      <c r="D1678" s="629" t="s">
        <v>4252</v>
      </c>
      <c r="E1678" s="630" t="s">
        <v>2336</v>
      </c>
      <c r="F1678" s="567" t="s">
        <v>2280</v>
      </c>
      <c r="G1678" s="567" t="s">
        <v>4059</v>
      </c>
      <c r="H1678" s="567" t="s">
        <v>538</v>
      </c>
      <c r="I1678" s="567" t="s">
        <v>4060</v>
      </c>
      <c r="J1678" s="567" t="s">
        <v>4061</v>
      </c>
      <c r="K1678" s="567" t="s">
        <v>4062</v>
      </c>
      <c r="L1678" s="568">
        <v>0</v>
      </c>
      <c r="M1678" s="568">
        <v>0</v>
      </c>
      <c r="N1678" s="567">
        <v>1</v>
      </c>
      <c r="O1678" s="631">
        <v>1</v>
      </c>
      <c r="P1678" s="568">
        <v>0</v>
      </c>
      <c r="Q1678" s="583"/>
      <c r="R1678" s="567">
        <v>1</v>
      </c>
      <c r="S1678" s="583">
        <v>1</v>
      </c>
      <c r="T1678" s="631">
        <v>1</v>
      </c>
      <c r="U1678" s="613">
        <v>1</v>
      </c>
    </row>
    <row r="1679" spans="1:21" ht="14.4" customHeight="1" x14ac:dyDescent="0.3">
      <c r="A1679" s="566">
        <v>4</v>
      </c>
      <c r="B1679" s="567" t="s">
        <v>539</v>
      </c>
      <c r="C1679" s="567">
        <v>89301042</v>
      </c>
      <c r="D1679" s="629" t="s">
        <v>4252</v>
      </c>
      <c r="E1679" s="630" t="s">
        <v>2336</v>
      </c>
      <c r="F1679" s="567" t="s">
        <v>2280</v>
      </c>
      <c r="G1679" s="567" t="s">
        <v>4059</v>
      </c>
      <c r="H1679" s="567" t="s">
        <v>538</v>
      </c>
      <c r="I1679" s="567" t="s">
        <v>4063</v>
      </c>
      <c r="J1679" s="567" t="s">
        <v>4061</v>
      </c>
      <c r="K1679" s="567" t="s">
        <v>4064</v>
      </c>
      <c r="L1679" s="568">
        <v>347.08</v>
      </c>
      <c r="M1679" s="568">
        <v>694.16</v>
      </c>
      <c r="N1679" s="567">
        <v>2</v>
      </c>
      <c r="O1679" s="631">
        <v>2</v>
      </c>
      <c r="P1679" s="568">
        <v>347.08</v>
      </c>
      <c r="Q1679" s="583">
        <v>0.5</v>
      </c>
      <c r="R1679" s="567">
        <v>1</v>
      </c>
      <c r="S1679" s="583">
        <v>0.5</v>
      </c>
      <c r="T1679" s="631">
        <v>1</v>
      </c>
      <c r="U1679" s="613">
        <v>0.5</v>
      </c>
    </row>
    <row r="1680" spans="1:21" ht="14.4" customHeight="1" x14ac:dyDescent="0.3">
      <c r="A1680" s="566">
        <v>4</v>
      </c>
      <c r="B1680" s="567" t="s">
        <v>539</v>
      </c>
      <c r="C1680" s="567">
        <v>89301042</v>
      </c>
      <c r="D1680" s="629" t="s">
        <v>4252</v>
      </c>
      <c r="E1680" s="630" t="s">
        <v>2336</v>
      </c>
      <c r="F1680" s="567" t="s">
        <v>2280</v>
      </c>
      <c r="G1680" s="567" t="s">
        <v>2391</v>
      </c>
      <c r="H1680" s="567" t="s">
        <v>538</v>
      </c>
      <c r="I1680" s="567" t="s">
        <v>4069</v>
      </c>
      <c r="J1680" s="567" t="s">
        <v>2399</v>
      </c>
      <c r="K1680" s="567" t="s">
        <v>2852</v>
      </c>
      <c r="L1680" s="568">
        <v>0</v>
      </c>
      <c r="M1680" s="568">
        <v>0</v>
      </c>
      <c r="N1680" s="567">
        <v>1</v>
      </c>
      <c r="O1680" s="631">
        <v>0.5</v>
      </c>
      <c r="P1680" s="568"/>
      <c r="Q1680" s="583"/>
      <c r="R1680" s="567"/>
      <c r="S1680" s="583">
        <v>0</v>
      </c>
      <c r="T1680" s="631"/>
      <c r="U1680" s="613">
        <v>0</v>
      </c>
    </row>
    <row r="1681" spans="1:21" ht="14.4" customHeight="1" x14ac:dyDescent="0.3">
      <c r="A1681" s="566">
        <v>4</v>
      </c>
      <c r="B1681" s="567" t="s">
        <v>539</v>
      </c>
      <c r="C1681" s="567">
        <v>89301042</v>
      </c>
      <c r="D1681" s="629" t="s">
        <v>4252</v>
      </c>
      <c r="E1681" s="630" t="s">
        <v>2336</v>
      </c>
      <c r="F1681" s="567" t="s">
        <v>2280</v>
      </c>
      <c r="G1681" s="567" t="s">
        <v>2369</v>
      </c>
      <c r="H1681" s="567" t="s">
        <v>905</v>
      </c>
      <c r="I1681" s="567" t="s">
        <v>1866</v>
      </c>
      <c r="J1681" s="567" t="s">
        <v>934</v>
      </c>
      <c r="K1681" s="567" t="s">
        <v>936</v>
      </c>
      <c r="L1681" s="568">
        <v>937.93</v>
      </c>
      <c r="M1681" s="568">
        <v>937.93</v>
      </c>
      <c r="N1681" s="567">
        <v>1</v>
      </c>
      <c r="O1681" s="631">
        <v>1</v>
      </c>
      <c r="P1681" s="568">
        <v>937.93</v>
      </c>
      <c r="Q1681" s="583">
        <v>1</v>
      </c>
      <c r="R1681" s="567">
        <v>1</v>
      </c>
      <c r="S1681" s="583">
        <v>1</v>
      </c>
      <c r="T1681" s="631">
        <v>1</v>
      </c>
      <c r="U1681" s="613">
        <v>1</v>
      </c>
    </row>
    <row r="1682" spans="1:21" ht="14.4" customHeight="1" x14ac:dyDescent="0.3">
      <c r="A1682" s="566">
        <v>4</v>
      </c>
      <c r="B1682" s="567" t="s">
        <v>539</v>
      </c>
      <c r="C1682" s="567">
        <v>89301042</v>
      </c>
      <c r="D1682" s="629" t="s">
        <v>4252</v>
      </c>
      <c r="E1682" s="630" t="s">
        <v>2336</v>
      </c>
      <c r="F1682" s="567" t="s">
        <v>2280</v>
      </c>
      <c r="G1682" s="567" t="s">
        <v>2666</v>
      </c>
      <c r="H1682" s="567" t="s">
        <v>538</v>
      </c>
      <c r="I1682" s="567" t="s">
        <v>2667</v>
      </c>
      <c r="J1682" s="567" t="s">
        <v>2668</v>
      </c>
      <c r="K1682" s="567" t="s">
        <v>2669</v>
      </c>
      <c r="L1682" s="568">
        <v>189.92</v>
      </c>
      <c r="M1682" s="568">
        <v>189.92</v>
      </c>
      <c r="N1682" s="567">
        <v>1</v>
      </c>
      <c r="O1682" s="631">
        <v>1</v>
      </c>
      <c r="P1682" s="568">
        <v>189.92</v>
      </c>
      <c r="Q1682" s="583">
        <v>1</v>
      </c>
      <c r="R1682" s="567">
        <v>1</v>
      </c>
      <c r="S1682" s="583">
        <v>1</v>
      </c>
      <c r="T1682" s="631">
        <v>1</v>
      </c>
      <c r="U1682" s="613">
        <v>1</v>
      </c>
    </row>
    <row r="1683" spans="1:21" ht="14.4" customHeight="1" x14ac:dyDescent="0.3">
      <c r="A1683" s="566">
        <v>4</v>
      </c>
      <c r="B1683" s="567" t="s">
        <v>539</v>
      </c>
      <c r="C1683" s="567">
        <v>89301042</v>
      </c>
      <c r="D1683" s="629" t="s">
        <v>4252</v>
      </c>
      <c r="E1683" s="630" t="s">
        <v>2336</v>
      </c>
      <c r="F1683" s="567" t="s">
        <v>2280</v>
      </c>
      <c r="G1683" s="567" t="s">
        <v>2347</v>
      </c>
      <c r="H1683" s="567" t="s">
        <v>538</v>
      </c>
      <c r="I1683" s="567" t="s">
        <v>1835</v>
      </c>
      <c r="J1683" s="567" t="s">
        <v>681</v>
      </c>
      <c r="K1683" s="567" t="s">
        <v>682</v>
      </c>
      <c r="L1683" s="568">
        <v>95.24</v>
      </c>
      <c r="M1683" s="568">
        <v>190.48</v>
      </c>
      <c r="N1683" s="567">
        <v>2</v>
      </c>
      <c r="O1683" s="631">
        <v>1</v>
      </c>
      <c r="P1683" s="568"/>
      <c r="Q1683" s="583">
        <v>0</v>
      </c>
      <c r="R1683" s="567"/>
      <c r="S1683" s="583">
        <v>0</v>
      </c>
      <c r="T1683" s="631"/>
      <c r="U1683" s="613">
        <v>0</v>
      </c>
    </row>
    <row r="1684" spans="1:21" ht="14.4" customHeight="1" x14ac:dyDescent="0.3">
      <c r="A1684" s="566">
        <v>4</v>
      </c>
      <c r="B1684" s="567" t="s">
        <v>539</v>
      </c>
      <c r="C1684" s="567">
        <v>89301042</v>
      </c>
      <c r="D1684" s="629" t="s">
        <v>4252</v>
      </c>
      <c r="E1684" s="630" t="s">
        <v>2336</v>
      </c>
      <c r="F1684" s="567" t="s">
        <v>2280</v>
      </c>
      <c r="G1684" s="567" t="s">
        <v>2347</v>
      </c>
      <c r="H1684" s="567" t="s">
        <v>538</v>
      </c>
      <c r="I1684" s="567" t="s">
        <v>1836</v>
      </c>
      <c r="J1684" s="567" t="s">
        <v>681</v>
      </c>
      <c r="K1684" s="567" t="s">
        <v>683</v>
      </c>
      <c r="L1684" s="568">
        <v>190.48</v>
      </c>
      <c r="M1684" s="568">
        <v>190.48</v>
      </c>
      <c r="N1684" s="567">
        <v>1</v>
      </c>
      <c r="O1684" s="631">
        <v>1</v>
      </c>
      <c r="P1684" s="568">
        <v>190.48</v>
      </c>
      <c r="Q1684" s="583">
        <v>1</v>
      </c>
      <c r="R1684" s="567">
        <v>1</v>
      </c>
      <c r="S1684" s="583">
        <v>1</v>
      </c>
      <c r="T1684" s="631">
        <v>1</v>
      </c>
      <c r="U1684" s="613">
        <v>1</v>
      </c>
    </row>
    <row r="1685" spans="1:21" ht="14.4" customHeight="1" x14ac:dyDescent="0.3">
      <c r="A1685" s="566">
        <v>4</v>
      </c>
      <c r="B1685" s="567" t="s">
        <v>539</v>
      </c>
      <c r="C1685" s="567">
        <v>89301042</v>
      </c>
      <c r="D1685" s="629" t="s">
        <v>4252</v>
      </c>
      <c r="E1685" s="630" t="s">
        <v>2336</v>
      </c>
      <c r="F1685" s="567" t="s">
        <v>2280</v>
      </c>
      <c r="G1685" s="567" t="s">
        <v>2465</v>
      </c>
      <c r="H1685" s="567" t="s">
        <v>538</v>
      </c>
      <c r="I1685" s="567" t="s">
        <v>4091</v>
      </c>
      <c r="J1685" s="567" t="s">
        <v>584</v>
      </c>
      <c r="K1685" s="567" t="s">
        <v>659</v>
      </c>
      <c r="L1685" s="568">
        <v>0</v>
      </c>
      <c r="M1685" s="568">
        <v>0</v>
      </c>
      <c r="N1685" s="567">
        <v>1</v>
      </c>
      <c r="O1685" s="631">
        <v>0.5</v>
      </c>
      <c r="P1685" s="568"/>
      <c r="Q1685" s="583"/>
      <c r="R1685" s="567"/>
      <c r="S1685" s="583">
        <v>0</v>
      </c>
      <c r="T1685" s="631"/>
      <c r="U1685" s="613">
        <v>0</v>
      </c>
    </row>
    <row r="1686" spans="1:21" ht="14.4" customHeight="1" x14ac:dyDescent="0.3">
      <c r="A1686" s="566">
        <v>4</v>
      </c>
      <c r="B1686" s="567" t="s">
        <v>539</v>
      </c>
      <c r="C1686" s="567">
        <v>89301042</v>
      </c>
      <c r="D1686" s="629" t="s">
        <v>4252</v>
      </c>
      <c r="E1686" s="630" t="s">
        <v>2336</v>
      </c>
      <c r="F1686" s="567" t="s">
        <v>2280</v>
      </c>
      <c r="G1686" s="567" t="s">
        <v>2370</v>
      </c>
      <c r="H1686" s="567" t="s">
        <v>538</v>
      </c>
      <c r="I1686" s="567" t="s">
        <v>2371</v>
      </c>
      <c r="J1686" s="567" t="s">
        <v>723</v>
      </c>
      <c r="K1686" s="567" t="s">
        <v>724</v>
      </c>
      <c r="L1686" s="568">
        <v>56.69</v>
      </c>
      <c r="M1686" s="568">
        <v>56.69</v>
      </c>
      <c r="N1686" s="567">
        <v>1</v>
      </c>
      <c r="O1686" s="631">
        <v>1</v>
      </c>
      <c r="P1686" s="568">
        <v>56.69</v>
      </c>
      <c r="Q1686" s="583">
        <v>1</v>
      </c>
      <c r="R1686" s="567">
        <v>1</v>
      </c>
      <c r="S1686" s="583">
        <v>1</v>
      </c>
      <c r="T1686" s="631">
        <v>1</v>
      </c>
      <c r="U1686" s="613">
        <v>1</v>
      </c>
    </row>
    <row r="1687" spans="1:21" ht="14.4" customHeight="1" x14ac:dyDescent="0.3">
      <c r="A1687" s="566">
        <v>4</v>
      </c>
      <c r="B1687" s="567" t="s">
        <v>539</v>
      </c>
      <c r="C1687" s="567">
        <v>89301042</v>
      </c>
      <c r="D1687" s="629" t="s">
        <v>4252</v>
      </c>
      <c r="E1687" s="630" t="s">
        <v>2336</v>
      </c>
      <c r="F1687" s="567" t="s">
        <v>2280</v>
      </c>
      <c r="G1687" s="567" t="s">
        <v>2422</v>
      </c>
      <c r="H1687" s="567" t="s">
        <v>905</v>
      </c>
      <c r="I1687" s="567" t="s">
        <v>2423</v>
      </c>
      <c r="J1687" s="567" t="s">
        <v>2424</v>
      </c>
      <c r="K1687" s="567" t="s">
        <v>2425</v>
      </c>
      <c r="L1687" s="568">
        <v>94.8</v>
      </c>
      <c r="M1687" s="568">
        <v>379.2</v>
      </c>
      <c r="N1687" s="567">
        <v>4</v>
      </c>
      <c r="O1687" s="631">
        <v>2</v>
      </c>
      <c r="P1687" s="568">
        <v>189.6</v>
      </c>
      <c r="Q1687" s="583">
        <v>0.5</v>
      </c>
      <c r="R1687" s="567">
        <v>2</v>
      </c>
      <c r="S1687" s="583">
        <v>0.5</v>
      </c>
      <c r="T1687" s="631">
        <v>1</v>
      </c>
      <c r="U1687" s="613">
        <v>0.5</v>
      </c>
    </row>
    <row r="1688" spans="1:21" ht="14.4" customHeight="1" x14ac:dyDescent="0.3">
      <c r="A1688" s="566">
        <v>4</v>
      </c>
      <c r="B1688" s="567" t="s">
        <v>539</v>
      </c>
      <c r="C1688" s="567">
        <v>89301042</v>
      </c>
      <c r="D1688" s="629" t="s">
        <v>4252</v>
      </c>
      <c r="E1688" s="630" t="s">
        <v>2336</v>
      </c>
      <c r="F1688" s="567" t="s">
        <v>2280</v>
      </c>
      <c r="G1688" s="567" t="s">
        <v>2351</v>
      </c>
      <c r="H1688" s="567" t="s">
        <v>538</v>
      </c>
      <c r="I1688" s="567" t="s">
        <v>2395</v>
      </c>
      <c r="J1688" s="567" t="s">
        <v>790</v>
      </c>
      <c r="K1688" s="567" t="s">
        <v>2396</v>
      </c>
      <c r="L1688" s="568">
        <v>127.5</v>
      </c>
      <c r="M1688" s="568">
        <v>127.5</v>
      </c>
      <c r="N1688" s="567">
        <v>1</v>
      </c>
      <c r="O1688" s="631">
        <v>1</v>
      </c>
      <c r="P1688" s="568">
        <v>127.5</v>
      </c>
      <c r="Q1688" s="583">
        <v>1</v>
      </c>
      <c r="R1688" s="567">
        <v>1</v>
      </c>
      <c r="S1688" s="583">
        <v>1</v>
      </c>
      <c r="T1688" s="631">
        <v>1</v>
      </c>
      <c r="U1688" s="613">
        <v>1</v>
      </c>
    </row>
    <row r="1689" spans="1:21" ht="14.4" customHeight="1" x14ac:dyDescent="0.3">
      <c r="A1689" s="566">
        <v>4</v>
      </c>
      <c r="B1689" s="567" t="s">
        <v>539</v>
      </c>
      <c r="C1689" s="567">
        <v>89301042</v>
      </c>
      <c r="D1689" s="629" t="s">
        <v>4252</v>
      </c>
      <c r="E1689" s="630" t="s">
        <v>2336</v>
      </c>
      <c r="F1689" s="567" t="s">
        <v>2280</v>
      </c>
      <c r="G1689" s="567" t="s">
        <v>2379</v>
      </c>
      <c r="H1689" s="567" t="s">
        <v>538</v>
      </c>
      <c r="I1689" s="567" t="s">
        <v>2376</v>
      </c>
      <c r="J1689" s="567" t="s">
        <v>2377</v>
      </c>
      <c r="K1689" s="567" t="s">
        <v>2378</v>
      </c>
      <c r="L1689" s="568">
        <v>0</v>
      </c>
      <c r="M1689" s="568">
        <v>0</v>
      </c>
      <c r="N1689" s="567">
        <v>2</v>
      </c>
      <c r="O1689" s="631">
        <v>1</v>
      </c>
      <c r="P1689" s="568">
        <v>0</v>
      </c>
      <c r="Q1689" s="583"/>
      <c r="R1689" s="567">
        <v>2</v>
      </c>
      <c r="S1689" s="583">
        <v>1</v>
      </c>
      <c r="T1689" s="631">
        <v>1</v>
      </c>
      <c r="U1689" s="613">
        <v>1</v>
      </c>
    </row>
    <row r="1690" spans="1:21" ht="14.4" customHeight="1" x14ac:dyDescent="0.3">
      <c r="A1690" s="566">
        <v>4</v>
      </c>
      <c r="B1690" s="567" t="s">
        <v>539</v>
      </c>
      <c r="C1690" s="567">
        <v>89301042</v>
      </c>
      <c r="D1690" s="629" t="s">
        <v>4252</v>
      </c>
      <c r="E1690" s="630" t="s">
        <v>2336</v>
      </c>
      <c r="F1690" s="567" t="s">
        <v>2280</v>
      </c>
      <c r="G1690" s="567" t="s">
        <v>3830</v>
      </c>
      <c r="H1690" s="567" t="s">
        <v>538</v>
      </c>
      <c r="I1690" s="567" t="s">
        <v>4092</v>
      </c>
      <c r="J1690" s="567" t="s">
        <v>4093</v>
      </c>
      <c r="K1690" s="567" t="s">
        <v>1551</v>
      </c>
      <c r="L1690" s="568">
        <v>203.02</v>
      </c>
      <c r="M1690" s="568">
        <v>2639.26</v>
      </c>
      <c r="N1690" s="567">
        <v>13</v>
      </c>
      <c r="O1690" s="631">
        <v>4.5</v>
      </c>
      <c r="P1690" s="568">
        <v>2030.2000000000003</v>
      </c>
      <c r="Q1690" s="583">
        <v>0.76923076923076927</v>
      </c>
      <c r="R1690" s="567">
        <v>10</v>
      </c>
      <c r="S1690" s="583">
        <v>0.76923076923076927</v>
      </c>
      <c r="T1690" s="631">
        <v>3.5</v>
      </c>
      <c r="U1690" s="613">
        <v>0.77777777777777779</v>
      </c>
    </row>
    <row r="1691" spans="1:21" ht="14.4" customHeight="1" x14ac:dyDescent="0.3">
      <c r="A1691" s="566">
        <v>4</v>
      </c>
      <c r="B1691" s="567" t="s">
        <v>539</v>
      </c>
      <c r="C1691" s="567">
        <v>89301042</v>
      </c>
      <c r="D1691" s="629" t="s">
        <v>4252</v>
      </c>
      <c r="E1691" s="630" t="s">
        <v>2336</v>
      </c>
      <c r="F1691" s="567" t="s">
        <v>2280</v>
      </c>
      <c r="G1691" s="567" t="s">
        <v>4081</v>
      </c>
      <c r="H1691" s="567" t="s">
        <v>538</v>
      </c>
      <c r="I1691" s="567" t="s">
        <v>4082</v>
      </c>
      <c r="J1691" s="567" t="s">
        <v>1520</v>
      </c>
      <c r="K1691" s="567" t="s">
        <v>1167</v>
      </c>
      <c r="L1691" s="568">
        <v>314.95999999999998</v>
      </c>
      <c r="M1691" s="568">
        <v>314.95999999999998</v>
      </c>
      <c r="N1691" s="567">
        <v>1</v>
      </c>
      <c r="O1691" s="631">
        <v>0.5</v>
      </c>
      <c r="P1691" s="568"/>
      <c r="Q1691" s="583">
        <v>0</v>
      </c>
      <c r="R1691" s="567"/>
      <c r="S1691" s="583">
        <v>0</v>
      </c>
      <c r="T1691" s="631"/>
      <c r="U1691" s="613">
        <v>0</v>
      </c>
    </row>
    <row r="1692" spans="1:21" ht="14.4" customHeight="1" x14ac:dyDescent="0.3">
      <c r="A1692" s="566">
        <v>4</v>
      </c>
      <c r="B1692" s="567" t="s">
        <v>539</v>
      </c>
      <c r="C1692" s="567">
        <v>89301042</v>
      </c>
      <c r="D1692" s="629" t="s">
        <v>4252</v>
      </c>
      <c r="E1692" s="630" t="s">
        <v>2336</v>
      </c>
      <c r="F1692" s="567" t="s">
        <v>2280</v>
      </c>
      <c r="G1692" s="567" t="s">
        <v>3913</v>
      </c>
      <c r="H1692" s="567" t="s">
        <v>538</v>
      </c>
      <c r="I1692" s="567" t="s">
        <v>4094</v>
      </c>
      <c r="J1692" s="567" t="s">
        <v>3915</v>
      </c>
      <c r="K1692" s="567" t="s">
        <v>2652</v>
      </c>
      <c r="L1692" s="568">
        <v>71.95</v>
      </c>
      <c r="M1692" s="568">
        <v>143.9</v>
      </c>
      <c r="N1692" s="567">
        <v>2</v>
      </c>
      <c r="O1692" s="631">
        <v>1</v>
      </c>
      <c r="P1692" s="568">
        <v>71.95</v>
      </c>
      <c r="Q1692" s="583">
        <v>0.5</v>
      </c>
      <c r="R1692" s="567">
        <v>1</v>
      </c>
      <c r="S1692" s="583">
        <v>0.5</v>
      </c>
      <c r="T1692" s="631">
        <v>0.5</v>
      </c>
      <c r="U1692" s="613">
        <v>0.5</v>
      </c>
    </row>
    <row r="1693" spans="1:21" ht="14.4" customHeight="1" x14ac:dyDescent="0.3">
      <c r="A1693" s="566">
        <v>4</v>
      </c>
      <c r="B1693" s="567" t="s">
        <v>539</v>
      </c>
      <c r="C1693" s="567">
        <v>89301042</v>
      </c>
      <c r="D1693" s="629" t="s">
        <v>4252</v>
      </c>
      <c r="E1693" s="630" t="s">
        <v>2336</v>
      </c>
      <c r="F1693" s="567" t="s">
        <v>2280</v>
      </c>
      <c r="G1693" s="567" t="s">
        <v>4095</v>
      </c>
      <c r="H1693" s="567" t="s">
        <v>538</v>
      </c>
      <c r="I1693" s="567" t="s">
        <v>4096</v>
      </c>
      <c r="J1693" s="567" t="s">
        <v>4097</v>
      </c>
      <c r="K1693" s="567" t="s">
        <v>3490</v>
      </c>
      <c r="L1693" s="568">
        <v>0</v>
      </c>
      <c r="M1693" s="568">
        <v>0</v>
      </c>
      <c r="N1693" s="567">
        <v>1</v>
      </c>
      <c r="O1693" s="631">
        <v>1</v>
      </c>
      <c r="P1693" s="568">
        <v>0</v>
      </c>
      <c r="Q1693" s="583"/>
      <c r="R1693" s="567">
        <v>1</v>
      </c>
      <c r="S1693" s="583">
        <v>1</v>
      </c>
      <c r="T1693" s="631">
        <v>1</v>
      </c>
      <c r="U1693" s="613">
        <v>1</v>
      </c>
    </row>
    <row r="1694" spans="1:21" ht="14.4" customHeight="1" x14ac:dyDescent="0.3">
      <c r="A1694" s="566">
        <v>4</v>
      </c>
      <c r="B1694" s="567" t="s">
        <v>539</v>
      </c>
      <c r="C1694" s="567">
        <v>89301042</v>
      </c>
      <c r="D1694" s="629" t="s">
        <v>4252</v>
      </c>
      <c r="E1694" s="630" t="s">
        <v>2336</v>
      </c>
      <c r="F1694" s="567" t="s">
        <v>2280</v>
      </c>
      <c r="G1694" s="567" t="s">
        <v>2404</v>
      </c>
      <c r="H1694" s="567" t="s">
        <v>538</v>
      </c>
      <c r="I1694" s="567" t="s">
        <v>4098</v>
      </c>
      <c r="J1694" s="567" t="s">
        <v>4099</v>
      </c>
      <c r="K1694" s="567" t="s">
        <v>2006</v>
      </c>
      <c r="L1694" s="568">
        <v>186.85</v>
      </c>
      <c r="M1694" s="568">
        <v>186.85</v>
      </c>
      <c r="N1694" s="567">
        <v>1</v>
      </c>
      <c r="O1694" s="631">
        <v>0.5</v>
      </c>
      <c r="P1694" s="568"/>
      <c r="Q1694" s="583">
        <v>0</v>
      </c>
      <c r="R1694" s="567"/>
      <c r="S1694" s="583">
        <v>0</v>
      </c>
      <c r="T1694" s="631"/>
      <c r="U1694" s="613">
        <v>0</v>
      </c>
    </row>
    <row r="1695" spans="1:21" ht="14.4" customHeight="1" x14ac:dyDescent="0.3">
      <c r="A1695" s="566">
        <v>4</v>
      </c>
      <c r="B1695" s="567" t="s">
        <v>539</v>
      </c>
      <c r="C1695" s="567">
        <v>89301042</v>
      </c>
      <c r="D1695" s="629" t="s">
        <v>4252</v>
      </c>
      <c r="E1695" s="630" t="s">
        <v>2336</v>
      </c>
      <c r="F1695" s="567" t="s">
        <v>2280</v>
      </c>
      <c r="G1695" s="567" t="s">
        <v>2566</v>
      </c>
      <c r="H1695" s="567" t="s">
        <v>905</v>
      </c>
      <c r="I1695" s="567" t="s">
        <v>2567</v>
      </c>
      <c r="J1695" s="567" t="s">
        <v>2568</v>
      </c>
      <c r="K1695" s="567" t="s">
        <v>2569</v>
      </c>
      <c r="L1695" s="568">
        <v>156.25</v>
      </c>
      <c r="M1695" s="568">
        <v>312.5</v>
      </c>
      <c r="N1695" s="567">
        <v>2</v>
      </c>
      <c r="O1695" s="631">
        <v>0.5</v>
      </c>
      <c r="P1695" s="568"/>
      <c r="Q1695" s="583">
        <v>0</v>
      </c>
      <c r="R1695" s="567"/>
      <c r="S1695" s="583">
        <v>0</v>
      </c>
      <c r="T1695" s="631"/>
      <c r="U1695" s="613">
        <v>0</v>
      </c>
    </row>
    <row r="1696" spans="1:21" ht="14.4" customHeight="1" x14ac:dyDescent="0.3">
      <c r="A1696" s="566">
        <v>4</v>
      </c>
      <c r="B1696" s="567" t="s">
        <v>539</v>
      </c>
      <c r="C1696" s="567">
        <v>89301042</v>
      </c>
      <c r="D1696" s="629" t="s">
        <v>4252</v>
      </c>
      <c r="E1696" s="630" t="s">
        <v>2336</v>
      </c>
      <c r="F1696" s="567" t="s">
        <v>2280</v>
      </c>
      <c r="G1696" s="567" t="s">
        <v>4100</v>
      </c>
      <c r="H1696" s="567" t="s">
        <v>538</v>
      </c>
      <c r="I1696" s="567" t="s">
        <v>4101</v>
      </c>
      <c r="J1696" s="567" t="s">
        <v>4102</v>
      </c>
      <c r="K1696" s="567" t="s">
        <v>4103</v>
      </c>
      <c r="L1696" s="568">
        <v>100.85</v>
      </c>
      <c r="M1696" s="568">
        <v>100.85</v>
      </c>
      <c r="N1696" s="567">
        <v>1</v>
      </c>
      <c r="O1696" s="631">
        <v>1</v>
      </c>
      <c r="P1696" s="568">
        <v>100.85</v>
      </c>
      <c r="Q1696" s="583">
        <v>1</v>
      </c>
      <c r="R1696" s="567">
        <v>1</v>
      </c>
      <c r="S1696" s="583">
        <v>1</v>
      </c>
      <c r="T1696" s="631">
        <v>1</v>
      </c>
      <c r="U1696" s="613">
        <v>1</v>
      </c>
    </row>
    <row r="1697" spans="1:21" ht="14.4" customHeight="1" x14ac:dyDescent="0.3">
      <c r="A1697" s="566">
        <v>4</v>
      </c>
      <c r="B1697" s="567" t="s">
        <v>539</v>
      </c>
      <c r="C1697" s="567">
        <v>89301042</v>
      </c>
      <c r="D1697" s="629" t="s">
        <v>4252</v>
      </c>
      <c r="E1697" s="630" t="s">
        <v>2336</v>
      </c>
      <c r="F1697" s="567" t="s">
        <v>2282</v>
      </c>
      <c r="G1697" s="567" t="s">
        <v>2622</v>
      </c>
      <c r="H1697" s="567" t="s">
        <v>538</v>
      </c>
      <c r="I1697" s="567" t="s">
        <v>2623</v>
      </c>
      <c r="J1697" s="567" t="s">
        <v>2624</v>
      </c>
      <c r="K1697" s="567" t="s">
        <v>2625</v>
      </c>
      <c r="L1697" s="568">
        <v>410</v>
      </c>
      <c r="M1697" s="568">
        <v>27060</v>
      </c>
      <c r="N1697" s="567">
        <v>66</v>
      </c>
      <c r="O1697" s="631">
        <v>66</v>
      </c>
      <c r="P1697" s="568">
        <v>26650</v>
      </c>
      <c r="Q1697" s="583">
        <v>0.98484848484848486</v>
      </c>
      <c r="R1697" s="567">
        <v>65</v>
      </c>
      <c r="S1697" s="583">
        <v>0.98484848484848486</v>
      </c>
      <c r="T1697" s="631">
        <v>65</v>
      </c>
      <c r="U1697" s="613">
        <v>0.98484848484848486</v>
      </c>
    </row>
    <row r="1698" spans="1:21" ht="14.4" customHeight="1" x14ac:dyDescent="0.3">
      <c r="A1698" s="566">
        <v>4</v>
      </c>
      <c r="B1698" s="567" t="s">
        <v>539</v>
      </c>
      <c r="C1698" s="567">
        <v>89301042</v>
      </c>
      <c r="D1698" s="629" t="s">
        <v>4252</v>
      </c>
      <c r="E1698" s="630" t="s">
        <v>2336</v>
      </c>
      <c r="F1698" s="567" t="s">
        <v>2282</v>
      </c>
      <c r="G1698" s="567" t="s">
        <v>2622</v>
      </c>
      <c r="H1698" s="567" t="s">
        <v>538</v>
      </c>
      <c r="I1698" s="567" t="s">
        <v>2695</v>
      </c>
      <c r="J1698" s="567" t="s">
        <v>2696</v>
      </c>
      <c r="K1698" s="567" t="s">
        <v>2697</v>
      </c>
      <c r="L1698" s="568">
        <v>566</v>
      </c>
      <c r="M1698" s="568">
        <v>566</v>
      </c>
      <c r="N1698" s="567">
        <v>1</v>
      </c>
      <c r="O1698" s="631">
        <v>1</v>
      </c>
      <c r="P1698" s="568"/>
      <c r="Q1698" s="583">
        <v>0</v>
      </c>
      <c r="R1698" s="567"/>
      <c r="S1698" s="583">
        <v>0</v>
      </c>
      <c r="T1698" s="631"/>
      <c r="U1698" s="613">
        <v>0</v>
      </c>
    </row>
    <row r="1699" spans="1:21" ht="14.4" customHeight="1" x14ac:dyDescent="0.3">
      <c r="A1699" s="566">
        <v>4</v>
      </c>
      <c r="B1699" s="567" t="s">
        <v>539</v>
      </c>
      <c r="C1699" s="567">
        <v>89301042</v>
      </c>
      <c r="D1699" s="629" t="s">
        <v>4252</v>
      </c>
      <c r="E1699" s="630" t="s">
        <v>2336</v>
      </c>
      <c r="F1699" s="567" t="s">
        <v>2282</v>
      </c>
      <c r="G1699" s="567" t="s">
        <v>2698</v>
      </c>
      <c r="H1699" s="567" t="s">
        <v>538</v>
      </c>
      <c r="I1699" s="567" t="s">
        <v>2874</v>
      </c>
      <c r="J1699" s="567" t="s">
        <v>2875</v>
      </c>
      <c r="K1699" s="567" t="s">
        <v>2876</v>
      </c>
      <c r="L1699" s="568">
        <v>35.130000000000003</v>
      </c>
      <c r="M1699" s="568">
        <v>70.260000000000005</v>
      </c>
      <c r="N1699" s="567">
        <v>2</v>
      </c>
      <c r="O1699" s="631">
        <v>1</v>
      </c>
      <c r="P1699" s="568">
        <v>70.260000000000005</v>
      </c>
      <c r="Q1699" s="583">
        <v>1</v>
      </c>
      <c r="R1699" s="567">
        <v>2</v>
      </c>
      <c r="S1699" s="583">
        <v>1</v>
      </c>
      <c r="T1699" s="631">
        <v>1</v>
      </c>
      <c r="U1699" s="613">
        <v>1</v>
      </c>
    </row>
    <row r="1700" spans="1:21" ht="14.4" customHeight="1" x14ac:dyDescent="0.3">
      <c r="A1700" s="566">
        <v>4</v>
      </c>
      <c r="B1700" s="567" t="s">
        <v>539</v>
      </c>
      <c r="C1700" s="567">
        <v>89301042</v>
      </c>
      <c r="D1700" s="629" t="s">
        <v>4252</v>
      </c>
      <c r="E1700" s="630" t="s">
        <v>2336</v>
      </c>
      <c r="F1700" s="567" t="s">
        <v>2282</v>
      </c>
      <c r="G1700" s="567" t="s">
        <v>2698</v>
      </c>
      <c r="H1700" s="567" t="s">
        <v>538</v>
      </c>
      <c r="I1700" s="567" t="s">
        <v>3174</v>
      </c>
      <c r="J1700" s="567" t="s">
        <v>2706</v>
      </c>
      <c r="K1700" s="567" t="s">
        <v>3175</v>
      </c>
      <c r="L1700" s="568">
        <v>175.15</v>
      </c>
      <c r="M1700" s="568">
        <v>175.15</v>
      </c>
      <c r="N1700" s="567">
        <v>1</v>
      </c>
      <c r="O1700" s="631">
        <v>1</v>
      </c>
      <c r="P1700" s="568"/>
      <c r="Q1700" s="583">
        <v>0</v>
      </c>
      <c r="R1700" s="567"/>
      <c r="S1700" s="583">
        <v>0</v>
      </c>
      <c r="T1700" s="631"/>
      <c r="U1700" s="613">
        <v>0</v>
      </c>
    </row>
    <row r="1701" spans="1:21" ht="14.4" customHeight="1" x14ac:dyDescent="0.3">
      <c r="A1701" s="566">
        <v>4</v>
      </c>
      <c r="B1701" s="567" t="s">
        <v>539</v>
      </c>
      <c r="C1701" s="567">
        <v>89301042</v>
      </c>
      <c r="D1701" s="629" t="s">
        <v>4252</v>
      </c>
      <c r="E1701" s="630" t="s">
        <v>2336</v>
      </c>
      <c r="F1701" s="567" t="s">
        <v>2282</v>
      </c>
      <c r="G1701" s="567" t="s">
        <v>2698</v>
      </c>
      <c r="H1701" s="567" t="s">
        <v>538</v>
      </c>
      <c r="I1701" s="567" t="s">
        <v>4104</v>
      </c>
      <c r="J1701" s="567" t="s">
        <v>2709</v>
      </c>
      <c r="K1701" s="567" t="s">
        <v>4105</v>
      </c>
      <c r="L1701" s="568">
        <v>40.42</v>
      </c>
      <c r="M1701" s="568">
        <v>80.84</v>
      </c>
      <c r="N1701" s="567">
        <v>2</v>
      </c>
      <c r="O1701" s="631">
        <v>2</v>
      </c>
      <c r="P1701" s="568">
        <v>80.84</v>
      </c>
      <c r="Q1701" s="583">
        <v>1</v>
      </c>
      <c r="R1701" s="567">
        <v>2</v>
      </c>
      <c r="S1701" s="583">
        <v>1</v>
      </c>
      <c r="T1701" s="631">
        <v>2</v>
      </c>
      <c r="U1701" s="613">
        <v>1</v>
      </c>
    </row>
    <row r="1702" spans="1:21" ht="14.4" customHeight="1" x14ac:dyDescent="0.3">
      <c r="A1702" s="566">
        <v>4</v>
      </c>
      <c r="B1702" s="567" t="s">
        <v>539</v>
      </c>
      <c r="C1702" s="567">
        <v>89301042</v>
      </c>
      <c r="D1702" s="629" t="s">
        <v>4252</v>
      </c>
      <c r="E1702" s="630" t="s">
        <v>2336</v>
      </c>
      <c r="F1702" s="567" t="s">
        <v>2282</v>
      </c>
      <c r="G1702" s="567" t="s">
        <v>2698</v>
      </c>
      <c r="H1702" s="567" t="s">
        <v>538</v>
      </c>
      <c r="I1702" s="567" t="s">
        <v>2877</v>
      </c>
      <c r="J1702" s="567" t="s">
        <v>2709</v>
      </c>
      <c r="K1702" s="567" t="s">
        <v>2878</v>
      </c>
      <c r="L1702" s="568">
        <v>50</v>
      </c>
      <c r="M1702" s="568">
        <v>250</v>
      </c>
      <c r="N1702" s="567">
        <v>5</v>
      </c>
      <c r="O1702" s="631">
        <v>2</v>
      </c>
      <c r="P1702" s="568">
        <v>100</v>
      </c>
      <c r="Q1702" s="583">
        <v>0.4</v>
      </c>
      <c r="R1702" s="567">
        <v>2</v>
      </c>
      <c r="S1702" s="583">
        <v>0.4</v>
      </c>
      <c r="T1702" s="631">
        <v>1</v>
      </c>
      <c r="U1702" s="613">
        <v>0.5</v>
      </c>
    </row>
    <row r="1703" spans="1:21" ht="14.4" customHeight="1" x14ac:dyDescent="0.3">
      <c r="A1703" s="566">
        <v>4</v>
      </c>
      <c r="B1703" s="567" t="s">
        <v>539</v>
      </c>
      <c r="C1703" s="567">
        <v>89301042</v>
      </c>
      <c r="D1703" s="629" t="s">
        <v>4252</v>
      </c>
      <c r="E1703" s="630" t="s">
        <v>2336</v>
      </c>
      <c r="F1703" s="567" t="s">
        <v>2282</v>
      </c>
      <c r="G1703" s="567" t="s">
        <v>2698</v>
      </c>
      <c r="H1703" s="567" t="s">
        <v>538</v>
      </c>
      <c r="I1703" s="567" t="s">
        <v>2708</v>
      </c>
      <c r="J1703" s="567" t="s">
        <v>2709</v>
      </c>
      <c r="K1703" s="567" t="s">
        <v>2710</v>
      </c>
      <c r="L1703" s="568">
        <v>50</v>
      </c>
      <c r="M1703" s="568">
        <v>700</v>
      </c>
      <c r="N1703" s="567">
        <v>14</v>
      </c>
      <c r="O1703" s="631">
        <v>5</v>
      </c>
      <c r="P1703" s="568">
        <v>150</v>
      </c>
      <c r="Q1703" s="583">
        <v>0.21428571428571427</v>
      </c>
      <c r="R1703" s="567">
        <v>3</v>
      </c>
      <c r="S1703" s="583">
        <v>0.21428571428571427</v>
      </c>
      <c r="T1703" s="631">
        <v>1</v>
      </c>
      <c r="U1703" s="613">
        <v>0.2</v>
      </c>
    </row>
    <row r="1704" spans="1:21" ht="14.4" customHeight="1" x14ac:dyDescent="0.3">
      <c r="A1704" s="566">
        <v>4</v>
      </c>
      <c r="B1704" s="567" t="s">
        <v>539</v>
      </c>
      <c r="C1704" s="567">
        <v>89301042</v>
      </c>
      <c r="D1704" s="629" t="s">
        <v>4252</v>
      </c>
      <c r="E1704" s="630" t="s">
        <v>2336</v>
      </c>
      <c r="F1704" s="567" t="s">
        <v>2282</v>
      </c>
      <c r="G1704" s="567" t="s">
        <v>2698</v>
      </c>
      <c r="H1704" s="567" t="s">
        <v>538</v>
      </c>
      <c r="I1704" s="567" t="s">
        <v>4106</v>
      </c>
      <c r="J1704" s="567" t="s">
        <v>3177</v>
      </c>
      <c r="K1704" s="567" t="s">
        <v>4107</v>
      </c>
      <c r="L1704" s="568">
        <v>31.09</v>
      </c>
      <c r="M1704" s="568">
        <v>62.18</v>
      </c>
      <c r="N1704" s="567">
        <v>2</v>
      </c>
      <c r="O1704" s="631">
        <v>1</v>
      </c>
      <c r="P1704" s="568"/>
      <c r="Q1704" s="583">
        <v>0</v>
      </c>
      <c r="R1704" s="567"/>
      <c r="S1704" s="583">
        <v>0</v>
      </c>
      <c r="T1704" s="631"/>
      <c r="U1704" s="613">
        <v>0</v>
      </c>
    </row>
    <row r="1705" spans="1:21" ht="14.4" customHeight="1" x14ac:dyDescent="0.3">
      <c r="A1705" s="566">
        <v>4</v>
      </c>
      <c r="B1705" s="567" t="s">
        <v>539</v>
      </c>
      <c r="C1705" s="567">
        <v>89301042</v>
      </c>
      <c r="D1705" s="629" t="s">
        <v>4252</v>
      </c>
      <c r="E1705" s="630" t="s">
        <v>2336</v>
      </c>
      <c r="F1705" s="567" t="s">
        <v>2282</v>
      </c>
      <c r="G1705" s="567" t="s">
        <v>2698</v>
      </c>
      <c r="H1705" s="567" t="s">
        <v>538</v>
      </c>
      <c r="I1705" s="567" t="s">
        <v>3176</v>
      </c>
      <c r="J1705" s="567" t="s">
        <v>3177</v>
      </c>
      <c r="K1705" s="567" t="s">
        <v>3178</v>
      </c>
      <c r="L1705" s="568">
        <v>44.15</v>
      </c>
      <c r="M1705" s="568">
        <v>132.44999999999999</v>
      </c>
      <c r="N1705" s="567">
        <v>3</v>
      </c>
      <c r="O1705" s="631">
        <v>1</v>
      </c>
      <c r="P1705" s="568"/>
      <c r="Q1705" s="583">
        <v>0</v>
      </c>
      <c r="R1705" s="567"/>
      <c r="S1705" s="583">
        <v>0</v>
      </c>
      <c r="T1705" s="631"/>
      <c r="U1705" s="613">
        <v>0</v>
      </c>
    </row>
    <row r="1706" spans="1:21" ht="14.4" customHeight="1" x14ac:dyDescent="0.3">
      <c r="A1706" s="566">
        <v>4</v>
      </c>
      <c r="B1706" s="567" t="s">
        <v>539</v>
      </c>
      <c r="C1706" s="567">
        <v>89301042</v>
      </c>
      <c r="D1706" s="629" t="s">
        <v>4252</v>
      </c>
      <c r="E1706" s="630" t="s">
        <v>2336</v>
      </c>
      <c r="F1706" s="567" t="s">
        <v>2282</v>
      </c>
      <c r="G1706" s="567" t="s">
        <v>2698</v>
      </c>
      <c r="H1706" s="567" t="s">
        <v>538</v>
      </c>
      <c r="I1706" s="567" t="s">
        <v>4108</v>
      </c>
      <c r="J1706" s="567" t="s">
        <v>4109</v>
      </c>
      <c r="K1706" s="567" t="s">
        <v>4110</v>
      </c>
      <c r="L1706" s="568">
        <v>0</v>
      </c>
      <c r="M1706" s="568">
        <v>0</v>
      </c>
      <c r="N1706" s="567">
        <v>2</v>
      </c>
      <c r="O1706" s="631">
        <v>1</v>
      </c>
      <c r="P1706" s="568"/>
      <c r="Q1706" s="583"/>
      <c r="R1706" s="567"/>
      <c r="S1706" s="583">
        <v>0</v>
      </c>
      <c r="T1706" s="631"/>
      <c r="U1706" s="613">
        <v>0</v>
      </c>
    </row>
    <row r="1707" spans="1:21" ht="14.4" customHeight="1" x14ac:dyDescent="0.3">
      <c r="A1707" s="566">
        <v>4</v>
      </c>
      <c r="B1707" s="567" t="s">
        <v>539</v>
      </c>
      <c r="C1707" s="567">
        <v>89301042</v>
      </c>
      <c r="D1707" s="629" t="s">
        <v>4252</v>
      </c>
      <c r="E1707" s="630" t="s">
        <v>2336</v>
      </c>
      <c r="F1707" s="567" t="s">
        <v>2282</v>
      </c>
      <c r="G1707" s="567" t="s">
        <v>2521</v>
      </c>
      <c r="H1707" s="567" t="s">
        <v>538</v>
      </c>
      <c r="I1707" s="567" t="s">
        <v>2740</v>
      </c>
      <c r="J1707" s="567" t="s">
        <v>2741</v>
      </c>
      <c r="K1707" s="567" t="s">
        <v>2742</v>
      </c>
      <c r="L1707" s="568">
        <v>1800</v>
      </c>
      <c r="M1707" s="568">
        <v>1800</v>
      </c>
      <c r="N1707" s="567">
        <v>1</v>
      </c>
      <c r="O1707" s="631">
        <v>1</v>
      </c>
      <c r="P1707" s="568">
        <v>1800</v>
      </c>
      <c r="Q1707" s="583">
        <v>1</v>
      </c>
      <c r="R1707" s="567">
        <v>1</v>
      </c>
      <c r="S1707" s="583">
        <v>1</v>
      </c>
      <c r="T1707" s="631">
        <v>1</v>
      </c>
      <c r="U1707" s="613">
        <v>1</v>
      </c>
    </row>
    <row r="1708" spans="1:21" ht="14.4" customHeight="1" x14ac:dyDescent="0.3">
      <c r="A1708" s="566">
        <v>4</v>
      </c>
      <c r="B1708" s="567" t="s">
        <v>539</v>
      </c>
      <c r="C1708" s="567">
        <v>89301042</v>
      </c>
      <c r="D1708" s="629" t="s">
        <v>4252</v>
      </c>
      <c r="E1708" s="630" t="s">
        <v>2336</v>
      </c>
      <c r="F1708" s="567" t="s">
        <v>2282</v>
      </c>
      <c r="G1708" s="567" t="s">
        <v>2521</v>
      </c>
      <c r="H1708" s="567" t="s">
        <v>538</v>
      </c>
      <c r="I1708" s="567" t="s">
        <v>2743</v>
      </c>
      <c r="J1708" s="567" t="s">
        <v>2744</v>
      </c>
      <c r="K1708" s="567" t="s">
        <v>2745</v>
      </c>
      <c r="L1708" s="568">
        <v>1800</v>
      </c>
      <c r="M1708" s="568">
        <v>9000</v>
      </c>
      <c r="N1708" s="567">
        <v>5</v>
      </c>
      <c r="O1708" s="631">
        <v>5</v>
      </c>
      <c r="P1708" s="568">
        <v>1800</v>
      </c>
      <c r="Q1708" s="583">
        <v>0.2</v>
      </c>
      <c r="R1708" s="567">
        <v>1</v>
      </c>
      <c r="S1708" s="583">
        <v>0.2</v>
      </c>
      <c r="T1708" s="631">
        <v>1</v>
      </c>
      <c r="U1708" s="613">
        <v>0.2</v>
      </c>
    </row>
    <row r="1709" spans="1:21" ht="14.4" customHeight="1" x14ac:dyDescent="0.3">
      <c r="A1709" s="566">
        <v>4</v>
      </c>
      <c r="B1709" s="567" t="s">
        <v>539</v>
      </c>
      <c r="C1709" s="567">
        <v>89301042</v>
      </c>
      <c r="D1709" s="629" t="s">
        <v>4252</v>
      </c>
      <c r="E1709" s="630" t="s">
        <v>2336</v>
      </c>
      <c r="F1709" s="567" t="s">
        <v>2282</v>
      </c>
      <c r="G1709" s="567" t="s">
        <v>2521</v>
      </c>
      <c r="H1709" s="567" t="s">
        <v>538</v>
      </c>
      <c r="I1709" s="567" t="s">
        <v>2746</v>
      </c>
      <c r="J1709" s="567" t="s">
        <v>2747</v>
      </c>
      <c r="K1709" s="567" t="s">
        <v>2748</v>
      </c>
      <c r="L1709" s="568">
        <v>500</v>
      </c>
      <c r="M1709" s="568">
        <v>2000</v>
      </c>
      <c r="N1709" s="567">
        <v>4</v>
      </c>
      <c r="O1709" s="631">
        <v>4</v>
      </c>
      <c r="P1709" s="568">
        <v>1500</v>
      </c>
      <c r="Q1709" s="583">
        <v>0.75</v>
      </c>
      <c r="R1709" s="567">
        <v>3</v>
      </c>
      <c r="S1709" s="583">
        <v>0.75</v>
      </c>
      <c r="T1709" s="631">
        <v>3</v>
      </c>
      <c r="U1709" s="613">
        <v>0.75</v>
      </c>
    </row>
    <row r="1710" spans="1:21" ht="14.4" customHeight="1" x14ac:dyDescent="0.3">
      <c r="A1710" s="566">
        <v>4</v>
      </c>
      <c r="B1710" s="567" t="s">
        <v>539</v>
      </c>
      <c r="C1710" s="567">
        <v>89301042</v>
      </c>
      <c r="D1710" s="629" t="s">
        <v>4252</v>
      </c>
      <c r="E1710" s="630" t="s">
        <v>2336</v>
      </c>
      <c r="F1710" s="567" t="s">
        <v>2282</v>
      </c>
      <c r="G1710" s="567" t="s">
        <v>2521</v>
      </c>
      <c r="H1710" s="567" t="s">
        <v>538</v>
      </c>
      <c r="I1710" s="567" t="s">
        <v>2522</v>
      </c>
      <c r="J1710" s="567" t="s">
        <v>2523</v>
      </c>
      <c r="K1710" s="567" t="s">
        <v>2524</v>
      </c>
      <c r="L1710" s="568">
        <v>900</v>
      </c>
      <c r="M1710" s="568">
        <v>5400</v>
      </c>
      <c r="N1710" s="567">
        <v>6</v>
      </c>
      <c r="O1710" s="631">
        <v>6</v>
      </c>
      <c r="P1710" s="568">
        <v>5400</v>
      </c>
      <c r="Q1710" s="583">
        <v>1</v>
      </c>
      <c r="R1710" s="567">
        <v>6</v>
      </c>
      <c r="S1710" s="583">
        <v>1</v>
      </c>
      <c r="T1710" s="631">
        <v>6</v>
      </c>
      <c r="U1710" s="613">
        <v>1</v>
      </c>
    </row>
    <row r="1711" spans="1:21" ht="14.4" customHeight="1" x14ac:dyDescent="0.3">
      <c r="A1711" s="566">
        <v>4</v>
      </c>
      <c r="B1711" s="567" t="s">
        <v>539</v>
      </c>
      <c r="C1711" s="567">
        <v>89301042</v>
      </c>
      <c r="D1711" s="629" t="s">
        <v>4252</v>
      </c>
      <c r="E1711" s="630" t="s">
        <v>2336</v>
      </c>
      <c r="F1711" s="567" t="s">
        <v>2282</v>
      </c>
      <c r="G1711" s="567" t="s">
        <v>2521</v>
      </c>
      <c r="H1711" s="567" t="s">
        <v>538</v>
      </c>
      <c r="I1711" s="567" t="s">
        <v>2600</v>
      </c>
      <c r="J1711" s="567" t="s">
        <v>2601</v>
      </c>
      <c r="K1711" s="567" t="s">
        <v>2602</v>
      </c>
      <c r="L1711" s="568">
        <v>378.48</v>
      </c>
      <c r="M1711" s="568">
        <v>1135.44</v>
      </c>
      <c r="N1711" s="567">
        <v>3</v>
      </c>
      <c r="O1711" s="631">
        <v>3</v>
      </c>
      <c r="P1711" s="568"/>
      <c r="Q1711" s="583">
        <v>0</v>
      </c>
      <c r="R1711" s="567"/>
      <c r="S1711" s="583">
        <v>0</v>
      </c>
      <c r="T1711" s="631"/>
      <c r="U1711" s="613">
        <v>0</v>
      </c>
    </row>
    <row r="1712" spans="1:21" ht="14.4" customHeight="1" x14ac:dyDescent="0.3">
      <c r="A1712" s="566">
        <v>4</v>
      </c>
      <c r="B1712" s="567" t="s">
        <v>539</v>
      </c>
      <c r="C1712" s="567">
        <v>89301042</v>
      </c>
      <c r="D1712" s="629" t="s">
        <v>4252</v>
      </c>
      <c r="E1712" s="630" t="s">
        <v>2336</v>
      </c>
      <c r="F1712" s="567" t="s">
        <v>2282</v>
      </c>
      <c r="G1712" s="567" t="s">
        <v>2521</v>
      </c>
      <c r="H1712" s="567" t="s">
        <v>538</v>
      </c>
      <c r="I1712" s="567" t="s">
        <v>2761</v>
      </c>
      <c r="J1712" s="567" t="s">
        <v>2762</v>
      </c>
      <c r="K1712" s="567" t="s">
        <v>2763</v>
      </c>
      <c r="L1712" s="568">
        <v>1097.25</v>
      </c>
      <c r="M1712" s="568">
        <v>1097.25</v>
      </c>
      <c r="N1712" s="567">
        <v>1</v>
      </c>
      <c r="O1712" s="631">
        <v>1</v>
      </c>
      <c r="P1712" s="568"/>
      <c r="Q1712" s="583">
        <v>0</v>
      </c>
      <c r="R1712" s="567"/>
      <c r="S1712" s="583">
        <v>0</v>
      </c>
      <c r="T1712" s="631"/>
      <c r="U1712" s="613">
        <v>0</v>
      </c>
    </row>
    <row r="1713" spans="1:21" ht="14.4" customHeight="1" x14ac:dyDescent="0.3">
      <c r="A1713" s="566">
        <v>4</v>
      </c>
      <c r="B1713" s="567" t="s">
        <v>539</v>
      </c>
      <c r="C1713" s="567">
        <v>89301045</v>
      </c>
      <c r="D1713" s="629" t="s">
        <v>4253</v>
      </c>
      <c r="E1713" s="630" t="s">
        <v>2296</v>
      </c>
      <c r="F1713" s="567" t="s">
        <v>2280</v>
      </c>
      <c r="G1713" s="567" t="s">
        <v>2357</v>
      </c>
      <c r="H1713" s="567" t="s">
        <v>905</v>
      </c>
      <c r="I1713" s="567" t="s">
        <v>1943</v>
      </c>
      <c r="J1713" s="567" t="s">
        <v>1944</v>
      </c>
      <c r="K1713" s="567" t="s">
        <v>1945</v>
      </c>
      <c r="L1713" s="568">
        <v>333.31</v>
      </c>
      <c r="M1713" s="568">
        <v>999.93000000000006</v>
      </c>
      <c r="N1713" s="567">
        <v>3</v>
      </c>
      <c r="O1713" s="631">
        <v>1.5</v>
      </c>
      <c r="P1713" s="568">
        <v>333.31</v>
      </c>
      <c r="Q1713" s="583">
        <v>0.33333333333333331</v>
      </c>
      <c r="R1713" s="567">
        <v>1</v>
      </c>
      <c r="S1713" s="583">
        <v>0.33333333333333331</v>
      </c>
      <c r="T1713" s="631">
        <v>0.5</v>
      </c>
      <c r="U1713" s="613">
        <v>0.33333333333333331</v>
      </c>
    </row>
    <row r="1714" spans="1:21" ht="14.4" customHeight="1" x14ac:dyDescent="0.3">
      <c r="A1714" s="566">
        <v>4</v>
      </c>
      <c r="B1714" s="567" t="s">
        <v>539</v>
      </c>
      <c r="C1714" s="567">
        <v>89301045</v>
      </c>
      <c r="D1714" s="629" t="s">
        <v>4253</v>
      </c>
      <c r="E1714" s="630" t="s">
        <v>2296</v>
      </c>
      <c r="F1714" s="567" t="s">
        <v>2280</v>
      </c>
      <c r="G1714" s="567" t="s">
        <v>2337</v>
      </c>
      <c r="H1714" s="567" t="s">
        <v>905</v>
      </c>
      <c r="I1714" s="567" t="s">
        <v>1943</v>
      </c>
      <c r="J1714" s="567" t="s">
        <v>1944</v>
      </c>
      <c r="K1714" s="567" t="s">
        <v>1945</v>
      </c>
      <c r="L1714" s="568">
        <v>333.31</v>
      </c>
      <c r="M1714" s="568">
        <v>3666.41</v>
      </c>
      <c r="N1714" s="567">
        <v>11</v>
      </c>
      <c r="O1714" s="631">
        <v>5</v>
      </c>
      <c r="P1714" s="568">
        <v>1999.86</v>
      </c>
      <c r="Q1714" s="583">
        <v>0.54545454545454541</v>
      </c>
      <c r="R1714" s="567">
        <v>6</v>
      </c>
      <c r="S1714" s="583">
        <v>0.54545454545454541</v>
      </c>
      <c r="T1714" s="631">
        <v>2.5</v>
      </c>
      <c r="U1714" s="613">
        <v>0.5</v>
      </c>
    </row>
    <row r="1715" spans="1:21" ht="14.4" customHeight="1" x14ac:dyDescent="0.3">
      <c r="A1715" s="566">
        <v>4</v>
      </c>
      <c r="B1715" s="567" t="s">
        <v>539</v>
      </c>
      <c r="C1715" s="567">
        <v>89301045</v>
      </c>
      <c r="D1715" s="629" t="s">
        <v>4253</v>
      </c>
      <c r="E1715" s="630" t="s">
        <v>2296</v>
      </c>
      <c r="F1715" s="567" t="s">
        <v>2280</v>
      </c>
      <c r="G1715" s="567" t="s">
        <v>2779</v>
      </c>
      <c r="H1715" s="567" t="s">
        <v>538</v>
      </c>
      <c r="I1715" s="567" t="s">
        <v>3224</v>
      </c>
      <c r="J1715" s="567" t="s">
        <v>3225</v>
      </c>
      <c r="K1715" s="567" t="s">
        <v>3226</v>
      </c>
      <c r="L1715" s="568">
        <v>0</v>
      </c>
      <c r="M1715" s="568">
        <v>0</v>
      </c>
      <c r="N1715" s="567">
        <v>2</v>
      </c>
      <c r="O1715" s="631">
        <v>1</v>
      </c>
      <c r="P1715" s="568"/>
      <c r="Q1715" s="583"/>
      <c r="R1715" s="567"/>
      <c r="S1715" s="583">
        <v>0</v>
      </c>
      <c r="T1715" s="631"/>
      <c r="U1715" s="613">
        <v>0</v>
      </c>
    </row>
    <row r="1716" spans="1:21" ht="14.4" customHeight="1" x14ac:dyDescent="0.3">
      <c r="A1716" s="566">
        <v>4</v>
      </c>
      <c r="B1716" s="567" t="s">
        <v>539</v>
      </c>
      <c r="C1716" s="567">
        <v>89301045</v>
      </c>
      <c r="D1716" s="629" t="s">
        <v>4253</v>
      </c>
      <c r="E1716" s="630" t="s">
        <v>2296</v>
      </c>
      <c r="F1716" s="567" t="s">
        <v>2280</v>
      </c>
      <c r="G1716" s="567" t="s">
        <v>3148</v>
      </c>
      <c r="H1716" s="567" t="s">
        <v>905</v>
      </c>
      <c r="I1716" s="567" t="s">
        <v>2143</v>
      </c>
      <c r="J1716" s="567" t="s">
        <v>1384</v>
      </c>
      <c r="K1716" s="567" t="s">
        <v>2129</v>
      </c>
      <c r="L1716" s="568">
        <v>69.86</v>
      </c>
      <c r="M1716" s="568">
        <v>139.72</v>
      </c>
      <c r="N1716" s="567">
        <v>2</v>
      </c>
      <c r="O1716" s="631">
        <v>0.5</v>
      </c>
      <c r="P1716" s="568"/>
      <c r="Q1716" s="583">
        <v>0</v>
      </c>
      <c r="R1716" s="567"/>
      <c r="S1716" s="583">
        <v>0</v>
      </c>
      <c r="T1716" s="631"/>
      <c r="U1716" s="613">
        <v>0</v>
      </c>
    </row>
    <row r="1717" spans="1:21" ht="14.4" customHeight="1" x14ac:dyDescent="0.3">
      <c r="A1717" s="566">
        <v>4</v>
      </c>
      <c r="B1717" s="567" t="s">
        <v>539</v>
      </c>
      <c r="C1717" s="567">
        <v>89301045</v>
      </c>
      <c r="D1717" s="629" t="s">
        <v>4253</v>
      </c>
      <c r="E1717" s="630" t="s">
        <v>2296</v>
      </c>
      <c r="F1717" s="567" t="s">
        <v>2280</v>
      </c>
      <c r="G1717" s="567" t="s">
        <v>3560</v>
      </c>
      <c r="H1717" s="567" t="s">
        <v>905</v>
      </c>
      <c r="I1717" s="567" t="s">
        <v>4111</v>
      </c>
      <c r="J1717" s="567" t="s">
        <v>4112</v>
      </c>
      <c r="K1717" s="567" t="s">
        <v>684</v>
      </c>
      <c r="L1717" s="568">
        <v>397.65</v>
      </c>
      <c r="M1717" s="568">
        <v>795.3</v>
      </c>
      <c r="N1717" s="567">
        <v>2</v>
      </c>
      <c r="O1717" s="631">
        <v>1</v>
      </c>
      <c r="P1717" s="568">
        <v>795.3</v>
      </c>
      <c r="Q1717" s="583">
        <v>1</v>
      </c>
      <c r="R1717" s="567">
        <v>2</v>
      </c>
      <c r="S1717" s="583">
        <v>1</v>
      </c>
      <c r="T1717" s="631">
        <v>1</v>
      </c>
      <c r="U1717" s="613">
        <v>1</v>
      </c>
    </row>
    <row r="1718" spans="1:21" ht="14.4" customHeight="1" x14ac:dyDescent="0.3">
      <c r="A1718" s="566">
        <v>4</v>
      </c>
      <c r="B1718" s="567" t="s">
        <v>539</v>
      </c>
      <c r="C1718" s="567">
        <v>89301045</v>
      </c>
      <c r="D1718" s="629" t="s">
        <v>4253</v>
      </c>
      <c r="E1718" s="630" t="s">
        <v>2296</v>
      </c>
      <c r="F1718" s="567" t="s">
        <v>2280</v>
      </c>
      <c r="G1718" s="567" t="s">
        <v>2589</v>
      </c>
      <c r="H1718" s="567" t="s">
        <v>538</v>
      </c>
      <c r="I1718" s="567" t="s">
        <v>2590</v>
      </c>
      <c r="J1718" s="567" t="s">
        <v>2591</v>
      </c>
      <c r="K1718" s="567" t="s">
        <v>2592</v>
      </c>
      <c r="L1718" s="568">
        <v>153.37</v>
      </c>
      <c r="M1718" s="568">
        <v>920.22</v>
      </c>
      <c r="N1718" s="567">
        <v>6</v>
      </c>
      <c r="O1718" s="631">
        <v>2.5</v>
      </c>
      <c r="P1718" s="568">
        <v>613.48</v>
      </c>
      <c r="Q1718" s="583">
        <v>0.66666666666666663</v>
      </c>
      <c r="R1718" s="567">
        <v>4</v>
      </c>
      <c r="S1718" s="583">
        <v>0.66666666666666663</v>
      </c>
      <c r="T1718" s="631">
        <v>1.5</v>
      </c>
      <c r="U1718" s="613">
        <v>0.6</v>
      </c>
    </row>
    <row r="1719" spans="1:21" ht="14.4" customHeight="1" x14ac:dyDescent="0.3">
      <c r="A1719" s="566">
        <v>4</v>
      </c>
      <c r="B1719" s="567" t="s">
        <v>539</v>
      </c>
      <c r="C1719" s="567">
        <v>89301045</v>
      </c>
      <c r="D1719" s="629" t="s">
        <v>4253</v>
      </c>
      <c r="E1719" s="630" t="s">
        <v>2296</v>
      </c>
      <c r="F1719" s="567" t="s">
        <v>2280</v>
      </c>
      <c r="G1719" s="567" t="s">
        <v>2338</v>
      </c>
      <c r="H1719" s="567" t="s">
        <v>905</v>
      </c>
      <c r="I1719" s="567" t="s">
        <v>1977</v>
      </c>
      <c r="J1719" s="567" t="s">
        <v>1049</v>
      </c>
      <c r="K1719" s="567" t="s">
        <v>1978</v>
      </c>
      <c r="L1719" s="568">
        <v>399.92</v>
      </c>
      <c r="M1719" s="568">
        <v>5598.88</v>
      </c>
      <c r="N1719" s="567">
        <v>14</v>
      </c>
      <c r="O1719" s="631">
        <v>6.5</v>
      </c>
      <c r="P1719" s="568">
        <v>2799.44</v>
      </c>
      <c r="Q1719" s="583">
        <v>0.5</v>
      </c>
      <c r="R1719" s="567">
        <v>7</v>
      </c>
      <c r="S1719" s="583">
        <v>0.5</v>
      </c>
      <c r="T1719" s="631">
        <v>3</v>
      </c>
      <c r="U1719" s="613">
        <v>0.46153846153846156</v>
      </c>
    </row>
    <row r="1720" spans="1:21" ht="14.4" customHeight="1" x14ac:dyDescent="0.3">
      <c r="A1720" s="566">
        <v>4</v>
      </c>
      <c r="B1720" s="567" t="s">
        <v>539</v>
      </c>
      <c r="C1720" s="567">
        <v>89301045</v>
      </c>
      <c r="D1720" s="629" t="s">
        <v>4253</v>
      </c>
      <c r="E1720" s="630" t="s">
        <v>2296</v>
      </c>
      <c r="F1720" s="567" t="s">
        <v>2280</v>
      </c>
      <c r="G1720" s="567" t="s">
        <v>2344</v>
      </c>
      <c r="H1720" s="567" t="s">
        <v>538</v>
      </c>
      <c r="I1720" s="567" t="s">
        <v>2345</v>
      </c>
      <c r="J1720" s="567" t="s">
        <v>739</v>
      </c>
      <c r="K1720" s="567" t="s">
        <v>2346</v>
      </c>
      <c r="L1720" s="568">
        <v>242.93</v>
      </c>
      <c r="M1720" s="568">
        <v>728.79</v>
      </c>
      <c r="N1720" s="567">
        <v>3</v>
      </c>
      <c r="O1720" s="631">
        <v>3</v>
      </c>
      <c r="P1720" s="568">
        <v>485.86</v>
      </c>
      <c r="Q1720" s="583">
        <v>0.66666666666666674</v>
      </c>
      <c r="R1720" s="567">
        <v>2</v>
      </c>
      <c r="S1720" s="583">
        <v>0.66666666666666663</v>
      </c>
      <c r="T1720" s="631">
        <v>2</v>
      </c>
      <c r="U1720" s="613">
        <v>0.66666666666666663</v>
      </c>
    </row>
    <row r="1721" spans="1:21" ht="14.4" customHeight="1" x14ac:dyDescent="0.3">
      <c r="A1721" s="566">
        <v>4</v>
      </c>
      <c r="B1721" s="567" t="s">
        <v>539</v>
      </c>
      <c r="C1721" s="567">
        <v>89301045</v>
      </c>
      <c r="D1721" s="629" t="s">
        <v>4253</v>
      </c>
      <c r="E1721" s="630" t="s">
        <v>2296</v>
      </c>
      <c r="F1721" s="567" t="s">
        <v>2280</v>
      </c>
      <c r="G1721" s="567" t="s">
        <v>2347</v>
      </c>
      <c r="H1721" s="567" t="s">
        <v>538</v>
      </c>
      <c r="I1721" s="567" t="s">
        <v>2581</v>
      </c>
      <c r="J1721" s="567" t="s">
        <v>2447</v>
      </c>
      <c r="K1721" s="567" t="s">
        <v>684</v>
      </c>
      <c r="L1721" s="568">
        <v>612.26</v>
      </c>
      <c r="M1721" s="568">
        <v>1224.52</v>
      </c>
      <c r="N1721" s="567">
        <v>2</v>
      </c>
      <c r="O1721" s="631">
        <v>0.5</v>
      </c>
      <c r="P1721" s="568">
        <v>1224.52</v>
      </c>
      <c r="Q1721" s="583">
        <v>1</v>
      </c>
      <c r="R1721" s="567">
        <v>2</v>
      </c>
      <c r="S1721" s="583">
        <v>1</v>
      </c>
      <c r="T1721" s="631">
        <v>0.5</v>
      </c>
      <c r="U1721" s="613">
        <v>1</v>
      </c>
    </row>
    <row r="1722" spans="1:21" ht="14.4" customHeight="1" x14ac:dyDescent="0.3">
      <c r="A1722" s="566">
        <v>4</v>
      </c>
      <c r="B1722" s="567" t="s">
        <v>539</v>
      </c>
      <c r="C1722" s="567">
        <v>89301045</v>
      </c>
      <c r="D1722" s="629" t="s">
        <v>4253</v>
      </c>
      <c r="E1722" s="630" t="s">
        <v>2296</v>
      </c>
      <c r="F1722" s="567" t="s">
        <v>2280</v>
      </c>
      <c r="G1722" s="567" t="s">
        <v>2347</v>
      </c>
      <c r="H1722" s="567" t="s">
        <v>538</v>
      </c>
      <c r="I1722" s="567" t="s">
        <v>1837</v>
      </c>
      <c r="J1722" s="567" t="s">
        <v>681</v>
      </c>
      <c r="K1722" s="567" t="s">
        <v>684</v>
      </c>
      <c r="L1722" s="568">
        <v>612.26</v>
      </c>
      <c r="M1722" s="568">
        <v>67960.860000000015</v>
      </c>
      <c r="N1722" s="567">
        <v>111</v>
      </c>
      <c r="O1722" s="631">
        <v>35</v>
      </c>
      <c r="P1722" s="568">
        <v>34286.560000000005</v>
      </c>
      <c r="Q1722" s="583">
        <v>0.50450450450450446</v>
      </c>
      <c r="R1722" s="567">
        <v>56</v>
      </c>
      <c r="S1722" s="583">
        <v>0.50450450450450446</v>
      </c>
      <c r="T1722" s="631">
        <v>18</v>
      </c>
      <c r="U1722" s="613">
        <v>0.51428571428571423</v>
      </c>
    </row>
    <row r="1723" spans="1:21" ht="14.4" customHeight="1" x14ac:dyDescent="0.3">
      <c r="A1723" s="566">
        <v>4</v>
      </c>
      <c r="B1723" s="567" t="s">
        <v>539</v>
      </c>
      <c r="C1723" s="567">
        <v>89301045</v>
      </c>
      <c r="D1723" s="629" t="s">
        <v>4253</v>
      </c>
      <c r="E1723" s="630" t="s">
        <v>2296</v>
      </c>
      <c r="F1723" s="567" t="s">
        <v>2280</v>
      </c>
      <c r="G1723" s="567" t="s">
        <v>3575</v>
      </c>
      <c r="H1723" s="567" t="s">
        <v>538</v>
      </c>
      <c r="I1723" s="567" t="s">
        <v>4113</v>
      </c>
      <c r="J1723" s="567" t="s">
        <v>4114</v>
      </c>
      <c r="K1723" s="567" t="s">
        <v>3580</v>
      </c>
      <c r="L1723" s="568">
        <v>441.82</v>
      </c>
      <c r="M1723" s="568">
        <v>441.82</v>
      </c>
      <c r="N1723" s="567">
        <v>1</v>
      </c>
      <c r="O1723" s="631">
        <v>0.5</v>
      </c>
      <c r="P1723" s="568"/>
      <c r="Q1723" s="583">
        <v>0</v>
      </c>
      <c r="R1723" s="567"/>
      <c r="S1723" s="583">
        <v>0</v>
      </c>
      <c r="T1723" s="631"/>
      <c r="U1723" s="613">
        <v>0</v>
      </c>
    </row>
    <row r="1724" spans="1:21" ht="14.4" customHeight="1" x14ac:dyDescent="0.3">
      <c r="A1724" s="566">
        <v>4</v>
      </c>
      <c r="B1724" s="567" t="s">
        <v>539</v>
      </c>
      <c r="C1724" s="567">
        <v>89301045</v>
      </c>
      <c r="D1724" s="629" t="s">
        <v>4253</v>
      </c>
      <c r="E1724" s="630" t="s">
        <v>2296</v>
      </c>
      <c r="F1724" s="567" t="s">
        <v>2280</v>
      </c>
      <c r="G1724" s="567" t="s">
        <v>2438</v>
      </c>
      <c r="H1724" s="567" t="s">
        <v>905</v>
      </c>
      <c r="I1724" s="567" t="s">
        <v>1848</v>
      </c>
      <c r="J1724" s="567" t="s">
        <v>2678</v>
      </c>
      <c r="K1724" s="567" t="s">
        <v>960</v>
      </c>
      <c r="L1724" s="568">
        <v>140.03</v>
      </c>
      <c r="M1724" s="568">
        <v>1120.24</v>
      </c>
      <c r="N1724" s="567">
        <v>8</v>
      </c>
      <c r="O1724" s="631">
        <v>2.5</v>
      </c>
      <c r="P1724" s="568">
        <v>700.15</v>
      </c>
      <c r="Q1724" s="583">
        <v>0.625</v>
      </c>
      <c r="R1724" s="567">
        <v>5</v>
      </c>
      <c r="S1724" s="583">
        <v>0.625</v>
      </c>
      <c r="T1724" s="631">
        <v>1.5</v>
      </c>
      <c r="U1724" s="613">
        <v>0.6</v>
      </c>
    </row>
    <row r="1725" spans="1:21" ht="14.4" customHeight="1" x14ac:dyDescent="0.3">
      <c r="A1725" s="566">
        <v>4</v>
      </c>
      <c r="B1725" s="567" t="s">
        <v>539</v>
      </c>
      <c r="C1725" s="567">
        <v>89301045</v>
      </c>
      <c r="D1725" s="629" t="s">
        <v>4253</v>
      </c>
      <c r="E1725" s="630" t="s">
        <v>2296</v>
      </c>
      <c r="F1725" s="567" t="s">
        <v>2280</v>
      </c>
      <c r="G1725" s="567" t="s">
        <v>2438</v>
      </c>
      <c r="H1725" s="567" t="s">
        <v>905</v>
      </c>
      <c r="I1725" s="567" t="s">
        <v>1848</v>
      </c>
      <c r="J1725" s="567" t="s">
        <v>959</v>
      </c>
      <c r="K1725" s="567" t="s">
        <v>960</v>
      </c>
      <c r="L1725" s="568">
        <v>140.03</v>
      </c>
      <c r="M1725" s="568">
        <v>14843.180000000004</v>
      </c>
      <c r="N1725" s="567">
        <v>106</v>
      </c>
      <c r="O1725" s="631">
        <v>25</v>
      </c>
      <c r="P1725" s="568">
        <v>6861.4700000000021</v>
      </c>
      <c r="Q1725" s="583">
        <v>0.46226415094339623</v>
      </c>
      <c r="R1725" s="567">
        <v>49</v>
      </c>
      <c r="S1725" s="583">
        <v>0.46226415094339623</v>
      </c>
      <c r="T1725" s="631">
        <v>11.5</v>
      </c>
      <c r="U1725" s="613">
        <v>0.46</v>
      </c>
    </row>
    <row r="1726" spans="1:21" ht="14.4" customHeight="1" x14ac:dyDescent="0.3">
      <c r="A1726" s="566">
        <v>4</v>
      </c>
      <c r="B1726" s="567" t="s">
        <v>539</v>
      </c>
      <c r="C1726" s="567">
        <v>89301045</v>
      </c>
      <c r="D1726" s="629" t="s">
        <v>4253</v>
      </c>
      <c r="E1726" s="630" t="s">
        <v>2296</v>
      </c>
      <c r="F1726" s="567" t="s">
        <v>2280</v>
      </c>
      <c r="G1726" s="567" t="s">
        <v>2438</v>
      </c>
      <c r="H1726" s="567" t="s">
        <v>538</v>
      </c>
      <c r="I1726" s="567" t="s">
        <v>2679</v>
      </c>
      <c r="J1726" s="567" t="s">
        <v>2680</v>
      </c>
      <c r="K1726" s="567" t="s">
        <v>2681</v>
      </c>
      <c r="L1726" s="568">
        <v>140.03</v>
      </c>
      <c r="M1726" s="568">
        <v>4200.8999999999996</v>
      </c>
      <c r="N1726" s="567">
        <v>30</v>
      </c>
      <c r="O1726" s="631">
        <v>7</v>
      </c>
      <c r="P1726" s="568">
        <v>1540.33</v>
      </c>
      <c r="Q1726" s="583">
        <v>0.3666666666666667</v>
      </c>
      <c r="R1726" s="567">
        <v>11</v>
      </c>
      <c r="S1726" s="583">
        <v>0.36666666666666664</v>
      </c>
      <c r="T1726" s="631">
        <v>2</v>
      </c>
      <c r="U1726" s="613">
        <v>0.2857142857142857</v>
      </c>
    </row>
    <row r="1727" spans="1:21" ht="14.4" customHeight="1" x14ac:dyDescent="0.3">
      <c r="A1727" s="566">
        <v>4</v>
      </c>
      <c r="B1727" s="567" t="s">
        <v>539</v>
      </c>
      <c r="C1727" s="567">
        <v>89301045</v>
      </c>
      <c r="D1727" s="629" t="s">
        <v>4253</v>
      </c>
      <c r="E1727" s="630" t="s">
        <v>2296</v>
      </c>
      <c r="F1727" s="567" t="s">
        <v>2280</v>
      </c>
      <c r="G1727" s="567" t="s">
        <v>2438</v>
      </c>
      <c r="H1727" s="567" t="s">
        <v>538</v>
      </c>
      <c r="I1727" s="567" t="s">
        <v>4115</v>
      </c>
      <c r="J1727" s="567" t="s">
        <v>2680</v>
      </c>
      <c r="K1727" s="567" t="s">
        <v>4116</v>
      </c>
      <c r="L1727" s="568">
        <v>140.03</v>
      </c>
      <c r="M1727" s="568">
        <v>1960.42</v>
      </c>
      <c r="N1727" s="567">
        <v>14</v>
      </c>
      <c r="O1727" s="631">
        <v>4</v>
      </c>
      <c r="P1727" s="568">
        <v>420.09000000000003</v>
      </c>
      <c r="Q1727" s="583">
        <v>0.2142857142857143</v>
      </c>
      <c r="R1727" s="567">
        <v>3</v>
      </c>
      <c r="S1727" s="583">
        <v>0.21428571428571427</v>
      </c>
      <c r="T1727" s="631">
        <v>0.5</v>
      </c>
      <c r="U1727" s="613">
        <v>0.125</v>
      </c>
    </row>
    <row r="1728" spans="1:21" ht="14.4" customHeight="1" x14ac:dyDescent="0.3">
      <c r="A1728" s="566">
        <v>4</v>
      </c>
      <c r="B1728" s="567" t="s">
        <v>539</v>
      </c>
      <c r="C1728" s="567">
        <v>89301045</v>
      </c>
      <c r="D1728" s="629" t="s">
        <v>4253</v>
      </c>
      <c r="E1728" s="630" t="s">
        <v>2296</v>
      </c>
      <c r="F1728" s="567" t="s">
        <v>2280</v>
      </c>
      <c r="G1728" s="567" t="s">
        <v>3604</v>
      </c>
      <c r="H1728" s="567" t="s">
        <v>905</v>
      </c>
      <c r="I1728" s="567" t="s">
        <v>3746</v>
      </c>
      <c r="J1728" s="567" t="s">
        <v>983</v>
      </c>
      <c r="K1728" s="567" t="s">
        <v>3747</v>
      </c>
      <c r="L1728" s="568">
        <v>1049.31</v>
      </c>
      <c r="M1728" s="568">
        <v>2098.62</v>
      </c>
      <c r="N1728" s="567">
        <v>2</v>
      </c>
      <c r="O1728" s="631">
        <v>0.5</v>
      </c>
      <c r="P1728" s="568">
        <v>2098.62</v>
      </c>
      <c r="Q1728" s="583">
        <v>1</v>
      </c>
      <c r="R1728" s="567">
        <v>2</v>
      </c>
      <c r="S1728" s="583">
        <v>1</v>
      </c>
      <c r="T1728" s="631">
        <v>0.5</v>
      </c>
      <c r="U1728" s="613">
        <v>1</v>
      </c>
    </row>
    <row r="1729" spans="1:21" ht="14.4" customHeight="1" x14ac:dyDescent="0.3">
      <c r="A1729" s="566">
        <v>4</v>
      </c>
      <c r="B1729" s="567" t="s">
        <v>539</v>
      </c>
      <c r="C1729" s="567">
        <v>89301045</v>
      </c>
      <c r="D1729" s="629" t="s">
        <v>4253</v>
      </c>
      <c r="E1729" s="630" t="s">
        <v>2296</v>
      </c>
      <c r="F1729" s="567" t="s">
        <v>2280</v>
      </c>
      <c r="G1729" s="567" t="s">
        <v>2348</v>
      </c>
      <c r="H1729" s="567" t="s">
        <v>538</v>
      </c>
      <c r="I1729" s="567" t="s">
        <v>2584</v>
      </c>
      <c r="J1729" s="567" t="s">
        <v>1136</v>
      </c>
      <c r="K1729" s="567" t="s">
        <v>2585</v>
      </c>
      <c r="L1729" s="568">
        <v>0</v>
      </c>
      <c r="M1729" s="568">
        <v>0</v>
      </c>
      <c r="N1729" s="567">
        <v>14</v>
      </c>
      <c r="O1729" s="631">
        <v>5</v>
      </c>
      <c r="P1729" s="568">
        <v>0</v>
      </c>
      <c r="Q1729" s="583"/>
      <c r="R1729" s="567">
        <v>8</v>
      </c>
      <c r="S1729" s="583">
        <v>0.5714285714285714</v>
      </c>
      <c r="T1729" s="631">
        <v>3</v>
      </c>
      <c r="U1729" s="613">
        <v>0.6</v>
      </c>
    </row>
    <row r="1730" spans="1:21" ht="14.4" customHeight="1" x14ac:dyDescent="0.3">
      <c r="A1730" s="566">
        <v>4</v>
      </c>
      <c r="B1730" s="567" t="s">
        <v>539</v>
      </c>
      <c r="C1730" s="567">
        <v>89301045</v>
      </c>
      <c r="D1730" s="629" t="s">
        <v>4253</v>
      </c>
      <c r="E1730" s="630" t="s">
        <v>2296</v>
      </c>
      <c r="F1730" s="567" t="s">
        <v>2280</v>
      </c>
      <c r="G1730" s="567" t="s">
        <v>2348</v>
      </c>
      <c r="H1730" s="567" t="s">
        <v>538</v>
      </c>
      <c r="I1730" s="567" t="s">
        <v>2349</v>
      </c>
      <c r="J1730" s="567" t="s">
        <v>1136</v>
      </c>
      <c r="K1730" s="567" t="s">
        <v>2350</v>
      </c>
      <c r="L1730" s="568">
        <v>0</v>
      </c>
      <c r="M1730" s="568">
        <v>0</v>
      </c>
      <c r="N1730" s="567">
        <v>12</v>
      </c>
      <c r="O1730" s="631">
        <v>6.5</v>
      </c>
      <c r="P1730" s="568">
        <v>0</v>
      </c>
      <c r="Q1730" s="583"/>
      <c r="R1730" s="567">
        <v>4</v>
      </c>
      <c r="S1730" s="583">
        <v>0.33333333333333331</v>
      </c>
      <c r="T1730" s="631">
        <v>2</v>
      </c>
      <c r="U1730" s="613">
        <v>0.30769230769230771</v>
      </c>
    </row>
    <row r="1731" spans="1:21" ht="14.4" customHeight="1" x14ac:dyDescent="0.3">
      <c r="A1731" s="566">
        <v>4</v>
      </c>
      <c r="B1731" s="567" t="s">
        <v>539</v>
      </c>
      <c r="C1731" s="567">
        <v>89301045</v>
      </c>
      <c r="D1731" s="629" t="s">
        <v>4253</v>
      </c>
      <c r="E1731" s="630" t="s">
        <v>2296</v>
      </c>
      <c r="F1731" s="567" t="s">
        <v>2280</v>
      </c>
      <c r="G1731" s="567" t="s">
        <v>2682</v>
      </c>
      <c r="H1731" s="567" t="s">
        <v>538</v>
      </c>
      <c r="I1731" s="567" t="s">
        <v>4117</v>
      </c>
      <c r="J1731" s="567" t="s">
        <v>4118</v>
      </c>
      <c r="K1731" s="567" t="s">
        <v>4119</v>
      </c>
      <c r="L1731" s="568">
        <v>79.349999999999994</v>
      </c>
      <c r="M1731" s="568">
        <v>1904.3999999999999</v>
      </c>
      <c r="N1731" s="567">
        <v>24</v>
      </c>
      <c r="O1731" s="631">
        <v>3.5</v>
      </c>
      <c r="P1731" s="568">
        <v>952.19999999999993</v>
      </c>
      <c r="Q1731" s="583">
        <v>0.5</v>
      </c>
      <c r="R1731" s="567">
        <v>12</v>
      </c>
      <c r="S1731" s="583">
        <v>0.5</v>
      </c>
      <c r="T1731" s="631">
        <v>2</v>
      </c>
      <c r="U1731" s="613">
        <v>0.5714285714285714</v>
      </c>
    </row>
    <row r="1732" spans="1:21" ht="14.4" customHeight="1" x14ac:dyDescent="0.3">
      <c r="A1732" s="566">
        <v>4</v>
      </c>
      <c r="B1732" s="567" t="s">
        <v>539</v>
      </c>
      <c r="C1732" s="567">
        <v>89301045</v>
      </c>
      <c r="D1732" s="629" t="s">
        <v>4253</v>
      </c>
      <c r="E1732" s="630" t="s">
        <v>2296</v>
      </c>
      <c r="F1732" s="567" t="s">
        <v>2280</v>
      </c>
      <c r="G1732" s="567" t="s">
        <v>2685</v>
      </c>
      <c r="H1732" s="567" t="s">
        <v>538</v>
      </c>
      <c r="I1732" s="567" t="s">
        <v>4117</v>
      </c>
      <c r="J1732" s="567" t="s">
        <v>4118</v>
      </c>
      <c r="K1732" s="567" t="s">
        <v>4119</v>
      </c>
      <c r="L1732" s="568">
        <v>79.349999999999994</v>
      </c>
      <c r="M1732" s="568">
        <v>6268.65</v>
      </c>
      <c r="N1732" s="567">
        <v>79</v>
      </c>
      <c r="O1732" s="631">
        <v>12</v>
      </c>
      <c r="P1732" s="568">
        <v>2856.6</v>
      </c>
      <c r="Q1732" s="583">
        <v>0.45569620253164556</v>
      </c>
      <c r="R1732" s="567">
        <v>36</v>
      </c>
      <c r="S1732" s="583">
        <v>0.45569620253164556</v>
      </c>
      <c r="T1732" s="631">
        <v>6</v>
      </c>
      <c r="U1732" s="613">
        <v>0.5</v>
      </c>
    </row>
    <row r="1733" spans="1:21" ht="14.4" customHeight="1" x14ac:dyDescent="0.3">
      <c r="A1733" s="566">
        <v>4</v>
      </c>
      <c r="B1733" s="567" t="s">
        <v>539</v>
      </c>
      <c r="C1733" s="567">
        <v>89301045</v>
      </c>
      <c r="D1733" s="629" t="s">
        <v>4253</v>
      </c>
      <c r="E1733" s="630" t="s">
        <v>2296</v>
      </c>
      <c r="F1733" s="567" t="s">
        <v>2280</v>
      </c>
      <c r="G1733" s="567" t="s">
        <v>2685</v>
      </c>
      <c r="H1733" s="567" t="s">
        <v>538</v>
      </c>
      <c r="I1733" s="567" t="s">
        <v>2683</v>
      </c>
      <c r="J1733" s="567" t="s">
        <v>1656</v>
      </c>
      <c r="K1733" s="567" t="s">
        <v>2684</v>
      </c>
      <c r="L1733" s="568">
        <v>98.56</v>
      </c>
      <c r="M1733" s="568">
        <v>887.04</v>
      </c>
      <c r="N1733" s="567">
        <v>9</v>
      </c>
      <c r="O1733" s="631">
        <v>2</v>
      </c>
      <c r="P1733" s="568"/>
      <c r="Q1733" s="583">
        <v>0</v>
      </c>
      <c r="R1733" s="567"/>
      <c r="S1733" s="583">
        <v>0</v>
      </c>
      <c r="T1733" s="631"/>
      <c r="U1733" s="613">
        <v>0</v>
      </c>
    </row>
    <row r="1734" spans="1:21" ht="14.4" customHeight="1" x14ac:dyDescent="0.3">
      <c r="A1734" s="566">
        <v>4</v>
      </c>
      <c r="B1734" s="567" t="s">
        <v>539</v>
      </c>
      <c r="C1734" s="567">
        <v>89301045</v>
      </c>
      <c r="D1734" s="629" t="s">
        <v>4253</v>
      </c>
      <c r="E1734" s="630" t="s">
        <v>2296</v>
      </c>
      <c r="F1734" s="567" t="s">
        <v>2280</v>
      </c>
      <c r="G1734" s="567" t="s">
        <v>2435</v>
      </c>
      <c r="H1734" s="567" t="s">
        <v>538</v>
      </c>
      <c r="I1734" s="567" t="s">
        <v>2436</v>
      </c>
      <c r="J1734" s="567" t="s">
        <v>1024</v>
      </c>
      <c r="K1734" s="567" t="s">
        <v>2437</v>
      </c>
      <c r="L1734" s="568">
        <v>38.99</v>
      </c>
      <c r="M1734" s="568">
        <v>38.99</v>
      </c>
      <c r="N1734" s="567">
        <v>1</v>
      </c>
      <c r="O1734" s="631">
        <v>1</v>
      </c>
      <c r="P1734" s="568"/>
      <c r="Q1734" s="583">
        <v>0</v>
      </c>
      <c r="R1734" s="567"/>
      <c r="S1734" s="583">
        <v>0</v>
      </c>
      <c r="T1734" s="631"/>
      <c r="U1734" s="613">
        <v>0</v>
      </c>
    </row>
    <row r="1735" spans="1:21" ht="14.4" customHeight="1" x14ac:dyDescent="0.3">
      <c r="A1735" s="566">
        <v>4</v>
      </c>
      <c r="B1735" s="567" t="s">
        <v>539</v>
      </c>
      <c r="C1735" s="567">
        <v>89301045</v>
      </c>
      <c r="D1735" s="629" t="s">
        <v>4253</v>
      </c>
      <c r="E1735" s="630" t="s">
        <v>2296</v>
      </c>
      <c r="F1735" s="567" t="s">
        <v>2280</v>
      </c>
      <c r="G1735" s="567" t="s">
        <v>2380</v>
      </c>
      <c r="H1735" s="567" t="s">
        <v>538</v>
      </c>
      <c r="I1735" s="567" t="s">
        <v>2381</v>
      </c>
      <c r="J1735" s="567" t="s">
        <v>1041</v>
      </c>
      <c r="K1735" s="567" t="s">
        <v>2382</v>
      </c>
      <c r="L1735" s="568">
        <v>210.11</v>
      </c>
      <c r="M1735" s="568">
        <v>420.22</v>
      </c>
      <c r="N1735" s="567">
        <v>2</v>
      </c>
      <c r="O1735" s="631">
        <v>1</v>
      </c>
      <c r="P1735" s="568"/>
      <c r="Q1735" s="583">
        <v>0</v>
      </c>
      <c r="R1735" s="567"/>
      <c r="S1735" s="583">
        <v>0</v>
      </c>
      <c r="T1735" s="631"/>
      <c r="U1735" s="613">
        <v>0</v>
      </c>
    </row>
    <row r="1736" spans="1:21" ht="14.4" customHeight="1" x14ac:dyDescent="0.3">
      <c r="A1736" s="566">
        <v>4</v>
      </c>
      <c r="B1736" s="567" t="s">
        <v>539</v>
      </c>
      <c r="C1736" s="567">
        <v>89301045</v>
      </c>
      <c r="D1736" s="629" t="s">
        <v>4253</v>
      </c>
      <c r="E1736" s="630" t="s">
        <v>2296</v>
      </c>
      <c r="F1736" s="567" t="s">
        <v>2280</v>
      </c>
      <c r="G1736" s="567" t="s">
        <v>4072</v>
      </c>
      <c r="H1736" s="567" t="s">
        <v>538</v>
      </c>
      <c r="I1736" s="567" t="s">
        <v>4120</v>
      </c>
      <c r="J1736" s="567" t="s">
        <v>571</v>
      </c>
      <c r="K1736" s="567" t="s">
        <v>4121</v>
      </c>
      <c r="L1736" s="568">
        <v>469.47</v>
      </c>
      <c r="M1736" s="568">
        <v>938.94</v>
      </c>
      <c r="N1736" s="567">
        <v>2</v>
      </c>
      <c r="O1736" s="631">
        <v>0.5</v>
      </c>
      <c r="P1736" s="568">
        <v>938.94</v>
      </c>
      <c r="Q1736" s="583">
        <v>1</v>
      </c>
      <c r="R1736" s="567">
        <v>2</v>
      </c>
      <c r="S1736" s="583">
        <v>1</v>
      </c>
      <c r="T1736" s="631">
        <v>0.5</v>
      </c>
      <c r="U1736" s="613">
        <v>1</v>
      </c>
    </row>
    <row r="1737" spans="1:21" ht="14.4" customHeight="1" x14ac:dyDescent="0.3">
      <c r="A1737" s="566">
        <v>4</v>
      </c>
      <c r="B1737" s="567" t="s">
        <v>539</v>
      </c>
      <c r="C1737" s="567">
        <v>89301045</v>
      </c>
      <c r="D1737" s="629" t="s">
        <v>4253</v>
      </c>
      <c r="E1737" s="630" t="s">
        <v>2296</v>
      </c>
      <c r="F1737" s="567" t="s">
        <v>2280</v>
      </c>
      <c r="G1737" s="567" t="s">
        <v>4122</v>
      </c>
      <c r="H1737" s="567" t="s">
        <v>538</v>
      </c>
      <c r="I1737" s="567" t="s">
        <v>4123</v>
      </c>
      <c r="J1737" s="567" t="s">
        <v>769</v>
      </c>
      <c r="K1737" s="567" t="s">
        <v>4124</v>
      </c>
      <c r="L1737" s="568">
        <v>0</v>
      </c>
      <c r="M1737" s="568">
        <v>0</v>
      </c>
      <c r="N1737" s="567">
        <v>2</v>
      </c>
      <c r="O1737" s="631">
        <v>0.5</v>
      </c>
      <c r="P1737" s="568">
        <v>0</v>
      </c>
      <c r="Q1737" s="583"/>
      <c r="R1737" s="567">
        <v>2</v>
      </c>
      <c r="S1737" s="583">
        <v>1</v>
      </c>
      <c r="T1737" s="631">
        <v>0.5</v>
      </c>
      <c r="U1737" s="613">
        <v>1</v>
      </c>
    </row>
    <row r="1738" spans="1:21" ht="14.4" customHeight="1" x14ac:dyDescent="0.3">
      <c r="A1738" s="566">
        <v>4</v>
      </c>
      <c r="B1738" s="567" t="s">
        <v>539</v>
      </c>
      <c r="C1738" s="567">
        <v>89301045</v>
      </c>
      <c r="D1738" s="629" t="s">
        <v>4253</v>
      </c>
      <c r="E1738" s="630" t="s">
        <v>2296</v>
      </c>
      <c r="F1738" s="567" t="s">
        <v>2282</v>
      </c>
      <c r="G1738" s="567" t="s">
        <v>2622</v>
      </c>
      <c r="H1738" s="567" t="s">
        <v>538</v>
      </c>
      <c r="I1738" s="567" t="s">
        <v>2623</v>
      </c>
      <c r="J1738" s="567" t="s">
        <v>2624</v>
      </c>
      <c r="K1738" s="567" t="s">
        <v>2625</v>
      </c>
      <c r="L1738" s="568">
        <v>410</v>
      </c>
      <c r="M1738" s="568">
        <v>13120</v>
      </c>
      <c r="N1738" s="567">
        <v>32</v>
      </c>
      <c r="O1738" s="631">
        <v>32</v>
      </c>
      <c r="P1738" s="568">
        <v>13120</v>
      </c>
      <c r="Q1738" s="583">
        <v>1</v>
      </c>
      <c r="R1738" s="567">
        <v>32</v>
      </c>
      <c r="S1738" s="583">
        <v>1</v>
      </c>
      <c r="T1738" s="631">
        <v>32</v>
      </c>
      <c r="U1738" s="613">
        <v>1</v>
      </c>
    </row>
    <row r="1739" spans="1:21" ht="14.4" customHeight="1" x14ac:dyDescent="0.3">
      <c r="A1739" s="566">
        <v>4</v>
      </c>
      <c r="B1739" s="567" t="s">
        <v>539</v>
      </c>
      <c r="C1739" s="567">
        <v>89301045</v>
      </c>
      <c r="D1739" s="629" t="s">
        <v>4253</v>
      </c>
      <c r="E1739" s="630" t="s">
        <v>2296</v>
      </c>
      <c r="F1739" s="567" t="s">
        <v>2282</v>
      </c>
      <c r="G1739" s="567" t="s">
        <v>2622</v>
      </c>
      <c r="H1739" s="567" t="s">
        <v>538</v>
      </c>
      <c r="I1739" s="567" t="s">
        <v>4125</v>
      </c>
      <c r="J1739" s="567" t="s">
        <v>4126</v>
      </c>
      <c r="K1739" s="567" t="s">
        <v>4127</v>
      </c>
      <c r="L1739" s="568">
        <v>375</v>
      </c>
      <c r="M1739" s="568">
        <v>375</v>
      </c>
      <c r="N1739" s="567">
        <v>1</v>
      </c>
      <c r="O1739" s="631">
        <v>1</v>
      </c>
      <c r="P1739" s="568">
        <v>375</v>
      </c>
      <c r="Q1739" s="583">
        <v>1</v>
      </c>
      <c r="R1739" s="567">
        <v>1</v>
      </c>
      <c r="S1739" s="583">
        <v>1</v>
      </c>
      <c r="T1739" s="631">
        <v>1</v>
      </c>
      <c r="U1739" s="613">
        <v>1</v>
      </c>
    </row>
    <row r="1740" spans="1:21" ht="14.4" customHeight="1" x14ac:dyDescent="0.3">
      <c r="A1740" s="566">
        <v>4</v>
      </c>
      <c r="B1740" s="567" t="s">
        <v>539</v>
      </c>
      <c r="C1740" s="567">
        <v>89301045</v>
      </c>
      <c r="D1740" s="629" t="s">
        <v>4253</v>
      </c>
      <c r="E1740" s="630" t="s">
        <v>2296</v>
      </c>
      <c r="F1740" s="567" t="s">
        <v>2282</v>
      </c>
      <c r="G1740" s="567" t="s">
        <v>2622</v>
      </c>
      <c r="H1740" s="567" t="s">
        <v>538</v>
      </c>
      <c r="I1740" s="567" t="s">
        <v>3187</v>
      </c>
      <c r="J1740" s="567" t="s">
        <v>2624</v>
      </c>
      <c r="K1740" s="567" t="s">
        <v>3188</v>
      </c>
      <c r="L1740" s="568">
        <v>410</v>
      </c>
      <c r="M1740" s="568">
        <v>820</v>
      </c>
      <c r="N1740" s="567">
        <v>2</v>
      </c>
      <c r="O1740" s="631">
        <v>2</v>
      </c>
      <c r="P1740" s="568">
        <v>820</v>
      </c>
      <c r="Q1740" s="583">
        <v>1</v>
      </c>
      <c r="R1740" s="567">
        <v>2</v>
      </c>
      <c r="S1740" s="583">
        <v>1</v>
      </c>
      <c r="T1740" s="631">
        <v>2</v>
      </c>
      <c r="U1740" s="613">
        <v>1</v>
      </c>
    </row>
    <row r="1741" spans="1:21" ht="14.4" customHeight="1" x14ac:dyDescent="0.3">
      <c r="A1741" s="566">
        <v>4</v>
      </c>
      <c r="B1741" s="567" t="s">
        <v>539</v>
      </c>
      <c r="C1741" s="567">
        <v>89301045</v>
      </c>
      <c r="D1741" s="629" t="s">
        <v>4253</v>
      </c>
      <c r="E1741" s="630" t="s">
        <v>2299</v>
      </c>
      <c r="F1741" s="567" t="s">
        <v>2280</v>
      </c>
      <c r="G1741" s="567" t="s">
        <v>2593</v>
      </c>
      <c r="H1741" s="567" t="s">
        <v>538</v>
      </c>
      <c r="I1741" s="567" t="s">
        <v>4128</v>
      </c>
      <c r="J1741" s="567" t="s">
        <v>4129</v>
      </c>
      <c r="K1741" s="567" t="s">
        <v>1978</v>
      </c>
      <c r="L1741" s="568">
        <v>48.18</v>
      </c>
      <c r="M1741" s="568">
        <v>48.18</v>
      </c>
      <c r="N1741" s="567">
        <v>1</v>
      </c>
      <c r="O1741" s="631">
        <v>0.5</v>
      </c>
      <c r="P1741" s="568"/>
      <c r="Q1741" s="583">
        <v>0</v>
      </c>
      <c r="R1741" s="567"/>
      <c r="S1741" s="583">
        <v>0</v>
      </c>
      <c r="T1741" s="631"/>
      <c r="U1741" s="613">
        <v>0</v>
      </c>
    </row>
    <row r="1742" spans="1:21" ht="14.4" customHeight="1" x14ac:dyDescent="0.3">
      <c r="A1742" s="566">
        <v>4</v>
      </c>
      <c r="B1742" s="567" t="s">
        <v>539</v>
      </c>
      <c r="C1742" s="567">
        <v>89301045</v>
      </c>
      <c r="D1742" s="629" t="s">
        <v>4253</v>
      </c>
      <c r="E1742" s="630" t="s">
        <v>2299</v>
      </c>
      <c r="F1742" s="567" t="s">
        <v>2280</v>
      </c>
      <c r="G1742" s="567" t="s">
        <v>2338</v>
      </c>
      <c r="H1742" s="567" t="s">
        <v>905</v>
      </c>
      <c r="I1742" s="567" t="s">
        <v>1977</v>
      </c>
      <c r="J1742" s="567" t="s">
        <v>1049</v>
      </c>
      <c r="K1742" s="567" t="s">
        <v>1978</v>
      </c>
      <c r="L1742" s="568">
        <v>399.92</v>
      </c>
      <c r="M1742" s="568">
        <v>399.92</v>
      </c>
      <c r="N1742" s="567">
        <v>1</v>
      </c>
      <c r="O1742" s="631">
        <v>0.5</v>
      </c>
      <c r="P1742" s="568"/>
      <c r="Q1742" s="583">
        <v>0</v>
      </c>
      <c r="R1742" s="567"/>
      <c r="S1742" s="583">
        <v>0</v>
      </c>
      <c r="T1742" s="631"/>
      <c r="U1742" s="613">
        <v>0</v>
      </c>
    </row>
    <row r="1743" spans="1:21" ht="14.4" customHeight="1" x14ac:dyDescent="0.3">
      <c r="A1743" s="566">
        <v>4</v>
      </c>
      <c r="B1743" s="567" t="s">
        <v>539</v>
      </c>
      <c r="C1743" s="567">
        <v>89301045</v>
      </c>
      <c r="D1743" s="629" t="s">
        <v>4253</v>
      </c>
      <c r="E1743" s="630" t="s">
        <v>2299</v>
      </c>
      <c r="F1743" s="567" t="s">
        <v>2280</v>
      </c>
      <c r="G1743" s="567" t="s">
        <v>2344</v>
      </c>
      <c r="H1743" s="567" t="s">
        <v>538</v>
      </c>
      <c r="I1743" s="567" t="s">
        <v>2345</v>
      </c>
      <c r="J1743" s="567" t="s">
        <v>739</v>
      </c>
      <c r="K1743" s="567" t="s">
        <v>2346</v>
      </c>
      <c r="L1743" s="568">
        <v>242.93</v>
      </c>
      <c r="M1743" s="568">
        <v>242.93</v>
      </c>
      <c r="N1743" s="567">
        <v>1</v>
      </c>
      <c r="O1743" s="631">
        <v>0.5</v>
      </c>
      <c r="P1743" s="568">
        <v>242.93</v>
      </c>
      <c r="Q1743" s="583">
        <v>1</v>
      </c>
      <c r="R1743" s="567">
        <v>1</v>
      </c>
      <c r="S1743" s="583">
        <v>1</v>
      </c>
      <c r="T1743" s="631">
        <v>0.5</v>
      </c>
      <c r="U1743" s="613">
        <v>1</v>
      </c>
    </row>
    <row r="1744" spans="1:21" ht="14.4" customHeight="1" x14ac:dyDescent="0.3">
      <c r="A1744" s="566">
        <v>4</v>
      </c>
      <c r="B1744" s="567" t="s">
        <v>539</v>
      </c>
      <c r="C1744" s="567">
        <v>89301045</v>
      </c>
      <c r="D1744" s="629" t="s">
        <v>4253</v>
      </c>
      <c r="E1744" s="630" t="s">
        <v>2299</v>
      </c>
      <c r="F1744" s="567" t="s">
        <v>2280</v>
      </c>
      <c r="G1744" s="567" t="s">
        <v>2347</v>
      </c>
      <c r="H1744" s="567" t="s">
        <v>538</v>
      </c>
      <c r="I1744" s="567" t="s">
        <v>1837</v>
      </c>
      <c r="J1744" s="567" t="s">
        <v>681</v>
      </c>
      <c r="K1744" s="567" t="s">
        <v>684</v>
      </c>
      <c r="L1744" s="568">
        <v>612.26</v>
      </c>
      <c r="M1744" s="568">
        <v>8571.6400000000012</v>
      </c>
      <c r="N1744" s="567">
        <v>14</v>
      </c>
      <c r="O1744" s="631">
        <v>7.5</v>
      </c>
      <c r="P1744" s="568">
        <v>5510.3400000000011</v>
      </c>
      <c r="Q1744" s="583">
        <v>0.6428571428571429</v>
      </c>
      <c r="R1744" s="567">
        <v>9</v>
      </c>
      <c r="S1744" s="583">
        <v>0.6428571428571429</v>
      </c>
      <c r="T1744" s="631">
        <v>4.5</v>
      </c>
      <c r="U1744" s="613">
        <v>0.6</v>
      </c>
    </row>
    <row r="1745" spans="1:21" ht="14.4" customHeight="1" x14ac:dyDescent="0.3">
      <c r="A1745" s="566">
        <v>4</v>
      </c>
      <c r="B1745" s="567" t="s">
        <v>539</v>
      </c>
      <c r="C1745" s="567">
        <v>89301045</v>
      </c>
      <c r="D1745" s="629" t="s">
        <v>4253</v>
      </c>
      <c r="E1745" s="630" t="s">
        <v>2299</v>
      </c>
      <c r="F1745" s="567" t="s">
        <v>2280</v>
      </c>
      <c r="G1745" s="567" t="s">
        <v>2438</v>
      </c>
      <c r="H1745" s="567" t="s">
        <v>905</v>
      </c>
      <c r="I1745" s="567" t="s">
        <v>1848</v>
      </c>
      <c r="J1745" s="567" t="s">
        <v>2678</v>
      </c>
      <c r="K1745" s="567" t="s">
        <v>960</v>
      </c>
      <c r="L1745" s="568">
        <v>140.03</v>
      </c>
      <c r="M1745" s="568">
        <v>420.09000000000003</v>
      </c>
      <c r="N1745" s="567">
        <v>3</v>
      </c>
      <c r="O1745" s="631">
        <v>2</v>
      </c>
      <c r="P1745" s="568">
        <v>140.03</v>
      </c>
      <c r="Q1745" s="583">
        <v>0.33333333333333331</v>
      </c>
      <c r="R1745" s="567">
        <v>1</v>
      </c>
      <c r="S1745" s="583">
        <v>0.33333333333333331</v>
      </c>
      <c r="T1745" s="631">
        <v>0.5</v>
      </c>
      <c r="U1745" s="613">
        <v>0.25</v>
      </c>
    </row>
    <row r="1746" spans="1:21" ht="14.4" customHeight="1" x14ac:dyDescent="0.3">
      <c r="A1746" s="566">
        <v>4</v>
      </c>
      <c r="B1746" s="567" t="s">
        <v>539</v>
      </c>
      <c r="C1746" s="567">
        <v>89301045</v>
      </c>
      <c r="D1746" s="629" t="s">
        <v>4253</v>
      </c>
      <c r="E1746" s="630" t="s">
        <v>2299</v>
      </c>
      <c r="F1746" s="567" t="s">
        <v>2280</v>
      </c>
      <c r="G1746" s="567" t="s">
        <v>2438</v>
      </c>
      <c r="H1746" s="567" t="s">
        <v>905</v>
      </c>
      <c r="I1746" s="567" t="s">
        <v>1848</v>
      </c>
      <c r="J1746" s="567" t="s">
        <v>959</v>
      </c>
      <c r="K1746" s="567" t="s">
        <v>960</v>
      </c>
      <c r="L1746" s="568">
        <v>140.03</v>
      </c>
      <c r="M1746" s="568">
        <v>1960.42</v>
      </c>
      <c r="N1746" s="567">
        <v>14</v>
      </c>
      <c r="O1746" s="631">
        <v>9</v>
      </c>
      <c r="P1746" s="568">
        <v>1260.27</v>
      </c>
      <c r="Q1746" s="583">
        <v>0.64285714285714279</v>
      </c>
      <c r="R1746" s="567">
        <v>9</v>
      </c>
      <c r="S1746" s="583">
        <v>0.6428571428571429</v>
      </c>
      <c r="T1746" s="631">
        <v>5.5</v>
      </c>
      <c r="U1746" s="613">
        <v>0.61111111111111116</v>
      </c>
    </row>
    <row r="1747" spans="1:21" ht="14.4" customHeight="1" x14ac:dyDescent="0.3">
      <c r="A1747" s="566">
        <v>4</v>
      </c>
      <c r="B1747" s="567" t="s">
        <v>539</v>
      </c>
      <c r="C1747" s="567">
        <v>89301045</v>
      </c>
      <c r="D1747" s="629" t="s">
        <v>4253</v>
      </c>
      <c r="E1747" s="630" t="s">
        <v>2300</v>
      </c>
      <c r="F1747" s="567" t="s">
        <v>2280</v>
      </c>
      <c r="G1747" s="567" t="s">
        <v>2347</v>
      </c>
      <c r="H1747" s="567" t="s">
        <v>538</v>
      </c>
      <c r="I1747" s="567" t="s">
        <v>2859</v>
      </c>
      <c r="J1747" s="567" t="s">
        <v>2860</v>
      </c>
      <c r="K1747" s="567" t="s">
        <v>2861</v>
      </c>
      <c r="L1747" s="568">
        <v>680.29</v>
      </c>
      <c r="M1747" s="568">
        <v>1360.58</v>
      </c>
      <c r="N1747" s="567">
        <v>2</v>
      </c>
      <c r="O1747" s="631">
        <v>0.5</v>
      </c>
      <c r="P1747" s="568">
        <v>1360.58</v>
      </c>
      <c r="Q1747" s="583">
        <v>1</v>
      </c>
      <c r="R1747" s="567">
        <v>2</v>
      </c>
      <c r="S1747" s="583">
        <v>1</v>
      </c>
      <c r="T1747" s="631">
        <v>0.5</v>
      </c>
      <c r="U1747" s="613">
        <v>1</v>
      </c>
    </row>
    <row r="1748" spans="1:21" ht="14.4" customHeight="1" x14ac:dyDescent="0.3">
      <c r="A1748" s="566">
        <v>4</v>
      </c>
      <c r="B1748" s="567" t="s">
        <v>539</v>
      </c>
      <c r="C1748" s="567">
        <v>89301045</v>
      </c>
      <c r="D1748" s="629" t="s">
        <v>4253</v>
      </c>
      <c r="E1748" s="630" t="s">
        <v>2300</v>
      </c>
      <c r="F1748" s="567" t="s">
        <v>2280</v>
      </c>
      <c r="G1748" s="567" t="s">
        <v>2438</v>
      </c>
      <c r="H1748" s="567" t="s">
        <v>905</v>
      </c>
      <c r="I1748" s="567" t="s">
        <v>1848</v>
      </c>
      <c r="J1748" s="567" t="s">
        <v>959</v>
      </c>
      <c r="K1748" s="567" t="s">
        <v>960</v>
      </c>
      <c r="L1748" s="568">
        <v>140.03</v>
      </c>
      <c r="M1748" s="568">
        <v>420.09000000000003</v>
      </c>
      <c r="N1748" s="567">
        <v>3</v>
      </c>
      <c r="O1748" s="631">
        <v>0.5</v>
      </c>
      <c r="P1748" s="568">
        <v>420.09000000000003</v>
      </c>
      <c r="Q1748" s="583">
        <v>1</v>
      </c>
      <c r="R1748" s="567">
        <v>3</v>
      </c>
      <c r="S1748" s="583">
        <v>1</v>
      </c>
      <c r="T1748" s="631">
        <v>0.5</v>
      </c>
      <c r="U1748" s="613">
        <v>1</v>
      </c>
    </row>
    <row r="1749" spans="1:21" ht="14.4" customHeight="1" x14ac:dyDescent="0.3">
      <c r="A1749" s="566">
        <v>4</v>
      </c>
      <c r="B1749" s="567" t="s">
        <v>539</v>
      </c>
      <c r="C1749" s="567">
        <v>89301045</v>
      </c>
      <c r="D1749" s="629" t="s">
        <v>4253</v>
      </c>
      <c r="E1749" s="630" t="s">
        <v>2300</v>
      </c>
      <c r="F1749" s="567" t="s">
        <v>2280</v>
      </c>
      <c r="G1749" s="567" t="s">
        <v>2685</v>
      </c>
      <c r="H1749" s="567" t="s">
        <v>538</v>
      </c>
      <c r="I1749" s="567" t="s">
        <v>4117</v>
      </c>
      <c r="J1749" s="567" t="s">
        <v>4118</v>
      </c>
      <c r="K1749" s="567" t="s">
        <v>4119</v>
      </c>
      <c r="L1749" s="568">
        <v>79.349999999999994</v>
      </c>
      <c r="M1749" s="568">
        <v>714.15</v>
      </c>
      <c r="N1749" s="567">
        <v>9</v>
      </c>
      <c r="O1749" s="631">
        <v>1</v>
      </c>
      <c r="P1749" s="568">
        <v>714.15</v>
      </c>
      <c r="Q1749" s="583">
        <v>1</v>
      </c>
      <c r="R1749" s="567">
        <v>9</v>
      </c>
      <c r="S1749" s="583">
        <v>1</v>
      </c>
      <c r="T1749" s="631">
        <v>1</v>
      </c>
      <c r="U1749" s="613">
        <v>1</v>
      </c>
    </row>
    <row r="1750" spans="1:21" ht="14.4" customHeight="1" x14ac:dyDescent="0.3">
      <c r="A1750" s="566">
        <v>4</v>
      </c>
      <c r="B1750" s="567" t="s">
        <v>539</v>
      </c>
      <c r="C1750" s="567">
        <v>89301045</v>
      </c>
      <c r="D1750" s="629" t="s">
        <v>4253</v>
      </c>
      <c r="E1750" s="630" t="s">
        <v>2301</v>
      </c>
      <c r="F1750" s="567" t="s">
        <v>2280</v>
      </c>
      <c r="G1750" s="567" t="s">
        <v>2593</v>
      </c>
      <c r="H1750" s="567" t="s">
        <v>538</v>
      </c>
      <c r="I1750" s="567" t="s">
        <v>2594</v>
      </c>
      <c r="J1750" s="567" t="s">
        <v>2595</v>
      </c>
      <c r="K1750" s="567" t="s">
        <v>2596</v>
      </c>
      <c r="L1750" s="568">
        <v>64.23</v>
      </c>
      <c r="M1750" s="568">
        <v>64.23</v>
      </c>
      <c r="N1750" s="567">
        <v>1</v>
      </c>
      <c r="O1750" s="631">
        <v>0.5</v>
      </c>
      <c r="P1750" s="568">
        <v>64.23</v>
      </c>
      <c r="Q1750" s="583">
        <v>1</v>
      </c>
      <c r="R1750" s="567">
        <v>1</v>
      </c>
      <c r="S1750" s="583">
        <v>1</v>
      </c>
      <c r="T1750" s="631">
        <v>0.5</v>
      </c>
      <c r="U1750" s="613">
        <v>1</v>
      </c>
    </row>
    <row r="1751" spans="1:21" ht="14.4" customHeight="1" x14ac:dyDescent="0.3">
      <c r="A1751" s="566">
        <v>4</v>
      </c>
      <c r="B1751" s="567" t="s">
        <v>539</v>
      </c>
      <c r="C1751" s="567">
        <v>89301045</v>
      </c>
      <c r="D1751" s="629" t="s">
        <v>4253</v>
      </c>
      <c r="E1751" s="630" t="s">
        <v>2301</v>
      </c>
      <c r="F1751" s="567" t="s">
        <v>2280</v>
      </c>
      <c r="G1751" s="567" t="s">
        <v>2338</v>
      </c>
      <c r="H1751" s="567" t="s">
        <v>905</v>
      </c>
      <c r="I1751" s="567" t="s">
        <v>4130</v>
      </c>
      <c r="J1751" s="567" t="s">
        <v>4131</v>
      </c>
      <c r="K1751" s="567" t="s">
        <v>4132</v>
      </c>
      <c r="L1751" s="568">
        <v>399.92</v>
      </c>
      <c r="M1751" s="568">
        <v>399.92</v>
      </c>
      <c r="N1751" s="567">
        <v>1</v>
      </c>
      <c r="O1751" s="631">
        <v>0.5</v>
      </c>
      <c r="P1751" s="568">
        <v>399.92</v>
      </c>
      <c r="Q1751" s="583">
        <v>1</v>
      </c>
      <c r="R1751" s="567">
        <v>1</v>
      </c>
      <c r="S1751" s="583">
        <v>1</v>
      </c>
      <c r="T1751" s="631">
        <v>0.5</v>
      </c>
      <c r="U1751" s="613">
        <v>1</v>
      </c>
    </row>
    <row r="1752" spans="1:21" ht="14.4" customHeight="1" x14ac:dyDescent="0.3">
      <c r="A1752" s="566">
        <v>4</v>
      </c>
      <c r="B1752" s="567" t="s">
        <v>539</v>
      </c>
      <c r="C1752" s="567">
        <v>89301045</v>
      </c>
      <c r="D1752" s="629" t="s">
        <v>4253</v>
      </c>
      <c r="E1752" s="630" t="s">
        <v>2306</v>
      </c>
      <c r="F1752" s="567" t="s">
        <v>2280</v>
      </c>
      <c r="G1752" s="567" t="s">
        <v>3220</v>
      </c>
      <c r="H1752" s="567" t="s">
        <v>905</v>
      </c>
      <c r="I1752" s="567" t="s">
        <v>3221</v>
      </c>
      <c r="J1752" s="567" t="s">
        <v>3222</v>
      </c>
      <c r="K1752" s="567" t="s">
        <v>3223</v>
      </c>
      <c r="L1752" s="568">
        <v>16.27</v>
      </c>
      <c r="M1752" s="568">
        <v>65.08</v>
      </c>
      <c r="N1752" s="567">
        <v>4</v>
      </c>
      <c r="O1752" s="631">
        <v>2</v>
      </c>
      <c r="P1752" s="568"/>
      <c r="Q1752" s="583">
        <v>0</v>
      </c>
      <c r="R1752" s="567"/>
      <c r="S1752" s="583">
        <v>0</v>
      </c>
      <c r="T1752" s="631"/>
      <c r="U1752" s="613">
        <v>0</v>
      </c>
    </row>
    <row r="1753" spans="1:21" ht="14.4" customHeight="1" x14ac:dyDescent="0.3">
      <c r="A1753" s="566">
        <v>4</v>
      </c>
      <c r="B1753" s="567" t="s">
        <v>539</v>
      </c>
      <c r="C1753" s="567">
        <v>89301045</v>
      </c>
      <c r="D1753" s="629" t="s">
        <v>4253</v>
      </c>
      <c r="E1753" s="630" t="s">
        <v>2306</v>
      </c>
      <c r="F1753" s="567" t="s">
        <v>2280</v>
      </c>
      <c r="G1753" s="567" t="s">
        <v>3220</v>
      </c>
      <c r="H1753" s="567" t="s">
        <v>538</v>
      </c>
      <c r="I1753" s="567" t="s">
        <v>3978</v>
      </c>
      <c r="J1753" s="567" t="s">
        <v>3979</v>
      </c>
      <c r="K1753" s="567" t="s">
        <v>2016</v>
      </c>
      <c r="L1753" s="568">
        <v>6.98</v>
      </c>
      <c r="M1753" s="568">
        <v>62.820000000000007</v>
      </c>
      <c r="N1753" s="567">
        <v>9</v>
      </c>
      <c r="O1753" s="631">
        <v>6</v>
      </c>
      <c r="P1753" s="568">
        <v>27.92</v>
      </c>
      <c r="Q1753" s="583">
        <v>0.44444444444444442</v>
      </c>
      <c r="R1753" s="567">
        <v>4</v>
      </c>
      <c r="S1753" s="583">
        <v>0.44444444444444442</v>
      </c>
      <c r="T1753" s="631">
        <v>2</v>
      </c>
      <c r="U1753" s="613">
        <v>0.33333333333333331</v>
      </c>
    </row>
    <row r="1754" spans="1:21" ht="14.4" customHeight="1" x14ac:dyDescent="0.3">
      <c r="A1754" s="566">
        <v>4</v>
      </c>
      <c r="B1754" s="567" t="s">
        <v>539</v>
      </c>
      <c r="C1754" s="567">
        <v>89301045</v>
      </c>
      <c r="D1754" s="629" t="s">
        <v>4253</v>
      </c>
      <c r="E1754" s="630" t="s">
        <v>2306</v>
      </c>
      <c r="F1754" s="567" t="s">
        <v>2280</v>
      </c>
      <c r="G1754" s="567" t="s">
        <v>4133</v>
      </c>
      <c r="H1754" s="567" t="s">
        <v>538</v>
      </c>
      <c r="I1754" s="567" t="s">
        <v>4134</v>
      </c>
      <c r="J1754" s="567" t="s">
        <v>4135</v>
      </c>
      <c r="K1754" s="567" t="s">
        <v>4136</v>
      </c>
      <c r="L1754" s="568">
        <v>50.84</v>
      </c>
      <c r="M1754" s="568">
        <v>254.20000000000002</v>
      </c>
      <c r="N1754" s="567">
        <v>5</v>
      </c>
      <c r="O1754" s="631">
        <v>1.5</v>
      </c>
      <c r="P1754" s="568"/>
      <c r="Q1754" s="583">
        <v>0</v>
      </c>
      <c r="R1754" s="567"/>
      <c r="S1754" s="583">
        <v>0</v>
      </c>
      <c r="T1754" s="631"/>
      <c r="U1754" s="613">
        <v>0</v>
      </c>
    </row>
    <row r="1755" spans="1:21" ht="14.4" customHeight="1" x14ac:dyDescent="0.3">
      <c r="A1755" s="566">
        <v>4</v>
      </c>
      <c r="B1755" s="567" t="s">
        <v>539</v>
      </c>
      <c r="C1755" s="567">
        <v>89301045</v>
      </c>
      <c r="D1755" s="629" t="s">
        <v>4253</v>
      </c>
      <c r="E1755" s="630" t="s">
        <v>2306</v>
      </c>
      <c r="F1755" s="567" t="s">
        <v>2280</v>
      </c>
      <c r="G1755" s="567" t="s">
        <v>2593</v>
      </c>
      <c r="H1755" s="567" t="s">
        <v>538</v>
      </c>
      <c r="I1755" s="567" t="s">
        <v>2594</v>
      </c>
      <c r="J1755" s="567" t="s">
        <v>2595</v>
      </c>
      <c r="K1755" s="567" t="s">
        <v>2596</v>
      </c>
      <c r="L1755" s="568">
        <v>64.23</v>
      </c>
      <c r="M1755" s="568">
        <v>1156.1400000000001</v>
      </c>
      <c r="N1755" s="567">
        <v>18</v>
      </c>
      <c r="O1755" s="631">
        <v>9</v>
      </c>
      <c r="P1755" s="568">
        <v>385.38000000000005</v>
      </c>
      <c r="Q1755" s="583">
        <v>0.33333333333333337</v>
      </c>
      <c r="R1755" s="567">
        <v>6</v>
      </c>
      <c r="S1755" s="583">
        <v>0.33333333333333331</v>
      </c>
      <c r="T1755" s="631">
        <v>3</v>
      </c>
      <c r="U1755" s="613">
        <v>0.33333333333333331</v>
      </c>
    </row>
    <row r="1756" spans="1:21" ht="14.4" customHeight="1" x14ac:dyDescent="0.3">
      <c r="A1756" s="566">
        <v>4</v>
      </c>
      <c r="B1756" s="567" t="s">
        <v>539</v>
      </c>
      <c r="C1756" s="567">
        <v>89301045</v>
      </c>
      <c r="D1756" s="629" t="s">
        <v>4253</v>
      </c>
      <c r="E1756" s="630" t="s">
        <v>2306</v>
      </c>
      <c r="F1756" s="567" t="s">
        <v>2280</v>
      </c>
      <c r="G1756" s="567" t="s">
        <v>3556</v>
      </c>
      <c r="H1756" s="567" t="s">
        <v>538</v>
      </c>
      <c r="I1756" s="567" t="s">
        <v>4137</v>
      </c>
      <c r="J1756" s="567" t="s">
        <v>4138</v>
      </c>
      <c r="K1756" s="567" t="s">
        <v>4139</v>
      </c>
      <c r="L1756" s="568">
        <v>83.49</v>
      </c>
      <c r="M1756" s="568">
        <v>83.49</v>
      </c>
      <c r="N1756" s="567">
        <v>1</v>
      </c>
      <c r="O1756" s="631">
        <v>1</v>
      </c>
      <c r="P1756" s="568"/>
      <c r="Q1756" s="583">
        <v>0</v>
      </c>
      <c r="R1756" s="567"/>
      <c r="S1756" s="583">
        <v>0</v>
      </c>
      <c r="T1756" s="631"/>
      <c r="U1756" s="613">
        <v>0</v>
      </c>
    </row>
    <row r="1757" spans="1:21" ht="14.4" customHeight="1" x14ac:dyDescent="0.3">
      <c r="A1757" s="566">
        <v>4</v>
      </c>
      <c r="B1757" s="567" t="s">
        <v>539</v>
      </c>
      <c r="C1757" s="567">
        <v>89301045</v>
      </c>
      <c r="D1757" s="629" t="s">
        <v>4253</v>
      </c>
      <c r="E1757" s="630" t="s">
        <v>2306</v>
      </c>
      <c r="F1757" s="567" t="s">
        <v>2280</v>
      </c>
      <c r="G1757" s="567" t="s">
        <v>2657</v>
      </c>
      <c r="H1757" s="567" t="s">
        <v>538</v>
      </c>
      <c r="I1757" s="567" t="s">
        <v>2658</v>
      </c>
      <c r="J1757" s="567" t="s">
        <v>1016</v>
      </c>
      <c r="K1757" s="567" t="s">
        <v>2659</v>
      </c>
      <c r="L1757" s="568">
        <v>31.64</v>
      </c>
      <c r="M1757" s="568">
        <v>63.28</v>
      </c>
      <c r="N1757" s="567">
        <v>2</v>
      </c>
      <c r="O1757" s="631">
        <v>2</v>
      </c>
      <c r="P1757" s="568">
        <v>31.64</v>
      </c>
      <c r="Q1757" s="583">
        <v>0.5</v>
      </c>
      <c r="R1757" s="567">
        <v>1</v>
      </c>
      <c r="S1757" s="583">
        <v>0.5</v>
      </c>
      <c r="T1757" s="631">
        <v>1</v>
      </c>
      <c r="U1757" s="613">
        <v>0.5</v>
      </c>
    </row>
    <row r="1758" spans="1:21" ht="14.4" customHeight="1" x14ac:dyDescent="0.3">
      <c r="A1758" s="566">
        <v>4</v>
      </c>
      <c r="B1758" s="567" t="s">
        <v>539</v>
      </c>
      <c r="C1758" s="567">
        <v>89301045</v>
      </c>
      <c r="D1758" s="629" t="s">
        <v>4253</v>
      </c>
      <c r="E1758" s="630" t="s">
        <v>2306</v>
      </c>
      <c r="F1758" s="567" t="s">
        <v>2280</v>
      </c>
      <c r="G1758" s="567" t="s">
        <v>2338</v>
      </c>
      <c r="H1758" s="567" t="s">
        <v>905</v>
      </c>
      <c r="I1758" s="567" t="s">
        <v>1977</v>
      </c>
      <c r="J1758" s="567" t="s">
        <v>1049</v>
      </c>
      <c r="K1758" s="567" t="s">
        <v>1978</v>
      </c>
      <c r="L1758" s="568">
        <v>399.92</v>
      </c>
      <c r="M1758" s="568">
        <v>7198.5599999999995</v>
      </c>
      <c r="N1758" s="567">
        <v>18</v>
      </c>
      <c r="O1758" s="631">
        <v>9.5</v>
      </c>
      <c r="P1758" s="568">
        <v>2399.52</v>
      </c>
      <c r="Q1758" s="583">
        <v>0.33333333333333337</v>
      </c>
      <c r="R1758" s="567">
        <v>6</v>
      </c>
      <c r="S1758" s="583">
        <v>0.33333333333333331</v>
      </c>
      <c r="T1758" s="631">
        <v>3</v>
      </c>
      <c r="U1758" s="613">
        <v>0.31578947368421051</v>
      </c>
    </row>
    <row r="1759" spans="1:21" ht="14.4" customHeight="1" x14ac:dyDescent="0.3">
      <c r="A1759" s="566">
        <v>4</v>
      </c>
      <c r="B1759" s="567" t="s">
        <v>539</v>
      </c>
      <c r="C1759" s="567">
        <v>89301045</v>
      </c>
      <c r="D1759" s="629" t="s">
        <v>4253</v>
      </c>
      <c r="E1759" s="630" t="s">
        <v>2306</v>
      </c>
      <c r="F1759" s="567" t="s">
        <v>2280</v>
      </c>
      <c r="G1759" s="567" t="s">
        <v>2343</v>
      </c>
      <c r="H1759" s="567" t="s">
        <v>905</v>
      </c>
      <c r="I1759" s="567" t="s">
        <v>1853</v>
      </c>
      <c r="J1759" s="567" t="s">
        <v>937</v>
      </c>
      <c r="K1759" s="567" t="s">
        <v>939</v>
      </c>
      <c r="L1759" s="568">
        <v>0</v>
      </c>
      <c r="M1759" s="568">
        <v>0</v>
      </c>
      <c r="N1759" s="567">
        <v>1</v>
      </c>
      <c r="O1759" s="631">
        <v>0.5</v>
      </c>
      <c r="P1759" s="568"/>
      <c r="Q1759" s="583"/>
      <c r="R1759" s="567"/>
      <c r="S1759" s="583">
        <v>0</v>
      </c>
      <c r="T1759" s="631"/>
      <c r="U1759" s="613">
        <v>0</v>
      </c>
    </row>
    <row r="1760" spans="1:21" ht="14.4" customHeight="1" x14ac:dyDescent="0.3">
      <c r="A1760" s="566">
        <v>4</v>
      </c>
      <c r="B1760" s="567" t="s">
        <v>539</v>
      </c>
      <c r="C1760" s="567">
        <v>89301045</v>
      </c>
      <c r="D1760" s="629" t="s">
        <v>4253</v>
      </c>
      <c r="E1760" s="630" t="s">
        <v>2306</v>
      </c>
      <c r="F1760" s="567" t="s">
        <v>2280</v>
      </c>
      <c r="G1760" s="567" t="s">
        <v>3210</v>
      </c>
      <c r="H1760" s="567" t="s">
        <v>905</v>
      </c>
      <c r="I1760" s="567" t="s">
        <v>3211</v>
      </c>
      <c r="J1760" s="567" t="s">
        <v>1845</v>
      </c>
      <c r="K1760" s="567" t="s">
        <v>3212</v>
      </c>
      <c r="L1760" s="568">
        <v>380.96</v>
      </c>
      <c r="M1760" s="568">
        <v>9143.0399999999991</v>
      </c>
      <c r="N1760" s="567">
        <v>24</v>
      </c>
      <c r="O1760" s="631">
        <v>5.5</v>
      </c>
      <c r="P1760" s="568">
        <v>4571.5199999999995</v>
      </c>
      <c r="Q1760" s="583">
        <v>0.5</v>
      </c>
      <c r="R1760" s="567">
        <v>12</v>
      </c>
      <c r="S1760" s="583">
        <v>0.5</v>
      </c>
      <c r="T1760" s="631">
        <v>3</v>
      </c>
      <c r="U1760" s="613">
        <v>0.54545454545454541</v>
      </c>
    </row>
    <row r="1761" spans="1:21" ht="14.4" customHeight="1" x14ac:dyDescent="0.3">
      <c r="A1761" s="566">
        <v>4</v>
      </c>
      <c r="B1761" s="567" t="s">
        <v>539</v>
      </c>
      <c r="C1761" s="567">
        <v>89301045</v>
      </c>
      <c r="D1761" s="629" t="s">
        <v>4253</v>
      </c>
      <c r="E1761" s="630" t="s">
        <v>2306</v>
      </c>
      <c r="F1761" s="567" t="s">
        <v>2280</v>
      </c>
      <c r="G1761" s="567" t="s">
        <v>2344</v>
      </c>
      <c r="H1761" s="567" t="s">
        <v>538</v>
      </c>
      <c r="I1761" s="567" t="s">
        <v>2345</v>
      </c>
      <c r="J1761" s="567" t="s">
        <v>739</v>
      </c>
      <c r="K1761" s="567" t="s">
        <v>2665</v>
      </c>
      <c r="L1761" s="568">
        <v>242.93</v>
      </c>
      <c r="M1761" s="568">
        <v>728.79</v>
      </c>
      <c r="N1761" s="567">
        <v>3</v>
      </c>
      <c r="O1761" s="631">
        <v>3</v>
      </c>
      <c r="P1761" s="568"/>
      <c r="Q1761" s="583">
        <v>0</v>
      </c>
      <c r="R1761" s="567"/>
      <c r="S1761" s="583">
        <v>0</v>
      </c>
      <c r="T1761" s="631"/>
      <c r="U1761" s="613">
        <v>0</v>
      </c>
    </row>
    <row r="1762" spans="1:21" ht="14.4" customHeight="1" x14ac:dyDescent="0.3">
      <c r="A1762" s="566">
        <v>4</v>
      </c>
      <c r="B1762" s="567" t="s">
        <v>539</v>
      </c>
      <c r="C1762" s="567">
        <v>89301045</v>
      </c>
      <c r="D1762" s="629" t="s">
        <v>4253</v>
      </c>
      <c r="E1762" s="630" t="s">
        <v>2306</v>
      </c>
      <c r="F1762" s="567" t="s">
        <v>2280</v>
      </c>
      <c r="G1762" s="567" t="s">
        <v>2344</v>
      </c>
      <c r="H1762" s="567" t="s">
        <v>538</v>
      </c>
      <c r="I1762" s="567" t="s">
        <v>2345</v>
      </c>
      <c r="J1762" s="567" t="s">
        <v>739</v>
      </c>
      <c r="K1762" s="567" t="s">
        <v>2346</v>
      </c>
      <c r="L1762" s="568">
        <v>242.93</v>
      </c>
      <c r="M1762" s="568">
        <v>5830.32</v>
      </c>
      <c r="N1762" s="567">
        <v>24</v>
      </c>
      <c r="O1762" s="631">
        <v>23.5</v>
      </c>
      <c r="P1762" s="568">
        <v>1700.5100000000002</v>
      </c>
      <c r="Q1762" s="583">
        <v>0.29166666666666674</v>
      </c>
      <c r="R1762" s="567">
        <v>7</v>
      </c>
      <c r="S1762" s="583">
        <v>0.29166666666666669</v>
      </c>
      <c r="T1762" s="631">
        <v>6.5</v>
      </c>
      <c r="U1762" s="613">
        <v>0.27659574468085107</v>
      </c>
    </row>
    <row r="1763" spans="1:21" ht="14.4" customHeight="1" x14ac:dyDescent="0.3">
      <c r="A1763" s="566">
        <v>4</v>
      </c>
      <c r="B1763" s="567" t="s">
        <v>539</v>
      </c>
      <c r="C1763" s="567">
        <v>89301045</v>
      </c>
      <c r="D1763" s="629" t="s">
        <v>4253</v>
      </c>
      <c r="E1763" s="630" t="s">
        <v>2306</v>
      </c>
      <c r="F1763" s="567" t="s">
        <v>2280</v>
      </c>
      <c r="G1763" s="567" t="s">
        <v>3825</v>
      </c>
      <c r="H1763" s="567" t="s">
        <v>538</v>
      </c>
      <c r="I1763" s="567" t="s">
        <v>4140</v>
      </c>
      <c r="J1763" s="567" t="s">
        <v>4141</v>
      </c>
      <c r="K1763" s="567" t="s">
        <v>3794</v>
      </c>
      <c r="L1763" s="568">
        <v>68.3</v>
      </c>
      <c r="M1763" s="568">
        <v>136.6</v>
      </c>
      <c r="N1763" s="567">
        <v>2</v>
      </c>
      <c r="O1763" s="631">
        <v>0.5</v>
      </c>
      <c r="P1763" s="568">
        <v>136.6</v>
      </c>
      <c r="Q1763" s="583">
        <v>1</v>
      </c>
      <c r="R1763" s="567">
        <v>2</v>
      </c>
      <c r="S1763" s="583">
        <v>1</v>
      </c>
      <c r="T1763" s="631">
        <v>0.5</v>
      </c>
      <c r="U1763" s="613">
        <v>1</v>
      </c>
    </row>
    <row r="1764" spans="1:21" ht="14.4" customHeight="1" x14ac:dyDescent="0.3">
      <c r="A1764" s="566">
        <v>4</v>
      </c>
      <c r="B1764" s="567" t="s">
        <v>539</v>
      </c>
      <c r="C1764" s="567">
        <v>89301045</v>
      </c>
      <c r="D1764" s="629" t="s">
        <v>4253</v>
      </c>
      <c r="E1764" s="630" t="s">
        <v>2306</v>
      </c>
      <c r="F1764" s="567" t="s">
        <v>2280</v>
      </c>
      <c r="G1764" s="567" t="s">
        <v>2461</v>
      </c>
      <c r="H1764" s="567" t="s">
        <v>538</v>
      </c>
      <c r="I1764" s="567" t="s">
        <v>4142</v>
      </c>
      <c r="J1764" s="567" t="s">
        <v>4143</v>
      </c>
      <c r="K1764" s="567" t="s">
        <v>4144</v>
      </c>
      <c r="L1764" s="568">
        <v>200.07</v>
      </c>
      <c r="M1764" s="568">
        <v>200.07</v>
      </c>
      <c r="N1764" s="567">
        <v>1</v>
      </c>
      <c r="O1764" s="631">
        <v>0.5</v>
      </c>
      <c r="P1764" s="568"/>
      <c r="Q1764" s="583">
        <v>0</v>
      </c>
      <c r="R1764" s="567"/>
      <c r="S1764" s="583">
        <v>0</v>
      </c>
      <c r="T1764" s="631"/>
      <c r="U1764" s="613">
        <v>0</v>
      </c>
    </row>
    <row r="1765" spans="1:21" ht="14.4" customHeight="1" x14ac:dyDescent="0.3">
      <c r="A1765" s="566">
        <v>4</v>
      </c>
      <c r="B1765" s="567" t="s">
        <v>539</v>
      </c>
      <c r="C1765" s="567">
        <v>89301045</v>
      </c>
      <c r="D1765" s="629" t="s">
        <v>4253</v>
      </c>
      <c r="E1765" s="630" t="s">
        <v>2306</v>
      </c>
      <c r="F1765" s="567" t="s">
        <v>2280</v>
      </c>
      <c r="G1765" s="567" t="s">
        <v>2366</v>
      </c>
      <c r="H1765" s="567" t="s">
        <v>538</v>
      </c>
      <c r="I1765" s="567" t="s">
        <v>2367</v>
      </c>
      <c r="J1765" s="567" t="s">
        <v>1018</v>
      </c>
      <c r="K1765" s="567" t="s">
        <v>2368</v>
      </c>
      <c r="L1765" s="568">
        <v>31.54</v>
      </c>
      <c r="M1765" s="568">
        <v>94.62</v>
      </c>
      <c r="N1765" s="567">
        <v>3</v>
      </c>
      <c r="O1765" s="631">
        <v>1</v>
      </c>
      <c r="P1765" s="568">
        <v>31.54</v>
      </c>
      <c r="Q1765" s="583">
        <v>0.33333333333333331</v>
      </c>
      <c r="R1765" s="567">
        <v>1</v>
      </c>
      <c r="S1765" s="583">
        <v>0.33333333333333331</v>
      </c>
      <c r="T1765" s="631">
        <v>0.5</v>
      </c>
      <c r="U1765" s="613">
        <v>0.5</v>
      </c>
    </row>
    <row r="1766" spans="1:21" ht="14.4" customHeight="1" x14ac:dyDescent="0.3">
      <c r="A1766" s="566">
        <v>4</v>
      </c>
      <c r="B1766" s="567" t="s">
        <v>539</v>
      </c>
      <c r="C1766" s="567">
        <v>89301045</v>
      </c>
      <c r="D1766" s="629" t="s">
        <v>4253</v>
      </c>
      <c r="E1766" s="630" t="s">
        <v>2306</v>
      </c>
      <c r="F1766" s="567" t="s">
        <v>2280</v>
      </c>
      <c r="G1766" s="567" t="s">
        <v>3213</v>
      </c>
      <c r="H1766" s="567" t="s">
        <v>538</v>
      </c>
      <c r="I1766" s="567" t="s">
        <v>3214</v>
      </c>
      <c r="J1766" s="567" t="s">
        <v>3215</v>
      </c>
      <c r="K1766" s="567" t="s">
        <v>3216</v>
      </c>
      <c r="L1766" s="568">
        <v>262.35000000000002</v>
      </c>
      <c r="M1766" s="568">
        <v>787.05000000000007</v>
      </c>
      <c r="N1766" s="567">
        <v>3</v>
      </c>
      <c r="O1766" s="631">
        <v>1</v>
      </c>
      <c r="P1766" s="568">
        <v>787.05000000000007</v>
      </c>
      <c r="Q1766" s="583">
        <v>1</v>
      </c>
      <c r="R1766" s="567">
        <v>3</v>
      </c>
      <c r="S1766" s="583">
        <v>1</v>
      </c>
      <c r="T1766" s="631">
        <v>1</v>
      </c>
      <c r="U1766" s="613">
        <v>1</v>
      </c>
    </row>
    <row r="1767" spans="1:21" ht="14.4" customHeight="1" x14ac:dyDescent="0.3">
      <c r="A1767" s="566">
        <v>4</v>
      </c>
      <c r="B1767" s="567" t="s">
        <v>539</v>
      </c>
      <c r="C1767" s="567">
        <v>89301045</v>
      </c>
      <c r="D1767" s="629" t="s">
        <v>4253</v>
      </c>
      <c r="E1767" s="630" t="s">
        <v>2306</v>
      </c>
      <c r="F1767" s="567" t="s">
        <v>2280</v>
      </c>
      <c r="G1767" s="567" t="s">
        <v>2391</v>
      </c>
      <c r="H1767" s="567" t="s">
        <v>538</v>
      </c>
      <c r="I1767" s="567" t="s">
        <v>3721</v>
      </c>
      <c r="J1767" s="567" t="s">
        <v>1117</v>
      </c>
      <c r="K1767" s="567" t="s">
        <v>3722</v>
      </c>
      <c r="L1767" s="568">
        <v>0</v>
      </c>
      <c r="M1767" s="568">
        <v>0</v>
      </c>
      <c r="N1767" s="567">
        <v>4</v>
      </c>
      <c r="O1767" s="631">
        <v>1.5</v>
      </c>
      <c r="P1767" s="568">
        <v>0</v>
      </c>
      <c r="Q1767" s="583"/>
      <c r="R1767" s="567">
        <v>2</v>
      </c>
      <c r="S1767" s="583">
        <v>0.5</v>
      </c>
      <c r="T1767" s="631">
        <v>0.5</v>
      </c>
      <c r="U1767" s="613">
        <v>0.33333333333333331</v>
      </c>
    </row>
    <row r="1768" spans="1:21" ht="14.4" customHeight="1" x14ac:dyDescent="0.3">
      <c r="A1768" s="566">
        <v>4</v>
      </c>
      <c r="B1768" s="567" t="s">
        <v>539</v>
      </c>
      <c r="C1768" s="567">
        <v>89301045</v>
      </c>
      <c r="D1768" s="629" t="s">
        <v>4253</v>
      </c>
      <c r="E1768" s="630" t="s">
        <v>2306</v>
      </c>
      <c r="F1768" s="567" t="s">
        <v>2280</v>
      </c>
      <c r="G1768" s="567" t="s">
        <v>2347</v>
      </c>
      <c r="H1768" s="567" t="s">
        <v>538</v>
      </c>
      <c r="I1768" s="567" t="s">
        <v>1837</v>
      </c>
      <c r="J1768" s="567" t="s">
        <v>681</v>
      </c>
      <c r="K1768" s="567" t="s">
        <v>684</v>
      </c>
      <c r="L1768" s="568">
        <v>612.26</v>
      </c>
      <c r="M1768" s="568">
        <v>31837.52</v>
      </c>
      <c r="N1768" s="567">
        <v>52</v>
      </c>
      <c r="O1768" s="631">
        <v>27</v>
      </c>
      <c r="P1768" s="568">
        <v>12857.460000000003</v>
      </c>
      <c r="Q1768" s="583">
        <v>0.40384615384615391</v>
      </c>
      <c r="R1768" s="567">
        <v>21</v>
      </c>
      <c r="S1768" s="583">
        <v>0.40384615384615385</v>
      </c>
      <c r="T1768" s="631">
        <v>10</v>
      </c>
      <c r="U1768" s="613">
        <v>0.37037037037037035</v>
      </c>
    </row>
    <row r="1769" spans="1:21" ht="14.4" customHeight="1" x14ac:dyDescent="0.3">
      <c r="A1769" s="566">
        <v>4</v>
      </c>
      <c r="B1769" s="567" t="s">
        <v>539</v>
      </c>
      <c r="C1769" s="567">
        <v>89301045</v>
      </c>
      <c r="D1769" s="629" t="s">
        <v>4253</v>
      </c>
      <c r="E1769" s="630" t="s">
        <v>2306</v>
      </c>
      <c r="F1769" s="567" t="s">
        <v>2280</v>
      </c>
      <c r="G1769" s="567" t="s">
        <v>3575</v>
      </c>
      <c r="H1769" s="567" t="s">
        <v>538</v>
      </c>
      <c r="I1769" s="567" t="s">
        <v>4145</v>
      </c>
      <c r="J1769" s="567" t="s">
        <v>4146</v>
      </c>
      <c r="K1769" s="567" t="s">
        <v>4147</v>
      </c>
      <c r="L1769" s="568">
        <v>640.87</v>
      </c>
      <c r="M1769" s="568">
        <v>5767.83</v>
      </c>
      <c r="N1769" s="567">
        <v>9</v>
      </c>
      <c r="O1769" s="631">
        <v>5</v>
      </c>
      <c r="P1769" s="568">
        <v>1922.6100000000001</v>
      </c>
      <c r="Q1769" s="583">
        <v>0.33333333333333337</v>
      </c>
      <c r="R1769" s="567">
        <v>3</v>
      </c>
      <c r="S1769" s="583">
        <v>0.33333333333333331</v>
      </c>
      <c r="T1769" s="631">
        <v>2</v>
      </c>
      <c r="U1769" s="613">
        <v>0.4</v>
      </c>
    </row>
    <row r="1770" spans="1:21" ht="14.4" customHeight="1" x14ac:dyDescent="0.3">
      <c r="A1770" s="566">
        <v>4</v>
      </c>
      <c r="B1770" s="567" t="s">
        <v>539</v>
      </c>
      <c r="C1770" s="567">
        <v>89301045</v>
      </c>
      <c r="D1770" s="629" t="s">
        <v>4253</v>
      </c>
      <c r="E1770" s="630" t="s">
        <v>2306</v>
      </c>
      <c r="F1770" s="567" t="s">
        <v>2280</v>
      </c>
      <c r="G1770" s="567" t="s">
        <v>3575</v>
      </c>
      <c r="H1770" s="567" t="s">
        <v>905</v>
      </c>
      <c r="I1770" s="567" t="s">
        <v>4148</v>
      </c>
      <c r="J1770" s="567" t="s">
        <v>4149</v>
      </c>
      <c r="K1770" s="567" t="s">
        <v>4150</v>
      </c>
      <c r="L1770" s="568">
        <v>630.53</v>
      </c>
      <c r="M1770" s="568">
        <v>1261.06</v>
      </c>
      <c r="N1770" s="567">
        <v>2</v>
      </c>
      <c r="O1770" s="631">
        <v>1</v>
      </c>
      <c r="P1770" s="568">
        <v>630.53</v>
      </c>
      <c r="Q1770" s="583">
        <v>0.5</v>
      </c>
      <c r="R1770" s="567">
        <v>1</v>
      </c>
      <c r="S1770" s="583">
        <v>0.5</v>
      </c>
      <c r="T1770" s="631">
        <v>0.5</v>
      </c>
      <c r="U1770" s="613">
        <v>0.5</v>
      </c>
    </row>
    <row r="1771" spans="1:21" ht="14.4" customHeight="1" x14ac:dyDescent="0.3">
      <c r="A1771" s="566">
        <v>4</v>
      </c>
      <c r="B1771" s="567" t="s">
        <v>539</v>
      </c>
      <c r="C1771" s="567">
        <v>89301045</v>
      </c>
      <c r="D1771" s="629" t="s">
        <v>4253</v>
      </c>
      <c r="E1771" s="630" t="s">
        <v>2306</v>
      </c>
      <c r="F1771" s="567" t="s">
        <v>2280</v>
      </c>
      <c r="G1771" s="567" t="s">
        <v>3575</v>
      </c>
      <c r="H1771" s="567" t="s">
        <v>905</v>
      </c>
      <c r="I1771" s="567" t="s">
        <v>3578</v>
      </c>
      <c r="J1771" s="567" t="s">
        <v>3579</v>
      </c>
      <c r="K1771" s="567" t="s">
        <v>3580</v>
      </c>
      <c r="L1771" s="568">
        <v>441.82</v>
      </c>
      <c r="M1771" s="568">
        <v>441.82</v>
      </c>
      <c r="N1771" s="567">
        <v>1</v>
      </c>
      <c r="O1771" s="631">
        <v>1</v>
      </c>
      <c r="P1771" s="568"/>
      <c r="Q1771" s="583">
        <v>0</v>
      </c>
      <c r="R1771" s="567"/>
      <c r="S1771" s="583">
        <v>0</v>
      </c>
      <c r="T1771" s="631"/>
      <c r="U1771" s="613">
        <v>0</v>
      </c>
    </row>
    <row r="1772" spans="1:21" ht="14.4" customHeight="1" x14ac:dyDescent="0.3">
      <c r="A1772" s="566">
        <v>4</v>
      </c>
      <c r="B1772" s="567" t="s">
        <v>539</v>
      </c>
      <c r="C1772" s="567">
        <v>89301045</v>
      </c>
      <c r="D1772" s="629" t="s">
        <v>4253</v>
      </c>
      <c r="E1772" s="630" t="s">
        <v>2306</v>
      </c>
      <c r="F1772" s="567" t="s">
        <v>2280</v>
      </c>
      <c r="G1772" s="567" t="s">
        <v>2465</v>
      </c>
      <c r="H1772" s="567" t="s">
        <v>538</v>
      </c>
      <c r="I1772" s="567" t="s">
        <v>3909</v>
      </c>
      <c r="J1772" s="567" t="s">
        <v>584</v>
      </c>
      <c r="K1772" s="567" t="s">
        <v>2467</v>
      </c>
      <c r="L1772" s="568">
        <v>0</v>
      </c>
      <c r="M1772" s="568">
        <v>0</v>
      </c>
      <c r="N1772" s="567">
        <v>5</v>
      </c>
      <c r="O1772" s="631">
        <v>1.5</v>
      </c>
      <c r="P1772" s="568"/>
      <c r="Q1772" s="583"/>
      <c r="R1772" s="567"/>
      <c r="S1772" s="583">
        <v>0</v>
      </c>
      <c r="T1772" s="631"/>
      <c r="U1772" s="613">
        <v>0</v>
      </c>
    </row>
    <row r="1773" spans="1:21" ht="14.4" customHeight="1" x14ac:dyDescent="0.3">
      <c r="A1773" s="566">
        <v>4</v>
      </c>
      <c r="B1773" s="567" t="s">
        <v>539</v>
      </c>
      <c r="C1773" s="567">
        <v>89301045</v>
      </c>
      <c r="D1773" s="629" t="s">
        <v>4253</v>
      </c>
      <c r="E1773" s="630" t="s">
        <v>2306</v>
      </c>
      <c r="F1773" s="567" t="s">
        <v>2280</v>
      </c>
      <c r="G1773" s="567" t="s">
        <v>2370</v>
      </c>
      <c r="H1773" s="567" t="s">
        <v>538</v>
      </c>
      <c r="I1773" s="567" t="s">
        <v>2371</v>
      </c>
      <c r="J1773" s="567" t="s">
        <v>723</v>
      </c>
      <c r="K1773" s="567" t="s">
        <v>724</v>
      </c>
      <c r="L1773" s="568">
        <v>56.69</v>
      </c>
      <c r="M1773" s="568">
        <v>340.14</v>
      </c>
      <c r="N1773" s="567">
        <v>6</v>
      </c>
      <c r="O1773" s="631">
        <v>4.5</v>
      </c>
      <c r="P1773" s="568">
        <v>113.38</v>
      </c>
      <c r="Q1773" s="583">
        <v>0.33333333333333331</v>
      </c>
      <c r="R1773" s="567">
        <v>2</v>
      </c>
      <c r="S1773" s="583">
        <v>0.33333333333333331</v>
      </c>
      <c r="T1773" s="631">
        <v>1.5</v>
      </c>
      <c r="U1773" s="613">
        <v>0.33333333333333331</v>
      </c>
    </row>
    <row r="1774" spans="1:21" ht="14.4" customHeight="1" x14ac:dyDescent="0.3">
      <c r="A1774" s="566">
        <v>4</v>
      </c>
      <c r="B1774" s="567" t="s">
        <v>539</v>
      </c>
      <c r="C1774" s="567">
        <v>89301045</v>
      </c>
      <c r="D1774" s="629" t="s">
        <v>4253</v>
      </c>
      <c r="E1774" s="630" t="s">
        <v>2306</v>
      </c>
      <c r="F1774" s="567" t="s">
        <v>2280</v>
      </c>
      <c r="G1774" s="567" t="s">
        <v>2370</v>
      </c>
      <c r="H1774" s="567" t="s">
        <v>538</v>
      </c>
      <c r="I1774" s="567" t="s">
        <v>3655</v>
      </c>
      <c r="J1774" s="567" t="s">
        <v>3656</v>
      </c>
      <c r="K1774" s="567" t="s">
        <v>1273</v>
      </c>
      <c r="L1774" s="568">
        <v>45.34</v>
      </c>
      <c r="M1774" s="568">
        <v>45.34</v>
      </c>
      <c r="N1774" s="567">
        <v>1</v>
      </c>
      <c r="O1774" s="631">
        <v>1</v>
      </c>
      <c r="P1774" s="568"/>
      <c r="Q1774" s="583">
        <v>0</v>
      </c>
      <c r="R1774" s="567"/>
      <c r="S1774" s="583">
        <v>0</v>
      </c>
      <c r="T1774" s="631"/>
      <c r="U1774" s="613">
        <v>0</v>
      </c>
    </row>
    <row r="1775" spans="1:21" ht="14.4" customHeight="1" x14ac:dyDescent="0.3">
      <c r="A1775" s="566">
        <v>4</v>
      </c>
      <c r="B1775" s="567" t="s">
        <v>539</v>
      </c>
      <c r="C1775" s="567">
        <v>89301045</v>
      </c>
      <c r="D1775" s="629" t="s">
        <v>4253</v>
      </c>
      <c r="E1775" s="630" t="s">
        <v>2306</v>
      </c>
      <c r="F1775" s="567" t="s">
        <v>2280</v>
      </c>
      <c r="G1775" s="567" t="s">
        <v>2438</v>
      </c>
      <c r="H1775" s="567" t="s">
        <v>905</v>
      </c>
      <c r="I1775" s="567" t="s">
        <v>1848</v>
      </c>
      <c r="J1775" s="567" t="s">
        <v>2678</v>
      </c>
      <c r="K1775" s="567" t="s">
        <v>960</v>
      </c>
      <c r="L1775" s="568">
        <v>140.03</v>
      </c>
      <c r="M1775" s="568">
        <v>1400.3</v>
      </c>
      <c r="N1775" s="567">
        <v>10</v>
      </c>
      <c r="O1775" s="631">
        <v>5</v>
      </c>
      <c r="P1775" s="568">
        <v>560.12</v>
      </c>
      <c r="Q1775" s="583">
        <v>0.4</v>
      </c>
      <c r="R1775" s="567">
        <v>4</v>
      </c>
      <c r="S1775" s="583">
        <v>0.4</v>
      </c>
      <c r="T1775" s="631">
        <v>2</v>
      </c>
      <c r="U1775" s="613">
        <v>0.4</v>
      </c>
    </row>
    <row r="1776" spans="1:21" ht="14.4" customHeight="1" x14ac:dyDescent="0.3">
      <c r="A1776" s="566">
        <v>4</v>
      </c>
      <c r="B1776" s="567" t="s">
        <v>539</v>
      </c>
      <c r="C1776" s="567">
        <v>89301045</v>
      </c>
      <c r="D1776" s="629" t="s">
        <v>4253</v>
      </c>
      <c r="E1776" s="630" t="s">
        <v>2306</v>
      </c>
      <c r="F1776" s="567" t="s">
        <v>2280</v>
      </c>
      <c r="G1776" s="567" t="s">
        <v>2438</v>
      </c>
      <c r="H1776" s="567" t="s">
        <v>905</v>
      </c>
      <c r="I1776" s="567" t="s">
        <v>1848</v>
      </c>
      <c r="J1776" s="567" t="s">
        <v>959</v>
      </c>
      <c r="K1776" s="567" t="s">
        <v>960</v>
      </c>
      <c r="L1776" s="568">
        <v>140.03</v>
      </c>
      <c r="M1776" s="568">
        <v>6581.4100000000017</v>
      </c>
      <c r="N1776" s="567">
        <v>47</v>
      </c>
      <c r="O1776" s="631">
        <v>21</v>
      </c>
      <c r="P1776" s="568">
        <v>2800.6000000000004</v>
      </c>
      <c r="Q1776" s="583">
        <v>0.42553191489361697</v>
      </c>
      <c r="R1776" s="567">
        <v>20</v>
      </c>
      <c r="S1776" s="583">
        <v>0.42553191489361702</v>
      </c>
      <c r="T1776" s="631">
        <v>9</v>
      </c>
      <c r="U1776" s="613">
        <v>0.42857142857142855</v>
      </c>
    </row>
    <row r="1777" spans="1:21" ht="14.4" customHeight="1" x14ac:dyDescent="0.3">
      <c r="A1777" s="566">
        <v>4</v>
      </c>
      <c r="B1777" s="567" t="s">
        <v>539</v>
      </c>
      <c r="C1777" s="567">
        <v>89301045</v>
      </c>
      <c r="D1777" s="629" t="s">
        <v>4253</v>
      </c>
      <c r="E1777" s="630" t="s">
        <v>2306</v>
      </c>
      <c r="F1777" s="567" t="s">
        <v>2280</v>
      </c>
      <c r="G1777" s="567" t="s">
        <v>2438</v>
      </c>
      <c r="H1777" s="567" t="s">
        <v>538</v>
      </c>
      <c r="I1777" s="567" t="s">
        <v>2679</v>
      </c>
      <c r="J1777" s="567" t="s">
        <v>2680</v>
      </c>
      <c r="K1777" s="567" t="s">
        <v>2681</v>
      </c>
      <c r="L1777" s="568">
        <v>140.03</v>
      </c>
      <c r="M1777" s="568">
        <v>1540.33</v>
      </c>
      <c r="N1777" s="567">
        <v>11</v>
      </c>
      <c r="O1777" s="631">
        <v>6</v>
      </c>
      <c r="P1777" s="568">
        <v>420.09000000000003</v>
      </c>
      <c r="Q1777" s="583">
        <v>0.27272727272727276</v>
      </c>
      <c r="R1777" s="567">
        <v>3</v>
      </c>
      <c r="S1777" s="583">
        <v>0.27272727272727271</v>
      </c>
      <c r="T1777" s="631">
        <v>2</v>
      </c>
      <c r="U1777" s="613">
        <v>0.33333333333333331</v>
      </c>
    </row>
    <row r="1778" spans="1:21" ht="14.4" customHeight="1" x14ac:dyDescent="0.3">
      <c r="A1778" s="566">
        <v>4</v>
      </c>
      <c r="B1778" s="567" t="s">
        <v>539</v>
      </c>
      <c r="C1778" s="567">
        <v>89301045</v>
      </c>
      <c r="D1778" s="629" t="s">
        <v>4253</v>
      </c>
      <c r="E1778" s="630" t="s">
        <v>2306</v>
      </c>
      <c r="F1778" s="567" t="s">
        <v>2280</v>
      </c>
      <c r="G1778" s="567" t="s">
        <v>2438</v>
      </c>
      <c r="H1778" s="567" t="s">
        <v>538</v>
      </c>
      <c r="I1778" s="567" t="s">
        <v>4115</v>
      </c>
      <c r="J1778" s="567" t="s">
        <v>2680</v>
      </c>
      <c r="K1778" s="567" t="s">
        <v>4116</v>
      </c>
      <c r="L1778" s="568">
        <v>140.03</v>
      </c>
      <c r="M1778" s="568">
        <v>560.12</v>
      </c>
      <c r="N1778" s="567">
        <v>4</v>
      </c>
      <c r="O1778" s="631">
        <v>2</v>
      </c>
      <c r="P1778" s="568"/>
      <c r="Q1778" s="583">
        <v>0</v>
      </c>
      <c r="R1778" s="567"/>
      <c r="S1778" s="583">
        <v>0</v>
      </c>
      <c r="T1778" s="631"/>
      <c r="U1778" s="613">
        <v>0</v>
      </c>
    </row>
    <row r="1779" spans="1:21" ht="14.4" customHeight="1" x14ac:dyDescent="0.3">
      <c r="A1779" s="566">
        <v>4</v>
      </c>
      <c r="B1779" s="567" t="s">
        <v>539</v>
      </c>
      <c r="C1779" s="567">
        <v>89301045</v>
      </c>
      <c r="D1779" s="629" t="s">
        <v>4253</v>
      </c>
      <c r="E1779" s="630" t="s">
        <v>2306</v>
      </c>
      <c r="F1779" s="567" t="s">
        <v>2280</v>
      </c>
      <c r="G1779" s="567" t="s">
        <v>2438</v>
      </c>
      <c r="H1779" s="567" t="s">
        <v>538</v>
      </c>
      <c r="I1779" s="567" t="s">
        <v>4151</v>
      </c>
      <c r="J1779" s="567" t="s">
        <v>2680</v>
      </c>
      <c r="K1779" s="567" t="s">
        <v>4152</v>
      </c>
      <c r="L1779" s="568">
        <v>0</v>
      </c>
      <c r="M1779" s="568">
        <v>0</v>
      </c>
      <c r="N1779" s="567">
        <v>1</v>
      </c>
      <c r="O1779" s="631">
        <v>0.5</v>
      </c>
      <c r="P1779" s="568"/>
      <c r="Q1779" s="583"/>
      <c r="R1779" s="567"/>
      <c r="S1779" s="583">
        <v>0</v>
      </c>
      <c r="T1779" s="631"/>
      <c r="U1779" s="613">
        <v>0</v>
      </c>
    </row>
    <row r="1780" spans="1:21" ht="14.4" customHeight="1" x14ac:dyDescent="0.3">
      <c r="A1780" s="566">
        <v>4</v>
      </c>
      <c r="B1780" s="567" t="s">
        <v>539</v>
      </c>
      <c r="C1780" s="567">
        <v>89301045</v>
      </c>
      <c r="D1780" s="629" t="s">
        <v>4253</v>
      </c>
      <c r="E1780" s="630" t="s">
        <v>2306</v>
      </c>
      <c r="F1780" s="567" t="s">
        <v>2280</v>
      </c>
      <c r="G1780" s="567" t="s">
        <v>2426</v>
      </c>
      <c r="H1780" s="567" t="s">
        <v>905</v>
      </c>
      <c r="I1780" s="567" t="s">
        <v>2267</v>
      </c>
      <c r="J1780" s="567" t="s">
        <v>1676</v>
      </c>
      <c r="K1780" s="567" t="s">
        <v>2268</v>
      </c>
      <c r="L1780" s="568">
        <v>1861.83</v>
      </c>
      <c r="M1780" s="568">
        <v>3723.66</v>
      </c>
      <c r="N1780" s="567">
        <v>2</v>
      </c>
      <c r="O1780" s="631">
        <v>0.5</v>
      </c>
      <c r="P1780" s="568"/>
      <c r="Q1780" s="583">
        <v>0</v>
      </c>
      <c r="R1780" s="567"/>
      <c r="S1780" s="583">
        <v>0</v>
      </c>
      <c r="T1780" s="631"/>
      <c r="U1780" s="613">
        <v>0</v>
      </c>
    </row>
    <row r="1781" spans="1:21" ht="14.4" customHeight="1" x14ac:dyDescent="0.3">
      <c r="A1781" s="566">
        <v>4</v>
      </c>
      <c r="B1781" s="567" t="s">
        <v>539</v>
      </c>
      <c r="C1781" s="567">
        <v>89301045</v>
      </c>
      <c r="D1781" s="629" t="s">
        <v>4253</v>
      </c>
      <c r="E1781" s="630" t="s">
        <v>2306</v>
      </c>
      <c r="F1781" s="567" t="s">
        <v>2280</v>
      </c>
      <c r="G1781" s="567" t="s">
        <v>2394</v>
      </c>
      <c r="H1781" s="567" t="s">
        <v>538</v>
      </c>
      <c r="I1781" s="567" t="s">
        <v>2395</v>
      </c>
      <c r="J1781" s="567" t="s">
        <v>790</v>
      </c>
      <c r="K1781" s="567" t="s">
        <v>2396</v>
      </c>
      <c r="L1781" s="568">
        <v>127.5</v>
      </c>
      <c r="M1781" s="568">
        <v>127.5</v>
      </c>
      <c r="N1781" s="567">
        <v>1</v>
      </c>
      <c r="O1781" s="631">
        <v>1</v>
      </c>
      <c r="P1781" s="568">
        <v>127.5</v>
      </c>
      <c r="Q1781" s="583">
        <v>1</v>
      </c>
      <c r="R1781" s="567">
        <v>1</v>
      </c>
      <c r="S1781" s="583">
        <v>1</v>
      </c>
      <c r="T1781" s="631">
        <v>1</v>
      </c>
      <c r="U1781" s="613">
        <v>1</v>
      </c>
    </row>
    <row r="1782" spans="1:21" ht="14.4" customHeight="1" x14ac:dyDescent="0.3">
      <c r="A1782" s="566">
        <v>4</v>
      </c>
      <c r="B1782" s="567" t="s">
        <v>539</v>
      </c>
      <c r="C1782" s="567">
        <v>89301045</v>
      </c>
      <c r="D1782" s="629" t="s">
        <v>4253</v>
      </c>
      <c r="E1782" s="630" t="s">
        <v>2306</v>
      </c>
      <c r="F1782" s="567" t="s">
        <v>2280</v>
      </c>
      <c r="G1782" s="567" t="s">
        <v>2682</v>
      </c>
      <c r="H1782" s="567" t="s">
        <v>538</v>
      </c>
      <c r="I1782" s="567" t="s">
        <v>4117</v>
      </c>
      <c r="J1782" s="567" t="s">
        <v>4118</v>
      </c>
      <c r="K1782" s="567" t="s">
        <v>4119</v>
      </c>
      <c r="L1782" s="568">
        <v>79.349999999999994</v>
      </c>
      <c r="M1782" s="568">
        <v>158.69999999999999</v>
      </c>
      <c r="N1782" s="567">
        <v>2</v>
      </c>
      <c r="O1782" s="631">
        <v>2</v>
      </c>
      <c r="P1782" s="568">
        <v>79.349999999999994</v>
      </c>
      <c r="Q1782" s="583">
        <v>0.5</v>
      </c>
      <c r="R1782" s="567">
        <v>1</v>
      </c>
      <c r="S1782" s="583">
        <v>0.5</v>
      </c>
      <c r="T1782" s="631">
        <v>1</v>
      </c>
      <c r="U1782" s="613">
        <v>0.5</v>
      </c>
    </row>
    <row r="1783" spans="1:21" ht="14.4" customHeight="1" x14ac:dyDescent="0.3">
      <c r="A1783" s="566">
        <v>4</v>
      </c>
      <c r="B1783" s="567" t="s">
        <v>539</v>
      </c>
      <c r="C1783" s="567">
        <v>89301045</v>
      </c>
      <c r="D1783" s="629" t="s">
        <v>4253</v>
      </c>
      <c r="E1783" s="630" t="s">
        <v>2306</v>
      </c>
      <c r="F1783" s="567" t="s">
        <v>2280</v>
      </c>
      <c r="G1783" s="567" t="s">
        <v>2685</v>
      </c>
      <c r="H1783" s="567" t="s">
        <v>538</v>
      </c>
      <c r="I1783" s="567" t="s">
        <v>4117</v>
      </c>
      <c r="J1783" s="567" t="s">
        <v>4118</v>
      </c>
      <c r="K1783" s="567" t="s">
        <v>4119</v>
      </c>
      <c r="L1783" s="568">
        <v>79.349999999999994</v>
      </c>
      <c r="M1783" s="568">
        <v>1428.3000000000002</v>
      </c>
      <c r="N1783" s="567">
        <v>18</v>
      </c>
      <c r="O1783" s="631">
        <v>9.5</v>
      </c>
      <c r="P1783" s="568">
        <v>714.15000000000009</v>
      </c>
      <c r="Q1783" s="583">
        <v>0.5</v>
      </c>
      <c r="R1783" s="567">
        <v>9</v>
      </c>
      <c r="S1783" s="583">
        <v>0.5</v>
      </c>
      <c r="T1783" s="631">
        <v>4.5</v>
      </c>
      <c r="U1783" s="613">
        <v>0.47368421052631576</v>
      </c>
    </row>
    <row r="1784" spans="1:21" ht="14.4" customHeight="1" x14ac:dyDescent="0.3">
      <c r="A1784" s="566">
        <v>4</v>
      </c>
      <c r="B1784" s="567" t="s">
        <v>539</v>
      </c>
      <c r="C1784" s="567">
        <v>89301045</v>
      </c>
      <c r="D1784" s="629" t="s">
        <v>4253</v>
      </c>
      <c r="E1784" s="630" t="s">
        <v>2306</v>
      </c>
      <c r="F1784" s="567" t="s">
        <v>2280</v>
      </c>
      <c r="G1784" s="567" t="s">
        <v>2453</v>
      </c>
      <c r="H1784" s="567" t="s">
        <v>538</v>
      </c>
      <c r="I1784" s="567" t="s">
        <v>4153</v>
      </c>
      <c r="J1784" s="567" t="s">
        <v>2551</v>
      </c>
      <c r="K1784" s="567" t="s">
        <v>800</v>
      </c>
      <c r="L1784" s="568">
        <v>0</v>
      </c>
      <c r="M1784" s="568">
        <v>0</v>
      </c>
      <c r="N1784" s="567">
        <v>1</v>
      </c>
      <c r="O1784" s="631">
        <v>0.5</v>
      </c>
      <c r="P1784" s="568"/>
      <c r="Q1784" s="583"/>
      <c r="R1784" s="567"/>
      <c r="S1784" s="583">
        <v>0</v>
      </c>
      <c r="T1784" s="631"/>
      <c r="U1784" s="613">
        <v>0</v>
      </c>
    </row>
    <row r="1785" spans="1:21" ht="14.4" customHeight="1" x14ac:dyDescent="0.3">
      <c r="A1785" s="566">
        <v>4</v>
      </c>
      <c r="B1785" s="567" t="s">
        <v>539</v>
      </c>
      <c r="C1785" s="567">
        <v>89301045</v>
      </c>
      <c r="D1785" s="629" t="s">
        <v>4253</v>
      </c>
      <c r="E1785" s="630" t="s">
        <v>2306</v>
      </c>
      <c r="F1785" s="567" t="s">
        <v>2281</v>
      </c>
      <c r="G1785" s="567" t="s">
        <v>2414</v>
      </c>
      <c r="H1785" s="567" t="s">
        <v>538</v>
      </c>
      <c r="I1785" s="567" t="s">
        <v>2520</v>
      </c>
      <c r="J1785" s="567" t="s">
        <v>2308</v>
      </c>
      <c r="K1785" s="567"/>
      <c r="L1785" s="568">
        <v>0</v>
      </c>
      <c r="M1785" s="568">
        <v>0</v>
      </c>
      <c r="N1785" s="567">
        <v>19</v>
      </c>
      <c r="O1785" s="631">
        <v>18</v>
      </c>
      <c r="P1785" s="568">
        <v>0</v>
      </c>
      <c r="Q1785" s="583"/>
      <c r="R1785" s="567">
        <v>14</v>
      </c>
      <c r="S1785" s="583">
        <v>0.73684210526315785</v>
      </c>
      <c r="T1785" s="631">
        <v>13.5</v>
      </c>
      <c r="U1785" s="613">
        <v>0.75</v>
      </c>
    </row>
    <row r="1786" spans="1:21" ht="14.4" customHeight="1" x14ac:dyDescent="0.3">
      <c r="A1786" s="566">
        <v>4</v>
      </c>
      <c r="B1786" s="567" t="s">
        <v>539</v>
      </c>
      <c r="C1786" s="567">
        <v>89301045</v>
      </c>
      <c r="D1786" s="629" t="s">
        <v>4253</v>
      </c>
      <c r="E1786" s="630" t="s">
        <v>2306</v>
      </c>
      <c r="F1786" s="567" t="s">
        <v>2282</v>
      </c>
      <c r="G1786" s="567" t="s">
        <v>2521</v>
      </c>
      <c r="H1786" s="567" t="s">
        <v>538</v>
      </c>
      <c r="I1786" s="567" t="s">
        <v>4154</v>
      </c>
      <c r="J1786" s="567" t="s">
        <v>4155</v>
      </c>
      <c r="K1786" s="567" t="s">
        <v>4156</v>
      </c>
      <c r="L1786" s="568">
        <v>750</v>
      </c>
      <c r="M1786" s="568">
        <v>750</v>
      </c>
      <c r="N1786" s="567">
        <v>1</v>
      </c>
      <c r="O1786" s="631">
        <v>1</v>
      </c>
      <c r="P1786" s="568"/>
      <c r="Q1786" s="583">
        <v>0</v>
      </c>
      <c r="R1786" s="567"/>
      <c r="S1786" s="583">
        <v>0</v>
      </c>
      <c r="T1786" s="631"/>
      <c r="U1786" s="613">
        <v>0</v>
      </c>
    </row>
    <row r="1787" spans="1:21" ht="14.4" customHeight="1" x14ac:dyDescent="0.3">
      <c r="A1787" s="566">
        <v>4</v>
      </c>
      <c r="B1787" s="567" t="s">
        <v>539</v>
      </c>
      <c r="C1787" s="567">
        <v>89301045</v>
      </c>
      <c r="D1787" s="629" t="s">
        <v>4253</v>
      </c>
      <c r="E1787" s="630" t="s">
        <v>2315</v>
      </c>
      <c r="F1787" s="567" t="s">
        <v>2280</v>
      </c>
      <c r="G1787" s="567" t="s">
        <v>2347</v>
      </c>
      <c r="H1787" s="567" t="s">
        <v>538</v>
      </c>
      <c r="I1787" s="567" t="s">
        <v>4157</v>
      </c>
      <c r="J1787" s="567" t="s">
        <v>2860</v>
      </c>
      <c r="K1787" s="567" t="s">
        <v>4158</v>
      </c>
      <c r="L1787" s="568">
        <v>0</v>
      </c>
      <c r="M1787" s="568">
        <v>0</v>
      </c>
      <c r="N1787" s="567">
        <v>1</v>
      </c>
      <c r="O1787" s="631">
        <v>0.5</v>
      </c>
      <c r="P1787" s="568"/>
      <c r="Q1787" s="583"/>
      <c r="R1787" s="567"/>
      <c r="S1787" s="583">
        <v>0</v>
      </c>
      <c r="T1787" s="631"/>
      <c r="U1787" s="613">
        <v>0</v>
      </c>
    </row>
    <row r="1788" spans="1:21" ht="14.4" customHeight="1" x14ac:dyDescent="0.3">
      <c r="A1788" s="566">
        <v>4</v>
      </c>
      <c r="B1788" s="567" t="s">
        <v>539</v>
      </c>
      <c r="C1788" s="567">
        <v>89301045</v>
      </c>
      <c r="D1788" s="629" t="s">
        <v>4253</v>
      </c>
      <c r="E1788" s="630" t="s">
        <v>2315</v>
      </c>
      <c r="F1788" s="567" t="s">
        <v>2280</v>
      </c>
      <c r="G1788" s="567" t="s">
        <v>2438</v>
      </c>
      <c r="H1788" s="567" t="s">
        <v>905</v>
      </c>
      <c r="I1788" s="567" t="s">
        <v>1848</v>
      </c>
      <c r="J1788" s="567" t="s">
        <v>2678</v>
      </c>
      <c r="K1788" s="567" t="s">
        <v>960</v>
      </c>
      <c r="L1788" s="568">
        <v>140.03</v>
      </c>
      <c r="M1788" s="568">
        <v>280.06</v>
      </c>
      <c r="N1788" s="567">
        <v>2</v>
      </c>
      <c r="O1788" s="631">
        <v>0.5</v>
      </c>
      <c r="P1788" s="568"/>
      <c r="Q1788" s="583">
        <v>0</v>
      </c>
      <c r="R1788" s="567"/>
      <c r="S1788" s="583">
        <v>0</v>
      </c>
      <c r="T1788" s="631"/>
      <c r="U1788" s="613">
        <v>0</v>
      </c>
    </row>
    <row r="1789" spans="1:21" ht="14.4" customHeight="1" x14ac:dyDescent="0.3">
      <c r="A1789" s="566">
        <v>4</v>
      </c>
      <c r="B1789" s="567" t="s">
        <v>539</v>
      </c>
      <c r="C1789" s="567">
        <v>89301045</v>
      </c>
      <c r="D1789" s="629" t="s">
        <v>4253</v>
      </c>
      <c r="E1789" s="630" t="s">
        <v>2325</v>
      </c>
      <c r="F1789" s="567" t="s">
        <v>2280</v>
      </c>
      <c r="G1789" s="567" t="s">
        <v>2593</v>
      </c>
      <c r="H1789" s="567" t="s">
        <v>538</v>
      </c>
      <c r="I1789" s="567" t="s">
        <v>2594</v>
      </c>
      <c r="J1789" s="567" t="s">
        <v>2595</v>
      </c>
      <c r="K1789" s="567" t="s">
        <v>2596</v>
      </c>
      <c r="L1789" s="568">
        <v>64.23</v>
      </c>
      <c r="M1789" s="568">
        <v>64.23</v>
      </c>
      <c r="N1789" s="567">
        <v>1</v>
      </c>
      <c r="O1789" s="631">
        <v>0.5</v>
      </c>
      <c r="P1789" s="568"/>
      <c r="Q1789" s="583">
        <v>0</v>
      </c>
      <c r="R1789" s="567"/>
      <c r="S1789" s="583">
        <v>0</v>
      </c>
      <c r="T1789" s="631"/>
      <c r="U1789" s="613">
        <v>0</v>
      </c>
    </row>
    <row r="1790" spans="1:21" ht="14.4" customHeight="1" x14ac:dyDescent="0.3">
      <c r="A1790" s="566">
        <v>4</v>
      </c>
      <c r="B1790" s="567" t="s">
        <v>539</v>
      </c>
      <c r="C1790" s="567">
        <v>89301045</v>
      </c>
      <c r="D1790" s="629" t="s">
        <v>4253</v>
      </c>
      <c r="E1790" s="630" t="s">
        <v>2325</v>
      </c>
      <c r="F1790" s="567" t="s">
        <v>2280</v>
      </c>
      <c r="G1790" s="567" t="s">
        <v>2337</v>
      </c>
      <c r="H1790" s="567" t="s">
        <v>905</v>
      </c>
      <c r="I1790" s="567" t="s">
        <v>1943</v>
      </c>
      <c r="J1790" s="567" t="s">
        <v>1944</v>
      </c>
      <c r="K1790" s="567" t="s">
        <v>1945</v>
      </c>
      <c r="L1790" s="568">
        <v>333.31</v>
      </c>
      <c r="M1790" s="568">
        <v>2666.48</v>
      </c>
      <c r="N1790" s="567">
        <v>8</v>
      </c>
      <c r="O1790" s="631">
        <v>4</v>
      </c>
      <c r="P1790" s="568">
        <v>999.93000000000006</v>
      </c>
      <c r="Q1790" s="583">
        <v>0.375</v>
      </c>
      <c r="R1790" s="567">
        <v>3</v>
      </c>
      <c r="S1790" s="583">
        <v>0.375</v>
      </c>
      <c r="T1790" s="631">
        <v>2</v>
      </c>
      <c r="U1790" s="613">
        <v>0.5</v>
      </c>
    </row>
    <row r="1791" spans="1:21" ht="14.4" customHeight="1" x14ac:dyDescent="0.3">
      <c r="A1791" s="566">
        <v>4</v>
      </c>
      <c r="B1791" s="567" t="s">
        <v>539</v>
      </c>
      <c r="C1791" s="567">
        <v>89301045</v>
      </c>
      <c r="D1791" s="629" t="s">
        <v>4253</v>
      </c>
      <c r="E1791" s="630" t="s">
        <v>2325</v>
      </c>
      <c r="F1791" s="567" t="s">
        <v>2280</v>
      </c>
      <c r="G1791" s="567" t="s">
        <v>2397</v>
      </c>
      <c r="H1791" s="567" t="s">
        <v>905</v>
      </c>
      <c r="I1791" s="567" t="s">
        <v>4159</v>
      </c>
      <c r="J1791" s="567" t="s">
        <v>957</v>
      </c>
      <c r="K1791" s="567" t="s">
        <v>799</v>
      </c>
      <c r="L1791" s="568">
        <v>0</v>
      </c>
      <c r="M1791" s="568">
        <v>0</v>
      </c>
      <c r="N1791" s="567">
        <v>1</v>
      </c>
      <c r="O1791" s="631">
        <v>1</v>
      </c>
      <c r="P1791" s="568">
        <v>0</v>
      </c>
      <c r="Q1791" s="583"/>
      <c r="R1791" s="567">
        <v>1</v>
      </c>
      <c r="S1791" s="583">
        <v>1</v>
      </c>
      <c r="T1791" s="631">
        <v>1</v>
      </c>
      <c r="U1791" s="613">
        <v>1</v>
      </c>
    </row>
    <row r="1792" spans="1:21" ht="14.4" customHeight="1" x14ac:dyDescent="0.3">
      <c r="A1792" s="566">
        <v>4</v>
      </c>
      <c r="B1792" s="567" t="s">
        <v>539</v>
      </c>
      <c r="C1792" s="567">
        <v>89301045</v>
      </c>
      <c r="D1792" s="629" t="s">
        <v>4253</v>
      </c>
      <c r="E1792" s="630" t="s">
        <v>2325</v>
      </c>
      <c r="F1792" s="567" t="s">
        <v>2280</v>
      </c>
      <c r="G1792" s="567" t="s">
        <v>3148</v>
      </c>
      <c r="H1792" s="567" t="s">
        <v>905</v>
      </c>
      <c r="I1792" s="567" t="s">
        <v>2143</v>
      </c>
      <c r="J1792" s="567" t="s">
        <v>1384</v>
      </c>
      <c r="K1792" s="567" t="s">
        <v>2129</v>
      </c>
      <c r="L1792" s="568">
        <v>69.86</v>
      </c>
      <c r="M1792" s="568">
        <v>209.57999999999998</v>
      </c>
      <c r="N1792" s="567">
        <v>3</v>
      </c>
      <c r="O1792" s="631">
        <v>1</v>
      </c>
      <c r="P1792" s="568">
        <v>69.86</v>
      </c>
      <c r="Q1792" s="583">
        <v>0.33333333333333337</v>
      </c>
      <c r="R1792" s="567">
        <v>1</v>
      </c>
      <c r="S1792" s="583">
        <v>0.33333333333333331</v>
      </c>
      <c r="T1792" s="631">
        <v>0.5</v>
      </c>
      <c r="U1792" s="613">
        <v>0.5</v>
      </c>
    </row>
    <row r="1793" spans="1:21" ht="14.4" customHeight="1" x14ac:dyDescent="0.3">
      <c r="A1793" s="566">
        <v>4</v>
      </c>
      <c r="B1793" s="567" t="s">
        <v>539</v>
      </c>
      <c r="C1793" s="567">
        <v>89301045</v>
      </c>
      <c r="D1793" s="629" t="s">
        <v>4253</v>
      </c>
      <c r="E1793" s="630" t="s">
        <v>2325</v>
      </c>
      <c r="F1793" s="567" t="s">
        <v>2280</v>
      </c>
      <c r="G1793" s="567" t="s">
        <v>2558</v>
      </c>
      <c r="H1793" s="567" t="s">
        <v>538</v>
      </c>
      <c r="I1793" s="567" t="s">
        <v>2559</v>
      </c>
      <c r="J1793" s="567" t="s">
        <v>2560</v>
      </c>
      <c r="K1793" s="567" t="s">
        <v>2561</v>
      </c>
      <c r="L1793" s="568">
        <v>75.36</v>
      </c>
      <c r="M1793" s="568">
        <v>75.36</v>
      </c>
      <c r="N1793" s="567">
        <v>1</v>
      </c>
      <c r="O1793" s="631">
        <v>0.5</v>
      </c>
      <c r="P1793" s="568"/>
      <c r="Q1793" s="583">
        <v>0</v>
      </c>
      <c r="R1793" s="567"/>
      <c r="S1793" s="583">
        <v>0</v>
      </c>
      <c r="T1793" s="631"/>
      <c r="U1793" s="613">
        <v>0</v>
      </c>
    </row>
    <row r="1794" spans="1:21" ht="14.4" customHeight="1" x14ac:dyDescent="0.3">
      <c r="A1794" s="566">
        <v>4</v>
      </c>
      <c r="B1794" s="567" t="s">
        <v>539</v>
      </c>
      <c r="C1794" s="567">
        <v>89301045</v>
      </c>
      <c r="D1794" s="629" t="s">
        <v>4253</v>
      </c>
      <c r="E1794" s="630" t="s">
        <v>2325</v>
      </c>
      <c r="F1794" s="567" t="s">
        <v>2280</v>
      </c>
      <c r="G1794" s="567" t="s">
        <v>3207</v>
      </c>
      <c r="H1794" s="567" t="s">
        <v>538</v>
      </c>
      <c r="I1794" s="567" t="s">
        <v>3208</v>
      </c>
      <c r="J1794" s="567" t="s">
        <v>3209</v>
      </c>
      <c r="K1794" s="567" t="s">
        <v>2360</v>
      </c>
      <c r="L1794" s="568">
        <v>43.23</v>
      </c>
      <c r="M1794" s="568">
        <v>259.38</v>
      </c>
      <c r="N1794" s="567">
        <v>6</v>
      </c>
      <c r="O1794" s="631">
        <v>1.5</v>
      </c>
      <c r="P1794" s="568"/>
      <c r="Q1794" s="583">
        <v>0</v>
      </c>
      <c r="R1794" s="567"/>
      <c r="S1794" s="583">
        <v>0</v>
      </c>
      <c r="T1794" s="631"/>
      <c r="U1794" s="613">
        <v>0</v>
      </c>
    </row>
    <row r="1795" spans="1:21" ht="14.4" customHeight="1" x14ac:dyDescent="0.3">
      <c r="A1795" s="566">
        <v>4</v>
      </c>
      <c r="B1795" s="567" t="s">
        <v>539</v>
      </c>
      <c r="C1795" s="567">
        <v>89301045</v>
      </c>
      <c r="D1795" s="629" t="s">
        <v>4253</v>
      </c>
      <c r="E1795" s="630" t="s">
        <v>2325</v>
      </c>
      <c r="F1795" s="567" t="s">
        <v>2280</v>
      </c>
      <c r="G1795" s="567" t="s">
        <v>4160</v>
      </c>
      <c r="H1795" s="567" t="s">
        <v>538</v>
      </c>
      <c r="I1795" s="567" t="s">
        <v>4161</v>
      </c>
      <c r="J1795" s="567" t="s">
        <v>4162</v>
      </c>
      <c r="K1795" s="567" t="s">
        <v>4163</v>
      </c>
      <c r="L1795" s="568">
        <v>0</v>
      </c>
      <c r="M1795" s="568">
        <v>0</v>
      </c>
      <c r="N1795" s="567">
        <v>1</v>
      </c>
      <c r="O1795" s="631">
        <v>0.5</v>
      </c>
      <c r="P1795" s="568">
        <v>0</v>
      </c>
      <c r="Q1795" s="583"/>
      <c r="R1795" s="567">
        <v>1</v>
      </c>
      <c r="S1795" s="583">
        <v>1</v>
      </c>
      <c r="T1795" s="631">
        <v>0.5</v>
      </c>
      <c r="U1795" s="613">
        <v>1</v>
      </c>
    </row>
    <row r="1796" spans="1:21" ht="14.4" customHeight="1" x14ac:dyDescent="0.3">
      <c r="A1796" s="566">
        <v>4</v>
      </c>
      <c r="B1796" s="567" t="s">
        <v>539</v>
      </c>
      <c r="C1796" s="567">
        <v>89301045</v>
      </c>
      <c r="D1796" s="629" t="s">
        <v>4253</v>
      </c>
      <c r="E1796" s="630" t="s">
        <v>2325</v>
      </c>
      <c r="F1796" s="567" t="s">
        <v>2280</v>
      </c>
      <c r="G1796" s="567" t="s">
        <v>3821</v>
      </c>
      <c r="H1796" s="567" t="s">
        <v>905</v>
      </c>
      <c r="I1796" s="567" t="s">
        <v>3822</v>
      </c>
      <c r="J1796" s="567" t="s">
        <v>3823</v>
      </c>
      <c r="K1796" s="567" t="s">
        <v>3824</v>
      </c>
      <c r="L1796" s="568">
        <v>3127.19</v>
      </c>
      <c r="M1796" s="568">
        <v>6254.38</v>
      </c>
      <c r="N1796" s="567">
        <v>2</v>
      </c>
      <c r="O1796" s="631">
        <v>1</v>
      </c>
      <c r="P1796" s="568"/>
      <c r="Q1796" s="583">
        <v>0</v>
      </c>
      <c r="R1796" s="567"/>
      <c r="S1796" s="583">
        <v>0</v>
      </c>
      <c r="T1796" s="631"/>
      <c r="U1796" s="613">
        <v>0</v>
      </c>
    </row>
    <row r="1797" spans="1:21" ht="14.4" customHeight="1" x14ac:dyDescent="0.3">
      <c r="A1797" s="566">
        <v>4</v>
      </c>
      <c r="B1797" s="567" t="s">
        <v>539</v>
      </c>
      <c r="C1797" s="567">
        <v>89301045</v>
      </c>
      <c r="D1797" s="629" t="s">
        <v>4253</v>
      </c>
      <c r="E1797" s="630" t="s">
        <v>2325</v>
      </c>
      <c r="F1797" s="567" t="s">
        <v>2280</v>
      </c>
      <c r="G1797" s="567" t="s">
        <v>3821</v>
      </c>
      <c r="H1797" s="567" t="s">
        <v>905</v>
      </c>
      <c r="I1797" s="567" t="s">
        <v>3822</v>
      </c>
      <c r="J1797" s="567" t="s">
        <v>3823</v>
      </c>
      <c r="K1797" s="567" t="s">
        <v>3824</v>
      </c>
      <c r="L1797" s="568">
        <v>4283.43</v>
      </c>
      <c r="M1797" s="568">
        <v>17133.72</v>
      </c>
      <c r="N1797" s="567">
        <v>4</v>
      </c>
      <c r="O1797" s="631">
        <v>1</v>
      </c>
      <c r="P1797" s="568"/>
      <c r="Q1797" s="583">
        <v>0</v>
      </c>
      <c r="R1797" s="567"/>
      <c r="S1797" s="583">
        <v>0</v>
      </c>
      <c r="T1797" s="631"/>
      <c r="U1797" s="613">
        <v>0</v>
      </c>
    </row>
    <row r="1798" spans="1:21" ht="14.4" customHeight="1" x14ac:dyDescent="0.3">
      <c r="A1798" s="566">
        <v>4</v>
      </c>
      <c r="B1798" s="567" t="s">
        <v>539</v>
      </c>
      <c r="C1798" s="567">
        <v>89301045</v>
      </c>
      <c r="D1798" s="629" t="s">
        <v>4253</v>
      </c>
      <c r="E1798" s="630" t="s">
        <v>2325</v>
      </c>
      <c r="F1798" s="567" t="s">
        <v>2280</v>
      </c>
      <c r="G1798" s="567" t="s">
        <v>3882</v>
      </c>
      <c r="H1798" s="567" t="s">
        <v>538</v>
      </c>
      <c r="I1798" s="567" t="s">
        <v>3883</v>
      </c>
      <c r="J1798" s="567" t="s">
        <v>3884</v>
      </c>
      <c r="K1798" s="567" t="s">
        <v>3885</v>
      </c>
      <c r="L1798" s="568">
        <v>1692.27</v>
      </c>
      <c r="M1798" s="568">
        <v>3384.54</v>
      </c>
      <c r="N1798" s="567">
        <v>2</v>
      </c>
      <c r="O1798" s="631">
        <v>0.5</v>
      </c>
      <c r="P1798" s="568">
        <v>3384.54</v>
      </c>
      <c r="Q1798" s="583">
        <v>1</v>
      </c>
      <c r="R1798" s="567">
        <v>2</v>
      </c>
      <c r="S1798" s="583">
        <v>1</v>
      </c>
      <c r="T1798" s="631">
        <v>0.5</v>
      </c>
      <c r="U1798" s="613">
        <v>1</v>
      </c>
    </row>
    <row r="1799" spans="1:21" ht="14.4" customHeight="1" x14ac:dyDescent="0.3">
      <c r="A1799" s="566">
        <v>4</v>
      </c>
      <c r="B1799" s="567" t="s">
        <v>539</v>
      </c>
      <c r="C1799" s="567">
        <v>89301045</v>
      </c>
      <c r="D1799" s="629" t="s">
        <v>4253</v>
      </c>
      <c r="E1799" s="630" t="s">
        <v>2325</v>
      </c>
      <c r="F1799" s="567" t="s">
        <v>2280</v>
      </c>
      <c r="G1799" s="567" t="s">
        <v>4164</v>
      </c>
      <c r="H1799" s="567" t="s">
        <v>538</v>
      </c>
      <c r="I1799" s="567" t="s">
        <v>4165</v>
      </c>
      <c r="J1799" s="567" t="s">
        <v>1104</v>
      </c>
      <c r="K1799" s="567" t="s">
        <v>4166</v>
      </c>
      <c r="L1799" s="568">
        <v>0</v>
      </c>
      <c r="M1799" s="568">
        <v>0</v>
      </c>
      <c r="N1799" s="567">
        <v>2</v>
      </c>
      <c r="O1799" s="631">
        <v>1</v>
      </c>
      <c r="P1799" s="568">
        <v>0</v>
      </c>
      <c r="Q1799" s="583"/>
      <c r="R1799" s="567">
        <v>2</v>
      </c>
      <c r="S1799" s="583">
        <v>1</v>
      </c>
      <c r="T1799" s="631">
        <v>1</v>
      </c>
      <c r="U1799" s="613">
        <v>1</v>
      </c>
    </row>
    <row r="1800" spans="1:21" ht="14.4" customHeight="1" x14ac:dyDescent="0.3">
      <c r="A1800" s="566">
        <v>4</v>
      </c>
      <c r="B1800" s="567" t="s">
        <v>539</v>
      </c>
      <c r="C1800" s="567">
        <v>89301045</v>
      </c>
      <c r="D1800" s="629" t="s">
        <v>4253</v>
      </c>
      <c r="E1800" s="630" t="s">
        <v>2325</v>
      </c>
      <c r="F1800" s="567" t="s">
        <v>2280</v>
      </c>
      <c r="G1800" s="567" t="s">
        <v>2338</v>
      </c>
      <c r="H1800" s="567" t="s">
        <v>905</v>
      </c>
      <c r="I1800" s="567" t="s">
        <v>1977</v>
      </c>
      <c r="J1800" s="567" t="s">
        <v>1049</v>
      </c>
      <c r="K1800" s="567" t="s">
        <v>1978</v>
      </c>
      <c r="L1800" s="568">
        <v>399.92</v>
      </c>
      <c r="M1800" s="568">
        <v>1999.6</v>
      </c>
      <c r="N1800" s="567">
        <v>5</v>
      </c>
      <c r="O1800" s="631">
        <v>2.5</v>
      </c>
      <c r="P1800" s="568">
        <v>799.84</v>
      </c>
      <c r="Q1800" s="583">
        <v>0.4</v>
      </c>
      <c r="R1800" s="567">
        <v>2</v>
      </c>
      <c r="S1800" s="583">
        <v>0.4</v>
      </c>
      <c r="T1800" s="631">
        <v>1</v>
      </c>
      <c r="U1800" s="613">
        <v>0.4</v>
      </c>
    </row>
    <row r="1801" spans="1:21" ht="14.4" customHeight="1" x14ac:dyDescent="0.3">
      <c r="A1801" s="566">
        <v>4</v>
      </c>
      <c r="B1801" s="567" t="s">
        <v>539</v>
      </c>
      <c r="C1801" s="567">
        <v>89301045</v>
      </c>
      <c r="D1801" s="629" t="s">
        <v>4253</v>
      </c>
      <c r="E1801" s="630" t="s">
        <v>2325</v>
      </c>
      <c r="F1801" s="567" t="s">
        <v>2280</v>
      </c>
      <c r="G1801" s="567" t="s">
        <v>3210</v>
      </c>
      <c r="H1801" s="567" t="s">
        <v>905</v>
      </c>
      <c r="I1801" s="567" t="s">
        <v>3211</v>
      </c>
      <c r="J1801" s="567" t="s">
        <v>1845</v>
      </c>
      <c r="K1801" s="567" t="s">
        <v>3212</v>
      </c>
      <c r="L1801" s="568">
        <v>380.96</v>
      </c>
      <c r="M1801" s="568">
        <v>1904.7999999999997</v>
      </c>
      <c r="N1801" s="567">
        <v>5</v>
      </c>
      <c r="O1801" s="631">
        <v>1</v>
      </c>
      <c r="P1801" s="568">
        <v>1904.7999999999997</v>
      </c>
      <c r="Q1801" s="583">
        <v>1</v>
      </c>
      <c r="R1801" s="567">
        <v>5</v>
      </c>
      <c r="S1801" s="583">
        <v>1</v>
      </c>
      <c r="T1801" s="631">
        <v>1</v>
      </c>
      <c r="U1801" s="613">
        <v>1</v>
      </c>
    </row>
    <row r="1802" spans="1:21" ht="14.4" customHeight="1" x14ac:dyDescent="0.3">
      <c r="A1802" s="566">
        <v>4</v>
      </c>
      <c r="B1802" s="567" t="s">
        <v>539</v>
      </c>
      <c r="C1802" s="567">
        <v>89301045</v>
      </c>
      <c r="D1802" s="629" t="s">
        <v>4253</v>
      </c>
      <c r="E1802" s="630" t="s">
        <v>2325</v>
      </c>
      <c r="F1802" s="567" t="s">
        <v>2280</v>
      </c>
      <c r="G1802" s="567" t="s">
        <v>2344</v>
      </c>
      <c r="H1802" s="567" t="s">
        <v>538</v>
      </c>
      <c r="I1802" s="567" t="s">
        <v>2345</v>
      </c>
      <c r="J1802" s="567" t="s">
        <v>739</v>
      </c>
      <c r="K1802" s="567" t="s">
        <v>2665</v>
      </c>
      <c r="L1802" s="568">
        <v>242.93</v>
      </c>
      <c r="M1802" s="568">
        <v>242.93</v>
      </c>
      <c r="N1802" s="567">
        <v>1</v>
      </c>
      <c r="O1802" s="631">
        <v>1</v>
      </c>
      <c r="P1802" s="568"/>
      <c r="Q1802" s="583">
        <v>0</v>
      </c>
      <c r="R1802" s="567"/>
      <c r="S1802" s="583">
        <v>0</v>
      </c>
      <c r="T1802" s="631"/>
      <c r="U1802" s="613">
        <v>0</v>
      </c>
    </row>
    <row r="1803" spans="1:21" ht="14.4" customHeight="1" x14ac:dyDescent="0.3">
      <c r="A1803" s="566">
        <v>4</v>
      </c>
      <c r="B1803" s="567" t="s">
        <v>539</v>
      </c>
      <c r="C1803" s="567">
        <v>89301045</v>
      </c>
      <c r="D1803" s="629" t="s">
        <v>4253</v>
      </c>
      <c r="E1803" s="630" t="s">
        <v>2325</v>
      </c>
      <c r="F1803" s="567" t="s">
        <v>2280</v>
      </c>
      <c r="G1803" s="567" t="s">
        <v>2344</v>
      </c>
      <c r="H1803" s="567" t="s">
        <v>538</v>
      </c>
      <c r="I1803" s="567" t="s">
        <v>2345</v>
      </c>
      <c r="J1803" s="567" t="s">
        <v>739</v>
      </c>
      <c r="K1803" s="567" t="s">
        <v>2346</v>
      </c>
      <c r="L1803" s="568">
        <v>242.93</v>
      </c>
      <c r="M1803" s="568">
        <v>2429.3000000000002</v>
      </c>
      <c r="N1803" s="567">
        <v>10</v>
      </c>
      <c r="O1803" s="631">
        <v>8.5</v>
      </c>
      <c r="P1803" s="568">
        <v>1214.6500000000001</v>
      </c>
      <c r="Q1803" s="583">
        <v>0.5</v>
      </c>
      <c r="R1803" s="567">
        <v>5</v>
      </c>
      <c r="S1803" s="583">
        <v>0.5</v>
      </c>
      <c r="T1803" s="631">
        <v>4</v>
      </c>
      <c r="U1803" s="613">
        <v>0.47058823529411764</v>
      </c>
    </row>
    <row r="1804" spans="1:21" ht="14.4" customHeight="1" x14ac:dyDescent="0.3">
      <c r="A1804" s="566">
        <v>4</v>
      </c>
      <c r="B1804" s="567" t="s">
        <v>539</v>
      </c>
      <c r="C1804" s="567">
        <v>89301045</v>
      </c>
      <c r="D1804" s="629" t="s">
        <v>4253</v>
      </c>
      <c r="E1804" s="630" t="s">
        <v>2325</v>
      </c>
      <c r="F1804" s="567" t="s">
        <v>2280</v>
      </c>
      <c r="G1804" s="567" t="s">
        <v>2836</v>
      </c>
      <c r="H1804" s="567" t="s">
        <v>538</v>
      </c>
      <c r="I1804" s="567" t="s">
        <v>2837</v>
      </c>
      <c r="J1804" s="567" t="s">
        <v>2838</v>
      </c>
      <c r="K1804" s="567" t="s">
        <v>2839</v>
      </c>
      <c r="L1804" s="568">
        <v>108.98</v>
      </c>
      <c r="M1804" s="568">
        <v>1743.68</v>
      </c>
      <c r="N1804" s="567">
        <v>16</v>
      </c>
      <c r="O1804" s="631">
        <v>3.5</v>
      </c>
      <c r="P1804" s="568">
        <v>1307.76</v>
      </c>
      <c r="Q1804" s="583">
        <v>0.75</v>
      </c>
      <c r="R1804" s="567">
        <v>12</v>
      </c>
      <c r="S1804" s="583">
        <v>0.75</v>
      </c>
      <c r="T1804" s="631">
        <v>2.5</v>
      </c>
      <c r="U1804" s="613">
        <v>0.7142857142857143</v>
      </c>
    </row>
    <row r="1805" spans="1:21" ht="14.4" customHeight="1" x14ac:dyDescent="0.3">
      <c r="A1805" s="566">
        <v>4</v>
      </c>
      <c r="B1805" s="567" t="s">
        <v>539</v>
      </c>
      <c r="C1805" s="567">
        <v>89301045</v>
      </c>
      <c r="D1805" s="629" t="s">
        <v>4253</v>
      </c>
      <c r="E1805" s="630" t="s">
        <v>2325</v>
      </c>
      <c r="F1805" s="567" t="s">
        <v>2280</v>
      </c>
      <c r="G1805" s="567" t="s">
        <v>2511</v>
      </c>
      <c r="H1805" s="567" t="s">
        <v>538</v>
      </c>
      <c r="I1805" s="567" t="s">
        <v>2512</v>
      </c>
      <c r="J1805" s="567" t="s">
        <v>2513</v>
      </c>
      <c r="K1805" s="567" t="s">
        <v>2010</v>
      </c>
      <c r="L1805" s="568">
        <v>810.99</v>
      </c>
      <c r="M1805" s="568">
        <v>3243.96</v>
      </c>
      <c r="N1805" s="567">
        <v>4</v>
      </c>
      <c r="O1805" s="631">
        <v>1.5</v>
      </c>
      <c r="P1805" s="568">
        <v>1621.98</v>
      </c>
      <c r="Q1805" s="583">
        <v>0.5</v>
      </c>
      <c r="R1805" s="567">
        <v>2</v>
      </c>
      <c r="S1805" s="583">
        <v>0.5</v>
      </c>
      <c r="T1805" s="631">
        <v>0.5</v>
      </c>
      <c r="U1805" s="613">
        <v>0.33333333333333331</v>
      </c>
    </row>
    <row r="1806" spans="1:21" ht="14.4" customHeight="1" x14ac:dyDescent="0.3">
      <c r="A1806" s="566">
        <v>4</v>
      </c>
      <c r="B1806" s="567" t="s">
        <v>539</v>
      </c>
      <c r="C1806" s="567">
        <v>89301045</v>
      </c>
      <c r="D1806" s="629" t="s">
        <v>4253</v>
      </c>
      <c r="E1806" s="630" t="s">
        <v>2325</v>
      </c>
      <c r="F1806" s="567" t="s">
        <v>2280</v>
      </c>
      <c r="G1806" s="567" t="s">
        <v>3825</v>
      </c>
      <c r="H1806" s="567" t="s">
        <v>538</v>
      </c>
      <c r="I1806" s="567" t="s">
        <v>3828</v>
      </c>
      <c r="J1806" s="567" t="s">
        <v>3827</v>
      </c>
      <c r="K1806" s="567" t="s">
        <v>3654</v>
      </c>
      <c r="L1806" s="568">
        <v>0</v>
      </c>
      <c r="M1806" s="568">
        <v>0</v>
      </c>
      <c r="N1806" s="567">
        <v>1</v>
      </c>
      <c r="O1806" s="631">
        <v>0.5</v>
      </c>
      <c r="P1806" s="568"/>
      <c r="Q1806" s="583"/>
      <c r="R1806" s="567"/>
      <c r="S1806" s="583">
        <v>0</v>
      </c>
      <c r="T1806" s="631"/>
      <c r="U1806" s="613">
        <v>0</v>
      </c>
    </row>
    <row r="1807" spans="1:21" ht="14.4" customHeight="1" x14ac:dyDescent="0.3">
      <c r="A1807" s="566">
        <v>4</v>
      </c>
      <c r="B1807" s="567" t="s">
        <v>539</v>
      </c>
      <c r="C1807" s="567">
        <v>89301045</v>
      </c>
      <c r="D1807" s="629" t="s">
        <v>4253</v>
      </c>
      <c r="E1807" s="630" t="s">
        <v>2325</v>
      </c>
      <c r="F1807" s="567" t="s">
        <v>2280</v>
      </c>
      <c r="G1807" s="567" t="s">
        <v>2418</v>
      </c>
      <c r="H1807" s="567" t="s">
        <v>538</v>
      </c>
      <c r="I1807" s="567" t="s">
        <v>2419</v>
      </c>
      <c r="J1807" s="567" t="s">
        <v>2420</v>
      </c>
      <c r="K1807" s="567" t="s">
        <v>2421</v>
      </c>
      <c r="L1807" s="568">
        <v>56.01</v>
      </c>
      <c r="M1807" s="568">
        <v>1960.35</v>
      </c>
      <c r="N1807" s="567">
        <v>35</v>
      </c>
      <c r="O1807" s="631">
        <v>5</v>
      </c>
      <c r="P1807" s="568">
        <v>1176.21</v>
      </c>
      <c r="Q1807" s="583">
        <v>0.60000000000000009</v>
      </c>
      <c r="R1807" s="567">
        <v>21</v>
      </c>
      <c r="S1807" s="583">
        <v>0.6</v>
      </c>
      <c r="T1807" s="631">
        <v>2.5</v>
      </c>
      <c r="U1807" s="613">
        <v>0.5</v>
      </c>
    </row>
    <row r="1808" spans="1:21" ht="14.4" customHeight="1" x14ac:dyDescent="0.3">
      <c r="A1808" s="566">
        <v>4</v>
      </c>
      <c r="B1808" s="567" t="s">
        <v>539</v>
      </c>
      <c r="C1808" s="567">
        <v>89301045</v>
      </c>
      <c r="D1808" s="629" t="s">
        <v>4253</v>
      </c>
      <c r="E1808" s="630" t="s">
        <v>2325</v>
      </c>
      <c r="F1808" s="567" t="s">
        <v>2280</v>
      </c>
      <c r="G1808" s="567" t="s">
        <v>2847</v>
      </c>
      <c r="H1808" s="567" t="s">
        <v>905</v>
      </c>
      <c r="I1808" s="567" t="s">
        <v>4167</v>
      </c>
      <c r="J1808" s="567" t="s">
        <v>4168</v>
      </c>
      <c r="K1808" s="567" t="s">
        <v>4067</v>
      </c>
      <c r="L1808" s="568">
        <v>1866.4</v>
      </c>
      <c r="M1808" s="568">
        <v>1866.4</v>
      </c>
      <c r="N1808" s="567">
        <v>1</v>
      </c>
      <c r="O1808" s="631">
        <v>0.5</v>
      </c>
      <c r="P1808" s="568">
        <v>1866.4</v>
      </c>
      <c r="Q1808" s="583">
        <v>1</v>
      </c>
      <c r="R1808" s="567">
        <v>1</v>
      </c>
      <c r="S1808" s="583">
        <v>1</v>
      </c>
      <c r="T1808" s="631">
        <v>0.5</v>
      </c>
      <c r="U1808" s="613">
        <v>1</v>
      </c>
    </row>
    <row r="1809" spans="1:21" ht="14.4" customHeight="1" x14ac:dyDescent="0.3">
      <c r="A1809" s="566">
        <v>4</v>
      </c>
      <c r="B1809" s="567" t="s">
        <v>539</v>
      </c>
      <c r="C1809" s="567">
        <v>89301045</v>
      </c>
      <c r="D1809" s="629" t="s">
        <v>4253</v>
      </c>
      <c r="E1809" s="630" t="s">
        <v>2325</v>
      </c>
      <c r="F1809" s="567" t="s">
        <v>2280</v>
      </c>
      <c r="G1809" s="567" t="s">
        <v>2391</v>
      </c>
      <c r="H1809" s="567" t="s">
        <v>538</v>
      </c>
      <c r="I1809" s="567" t="s">
        <v>4169</v>
      </c>
      <c r="J1809" s="567" t="s">
        <v>1256</v>
      </c>
      <c r="K1809" s="567" t="s">
        <v>4170</v>
      </c>
      <c r="L1809" s="568">
        <v>249.23</v>
      </c>
      <c r="M1809" s="568">
        <v>1246.1499999999999</v>
      </c>
      <c r="N1809" s="567">
        <v>5</v>
      </c>
      <c r="O1809" s="631">
        <v>1</v>
      </c>
      <c r="P1809" s="568">
        <v>1246.1499999999999</v>
      </c>
      <c r="Q1809" s="583">
        <v>1</v>
      </c>
      <c r="R1809" s="567">
        <v>5</v>
      </c>
      <c r="S1809" s="583">
        <v>1</v>
      </c>
      <c r="T1809" s="631">
        <v>1</v>
      </c>
      <c r="U1809" s="613">
        <v>1</v>
      </c>
    </row>
    <row r="1810" spans="1:21" ht="14.4" customHeight="1" x14ac:dyDescent="0.3">
      <c r="A1810" s="566">
        <v>4</v>
      </c>
      <c r="B1810" s="567" t="s">
        <v>539</v>
      </c>
      <c r="C1810" s="567">
        <v>89301045</v>
      </c>
      <c r="D1810" s="629" t="s">
        <v>4253</v>
      </c>
      <c r="E1810" s="630" t="s">
        <v>2325</v>
      </c>
      <c r="F1810" s="567" t="s">
        <v>2280</v>
      </c>
      <c r="G1810" s="567" t="s">
        <v>2407</v>
      </c>
      <c r="H1810" s="567" t="s">
        <v>538</v>
      </c>
      <c r="I1810" s="567" t="s">
        <v>2408</v>
      </c>
      <c r="J1810" s="567" t="s">
        <v>611</v>
      </c>
      <c r="K1810" s="567" t="s">
        <v>2409</v>
      </c>
      <c r="L1810" s="568">
        <v>105.94</v>
      </c>
      <c r="M1810" s="568">
        <v>953.46</v>
      </c>
      <c r="N1810" s="567">
        <v>9</v>
      </c>
      <c r="O1810" s="631">
        <v>2</v>
      </c>
      <c r="P1810" s="568">
        <v>953.46</v>
      </c>
      <c r="Q1810" s="583">
        <v>1</v>
      </c>
      <c r="R1810" s="567">
        <v>9</v>
      </c>
      <c r="S1810" s="583">
        <v>1</v>
      </c>
      <c r="T1810" s="631">
        <v>2</v>
      </c>
      <c r="U1810" s="613">
        <v>1</v>
      </c>
    </row>
    <row r="1811" spans="1:21" ht="14.4" customHeight="1" x14ac:dyDescent="0.3">
      <c r="A1811" s="566">
        <v>4</v>
      </c>
      <c r="B1811" s="567" t="s">
        <v>539</v>
      </c>
      <c r="C1811" s="567">
        <v>89301045</v>
      </c>
      <c r="D1811" s="629" t="s">
        <v>4253</v>
      </c>
      <c r="E1811" s="630" t="s">
        <v>2325</v>
      </c>
      <c r="F1811" s="567" t="s">
        <v>2280</v>
      </c>
      <c r="G1811" s="567" t="s">
        <v>2347</v>
      </c>
      <c r="H1811" s="567" t="s">
        <v>538</v>
      </c>
      <c r="I1811" s="567" t="s">
        <v>2581</v>
      </c>
      <c r="J1811" s="567" t="s">
        <v>2447</v>
      </c>
      <c r="K1811" s="567" t="s">
        <v>684</v>
      </c>
      <c r="L1811" s="568">
        <v>612.26</v>
      </c>
      <c r="M1811" s="568">
        <v>612.26</v>
      </c>
      <c r="N1811" s="567">
        <v>1</v>
      </c>
      <c r="O1811" s="631">
        <v>1</v>
      </c>
      <c r="P1811" s="568"/>
      <c r="Q1811" s="583">
        <v>0</v>
      </c>
      <c r="R1811" s="567"/>
      <c r="S1811" s="583">
        <v>0</v>
      </c>
      <c r="T1811" s="631"/>
      <c r="U1811" s="613">
        <v>0</v>
      </c>
    </row>
    <row r="1812" spans="1:21" ht="14.4" customHeight="1" x14ac:dyDescent="0.3">
      <c r="A1812" s="566">
        <v>4</v>
      </c>
      <c r="B1812" s="567" t="s">
        <v>539</v>
      </c>
      <c r="C1812" s="567">
        <v>89301045</v>
      </c>
      <c r="D1812" s="629" t="s">
        <v>4253</v>
      </c>
      <c r="E1812" s="630" t="s">
        <v>2325</v>
      </c>
      <c r="F1812" s="567" t="s">
        <v>2280</v>
      </c>
      <c r="G1812" s="567" t="s">
        <v>2347</v>
      </c>
      <c r="H1812" s="567" t="s">
        <v>538</v>
      </c>
      <c r="I1812" s="567" t="s">
        <v>1836</v>
      </c>
      <c r="J1812" s="567" t="s">
        <v>681</v>
      </c>
      <c r="K1812" s="567" t="s">
        <v>683</v>
      </c>
      <c r="L1812" s="568">
        <v>190.48</v>
      </c>
      <c r="M1812" s="568">
        <v>1714.32</v>
      </c>
      <c r="N1812" s="567">
        <v>9</v>
      </c>
      <c r="O1812" s="631">
        <v>7</v>
      </c>
      <c r="P1812" s="568">
        <v>761.92</v>
      </c>
      <c r="Q1812" s="583">
        <v>0.44444444444444442</v>
      </c>
      <c r="R1812" s="567">
        <v>4</v>
      </c>
      <c r="S1812" s="583">
        <v>0.44444444444444442</v>
      </c>
      <c r="T1812" s="631">
        <v>3.5</v>
      </c>
      <c r="U1812" s="613">
        <v>0.5</v>
      </c>
    </row>
    <row r="1813" spans="1:21" ht="14.4" customHeight="1" x14ac:dyDescent="0.3">
      <c r="A1813" s="566">
        <v>4</v>
      </c>
      <c r="B1813" s="567" t="s">
        <v>539</v>
      </c>
      <c r="C1813" s="567">
        <v>89301045</v>
      </c>
      <c r="D1813" s="629" t="s">
        <v>4253</v>
      </c>
      <c r="E1813" s="630" t="s">
        <v>2325</v>
      </c>
      <c r="F1813" s="567" t="s">
        <v>2280</v>
      </c>
      <c r="G1813" s="567" t="s">
        <v>2347</v>
      </c>
      <c r="H1813" s="567" t="s">
        <v>538</v>
      </c>
      <c r="I1813" s="567" t="s">
        <v>1837</v>
      </c>
      <c r="J1813" s="567" t="s">
        <v>681</v>
      </c>
      <c r="K1813" s="567" t="s">
        <v>684</v>
      </c>
      <c r="L1813" s="568">
        <v>612.26</v>
      </c>
      <c r="M1813" s="568">
        <v>13469.720000000001</v>
      </c>
      <c r="N1813" s="567">
        <v>22</v>
      </c>
      <c r="O1813" s="631">
        <v>15</v>
      </c>
      <c r="P1813" s="568">
        <v>8571.6400000000012</v>
      </c>
      <c r="Q1813" s="583">
        <v>0.63636363636363635</v>
      </c>
      <c r="R1813" s="567">
        <v>14</v>
      </c>
      <c r="S1813" s="583">
        <v>0.63636363636363635</v>
      </c>
      <c r="T1813" s="631">
        <v>9.5</v>
      </c>
      <c r="U1813" s="613">
        <v>0.6333333333333333</v>
      </c>
    </row>
    <row r="1814" spans="1:21" ht="14.4" customHeight="1" x14ac:dyDescent="0.3">
      <c r="A1814" s="566">
        <v>4</v>
      </c>
      <c r="B1814" s="567" t="s">
        <v>539</v>
      </c>
      <c r="C1814" s="567">
        <v>89301045</v>
      </c>
      <c r="D1814" s="629" t="s">
        <v>4253</v>
      </c>
      <c r="E1814" s="630" t="s">
        <v>2325</v>
      </c>
      <c r="F1814" s="567" t="s">
        <v>2280</v>
      </c>
      <c r="G1814" s="567" t="s">
        <v>3575</v>
      </c>
      <c r="H1814" s="567" t="s">
        <v>905</v>
      </c>
      <c r="I1814" s="567" t="s">
        <v>4148</v>
      </c>
      <c r="J1814" s="567" t="s">
        <v>4149</v>
      </c>
      <c r="K1814" s="567" t="s">
        <v>4150</v>
      </c>
      <c r="L1814" s="568">
        <v>630.53</v>
      </c>
      <c r="M1814" s="568">
        <v>4413.7099999999991</v>
      </c>
      <c r="N1814" s="567">
        <v>7</v>
      </c>
      <c r="O1814" s="631">
        <v>3.5</v>
      </c>
      <c r="P1814" s="568">
        <v>3152.6499999999996</v>
      </c>
      <c r="Q1814" s="583">
        <v>0.7142857142857143</v>
      </c>
      <c r="R1814" s="567">
        <v>5</v>
      </c>
      <c r="S1814" s="583">
        <v>0.7142857142857143</v>
      </c>
      <c r="T1814" s="631">
        <v>3</v>
      </c>
      <c r="U1814" s="613">
        <v>0.8571428571428571</v>
      </c>
    </row>
    <row r="1815" spans="1:21" ht="14.4" customHeight="1" x14ac:dyDescent="0.3">
      <c r="A1815" s="566">
        <v>4</v>
      </c>
      <c r="B1815" s="567" t="s">
        <v>539</v>
      </c>
      <c r="C1815" s="567">
        <v>89301045</v>
      </c>
      <c r="D1815" s="629" t="s">
        <v>4253</v>
      </c>
      <c r="E1815" s="630" t="s">
        <v>2325</v>
      </c>
      <c r="F1815" s="567" t="s">
        <v>2280</v>
      </c>
      <c r="G1815" s="567" t="s">
        <v>2370</v>
      </c>
      <c r="H1815" s="567" t="s">
        <v>538</v>
      </c>
      <c r="I1815" s="567" t="s">
        <v>2371</v>
      </c>
      <c r="J1815" s="567" t="s">
        <v>723</v>
      </c>
      <c r="K1815" s="567" t="s">
        <v>724</v>
      </c>
      <c r="L1815" s="568">
        <v>56.69</v>
      </c>
      <c r="M1815" s="568">
        <v>113.38</v>
      </c>
      <c r="N1815" s="567">
        <v>2</v>
      </c>
      <c r="O1815" s="631">
        <v>1.5</v>
      </c>
      <c r="P1815" s="568"/>
      <c r="Q1815" s="583">
        <v>0</v>
      </c>
      <c r="R1815" s="567"/>
      <c r="S1815" s="583">
        <v>0</v>
      </c>
      <c r="T1815" s="631"/>
      <c r="U1815" s="613">
        <v>0</v>
      </c>
    </row>
    <row r="1816" spans="1:21" ht="14.4" customHeight="1" x14ac:dyDescent="0.3">
      <c r="A1816" s="566">
        <v>4</v>
      </c>
      <c r="B1816" s="567" t="s">
        <v>539</v>
      </c>
      <c r="C1816" s="567">
        <v>89301045</v>
      </c>
      <c r="D1816" s="629" t="s">
        <v>4253</v>
      </c>
      <c r="E1816" s="630" t="s">
        <v>2325</v>
      </c>
      <c r="F1816" s="567" t="s">
        <v>2280</v>
      </c>
      <c r="G1816" s="567" t="s">
        <v>2438</v>
      </c>
      <c r="H1816" s="567" t="s">
        <v>905</v>
      </c>
      <c r="I1816" s="567" t="s">
        <v>1848</v>
      </c>
      <c r="J1816" s="567" t="s">
        <v>2678</v>
      </c>
      <c r="K1816" s="567" t="s">
        <v>960</v>
      </c>
      <c r="L1816" s="568">
        <v>140.03</v>
      </c>
      <c r="M1816" s="568">
        <v>1680.3600000000001</v>
      </c>
      <c r="N1816" s="567">
        <v>12</v>
      </c>
      <c r="O1816" s="631">
        <v>3.5</v>
      </c>
      <c r="P1816" s="568">
        <v>980.21</v>
      </c>
      <c r="Q1816" s="583">
        <v>0.58333333333333326</v>
      </c>
      <c r="R1816" s="567">
        <v>7</v>
      </c>
      <c r="S1816" s="583">
        <v>0.58333333333333337</v>
      </c>
      <c r="T1816" s="631">
        <v>2</v>
      </c>
      <c r="U1816" s="613">
        <v>0.5714285714285714</v>
      </c>
    </row>
    <row r="1817" spans="1:21" ht="14.4" customHeight="1" x14ac:dyDescent="0.3">
      <c r="A1817" s="566">
        <v>4</v>
      </c>
      <c r="B1817" s="567" t="s">
        <v>539</v>
      </c>
      <c r="C1817" s="567">
        <v>89301045</v>
      </c>
      <c r="D1817" s="629" t="s">
        <v>4253</v>
      </c>
      <c r="E1817" s="630" t="s">
        <v>2325</v>
      </c>
      <c r="F1817" s="567" t="s">
        <v>2280</v>
      </c>
      <c r="G1817" s="567" t="s">
        <v>2438</v>
      </c>
      <c r="H1817" s="567" t="s">
        <v>905</v>
      </c>
      <c r="I1817" s="567" t="s">
        <v>1848</v>
      </c>
      <c r="J1817" s="567" t="s">
        <v>959</v>
      </c>
      <c r="K1817" s="567" t="s">
        <v>960</v>
      </c>
      <c r="L1817" s="568">
        <v>140.03</v>
      </c>
      <c r="M1817" s="568">
        <v>5181.1100000000006</v>
      </c>
      <c r="N1817" s="567">
        <v>37</v>
      </c>
      <c r="O1817" s="631">
        <v>12.5</v>
      </c>
      <c r="P1817" s="568">
        <v>3920.8400000000011</v>
      </c>
      <c r="Q1817" s="583">
        <v>0.75675675675675691</v>
      </c>
      <c r="R1817" s="567">
        <v>28</v>
      </c>
      <c r="S1817" s="583">
        <v>0.7567567567567568</v>
      </c>
      <c r="T1817" s="631">
        <v>8</v>
      </c>
      <c r="U1817" s="613">
        <v>0.64</v>
      </c>
    </row>
    <row r="1818" spans="1:21" ht="14.4" customHeight="1" x14ac:dyDescent="0.3">
      <c r="A1818" s="566">
        <v>4</v>
      </c>
      <c r="B1818" s="567" t="s">
        <v>539</v>
      </c>
      <c r="C1818" s="567">
        <v>89301045</v>
      </c>
      <c r="D1818" s="629" t="s">
        <v>4253</v>
      </c>
      <c r="E1818" s="630" t="s">
        <v>2325</v>
      </c>
      <c r="F1818" s="567" t="s">
        <v>2280</v>
      </c>
      <c r="G1818" s="567" t="s">
        <v>2348</v>
      </c>
      <c r="H1818" s="567" t="s">
        <v>538</v>
      </c>
      <c r="I1818" s="567" t="s">
        <v>2584</v>
      </c>
      <c r="J1818" s="567" t="s">
        <v>1136</v>
      </c>
      <c r="K1818" s="567" t="s">
        <v>2585</v>
      </c>
      <c r="L1818" s="568">
        <v>0</v>
      </c>
      <c r="M1818" s="568">
        <v>0</v>
      </c>
      <c r="N1818" s="567">
        <v>3</v>
      </c>
      <c r="O1818" s="631">
        <v>1</v>
      </c>
      <c r="P1818" s="568"/>
      <c r="Q1818" s="583"/>
      <c r="R1818" s="567"/>
      <c r="S1818" s="583">
        <v>0</v>
      </c>
      <c r="T1818" s="631"/>
      <c r="U1818" s="613">
        <v>0</v>
      </c>
    </row>
    <row r="1819" spans="1:21" ht="14.4" customHeight="1" x14ac:dyDescent="0.3">
      <c r="A1819" s="566">
        <v>4</v>
      </c>
      <c r="B1819" s="567" t="s">
        <v>539</v>
      </c>
      <c r="C1819" s="567">
        <v>89301045</v>
      </c>
      <c r="D1819" s="629" t="s">
        <v>4253</v>
      </c>
      <c r="E1819" s="630" t="s">
        <v>2325</v>
      </c>
      <c r="F1819" s="567" t="s">
        <v>2280</v>
      </c>
      <c r="G1819" s="567" t="s">
        <v>2351</v>
      </c>
      <c r="H1819" s="567" t="s">
        <v>538</v>
      </c>
      <c r="I1819" s="567" t="s">
        <v>2395</v>
      </c>
      <c r="J1819" s="567" t="s">
        <v>790</v>
      </c>
      <c r="K1819" s="567" t="s">
        <v>2396</v>
      </c>
      <c r="L1819" s="568">
        <v>127.5</v>
      </c>
      <c r="M1819" s="568">
        <v>637.5</v>
      </c>
      <c r="N1819" s="567">
        <v>5</v>
      </c>
      <c r="O1819" s="631">
        <v>3.5</v>
      </c>
      <c r="P1819" s="568">
        <v>510</v>
      </c>
      <c r="Q1819" s="583">
        <v>0.8</v>
      </c>
      <c r="R1819" s="567">
        <v>4</v>
      </c>
      <c r="S1819" s="583">
        <v>0.8</v>
      </c>
      <c r="T1819" s="631">
        <v>3</v>
      </c>
      <c r="U1819" s="613">
        <v>0.8571428571428571</v>
      </c>
    </row>
    <row r="1820" spans="1:21" ht="14.4" customHeight="1" x14ac:dyDescent="0.3">
      <c r="A1820" s="566">
        <v>4</v>
      </c>
      <c r="B1820" s="567" t="s">
        <v>539</v>
      </c>
      <c r="C1820" s="567">
        <v>89301045</v>
      </c>
      <c r="D1820" s="629" t="s">
        <v>4253</v>
      </c>
      <c r="E1820" s="630" t="s">
        <v>2325</v>
      </c>
      <c r="F1820" s="567" t="s">
        <v>2280</v>
      </c>
      <c r="G1820" s="567" t="s">
        <v>4171</v>
      </c>
      <c r="H1820" s="567" t="s">
        <v>538</v>
      </c>
      <c r="I1820" s="567" t="s">
        <v>4172</v>
      </c>
      <c r="J1820" s="567" t="s">
        <v>4173</v>
      </c>
      <c r="K1820" s="567" t="s">
        <v>4174</v>
      </c>
      <c r="L1820" s="568">
        <v>153.28</v>
      </c>
      <c r="M1820" s="568">
        <v>153.28</v>
      </c>
      <c r="N1820" s="567">
        <v>1</v>
      </c>
      <c r="O1820" s="631">
        <v>0.5</v>
      </c>
      <c r="P1820" s="568"/>
      <c r="Q1820" s="583">
        <v>0</v>
      </c>
      <c r="R1820" s="567"/>
      <c r="S1820" s="583">
        <v>0</v>
      </c>
      <c r="T1820" s="631"/>
      <c r="U1820" s="613">
        <v>0</v>
      </c>
    </row>
    <row r="1821" spans="1:21" ht="14.4" customHeight="1" x14ac:dyDescent="0.3">
      <c r="A1821" s="566">
        <v>4</v>
      </c>
      <c r="B1821" s="567" t="s">
        <v>539</v>
      </c>
      <c r="C1821" s="567">
        <v>89301045</v>
      </c>
      <c r="D1821" s="629" t="s">
        <v>4253</v>
      </c>
      <c r="E1821" s="630" t="s">
        <v>2325</v>
      </c>
      <c r="F1821" s="567" t="s">
        <v>2280</v>
      </c>
      <c r="G1821" s="567" t="s">
        <v>4171</v>
      </c>
      <c r="H1821" s="567" t="s">
        <v>538</v>
      </c>
      <c r="I1821" s="567" t="s">
        <v>4175</v>
      </c>
      <c r="J1821" s="567" t="s">
        <v>4173</v>
      </c>
      <c r="K1821" s="567" t="s">
        <v>4176</v>
      </c>
      <c r="L1821" s="568">
        <v>76.650000000000006</v>
      </c>
      <c r="M1821" s="568">
        <v>153.30000000000001</v>
      </c>
      <c r="N1821" s="567">
        <v>2</v>
      </c>
      <c r="O1821" s="631">
        <v>1.5</v>
      </c>
      <c r="P1821" s="568">
        <v>153.30000000000001</v>
      </c>
      <c r="Q1821" s="583">
        <v>1</v>
      </c>
      <c r="R1821" s="567">
        <v>2</v>
      </c>
      <c r="S1821" s="583">
        <v>1</v>
      </c>
      <c r="T1821" s="631">
        <v>1.5</v>
      </c>
      <c r="U1821" s="613">
        <v>1</v>
      </c>
    </row>
    <row r="1822" spans="1:21" ht="14.4" customHeight="1" x14ac:dyDescent="0.3">
      <c r="A1822" s="566">
        <v>4</v>
      </c>
      <c r="B1822" s="567" t="s">
        <v>539</v>
      </c>
      <c r="C1822" s="567">
        <v>89301045</v>
      </c>
      <c r="D1822" s="629" t="s">
        <v>4253</v>
      </c>
      <c r="E1822" s="630" t="s">
        <v>2325</v>
      </c>
      <c r="F1822" s="567" t="s">
        <v>2280</v>
      </c>
      <c r="G1822" s="567" t="s">
        <v>2404</v>
      </c>
      <c r="H1822" s="567" t="s">
        <v>538</v>
      </c>
      <c r="I1822" s="567" t="s">
        <v>4177</v>
      </c>
      <c r="J1822" s="567" t="s">
        <v>4178</v>
      </c>
      <c r="K1822" s="567" t="s">
        <v>4179</v>
      </c>
      <c r="L1822" s="568">
        <v>0</v>
      </c>
      <c r="M1822" s="568">
        <v>0</v>
      </c>
      <c r="N1822" s="567">
        <v>4</v>
      </c>
      <c r="O1822" s="631">
        <v>2</v>
      </c>
      <c r="P1822" s="568">
        <v>0</v>
      </c>
      <c r="Q1822" s="583"/>
      <c r="R1822" s="567">
        <v>3</v>
      </c>
      <c r="S1822" s="583">
        <v>0.75</v>
      </c>
      <c r="T1822" s="631">
        <v>1</v>
      </c>
      <c r="U1822" s="613">
        <v>0.5</v>
      </c>
    </row>
    <row r="1823" spans="1:21" ht="14.4" customHeight="1" x14ac:dyDescent="0.3">
      <c r="A1823" s="566">
        <v>4</v>
      </c>
      <c r="B1823" s="567" t="s">
        <v>539</v>
      </c>
      <c r="C1823" s="567">
        <v>89301045</v>
      </c>
      <c r="D1823" s="629" t="s">
        <v>4253</v>
      </c>
      <c r="E1823" s="630" t="s">
        <v>2325</v>
      </c>
      <c r="F1823" s="567" t="s">
        <v>2281</v>
      </c>
      <c r="G1823" s="567" t="s">
        <v>4180</v>
      </c>
      <c r="H1823" s="567" t="s">
        <v>538</v>
      </c>
      <c r="I1823" s="567" t="s">
        <v>4181</v>
      </c>
      <c r="J1823" s="567" t="s">
        <v>2308</v>
      </c>
      <c r="K1823" s="567"/>
      <c r="L1823" s="568">
        <v>0</v>
      </c>
      <c r="M1823" s="568">
        <v>0</v>
      </c>
      <c r="N1823" s="567">
        <v>1</v>
      </c>
      <c r="O1823" s="631">
        <v>1</v>
      </c>
      <c r="P1823" s="568"/>
      <c r="Q1823" s="583"/>
      <c r="R1823" s="567"/>
      <c r="S1823" s="583">
        <v>0</v>
      </c>
      <c r="T1823" s="631"/>
      <c r="U1823" s="613">
        <v>0</v>
      </c>
    </row>
    <row r="1824" spans="1:21" ht="14.4" customHeight="1" x14ac:dyDescent="0.3">
      <c r="A1824" s="566">
        <v>4</v>
      </c>
      <c r="B1824" s="567" t="s">
        <v>539</v>
      </c>
      <c r="C1824" s="567">
        <v>89301045</v>
      </c>
      <c r="D1824" s="629" t="s">
        <v>4253</v>
      </c>
      <c r="E1824" s="630" t="s">
        <v>2325</v>
      </c>
      <c r="F1824" s="567" t="s">
        <v>2282</v>
      </c>
      <c r="G1824" s="567" t="s">
        <v>2622</v>
      </c>
      <c r="H1824" s="567" t="s">
        <v>538</v>
      </c>
      <c r="I1824" s="567" t="s">
        <v>2623</v>
      </c>
      <c r="J1824" s="567" t="s">
        <v>2624</v>
      </c>
      <c r="K1824" s="567" t="s">
        <v>2625</v>
      </c>
      <c r="L1824" s="568">
        <v>410</v>
      </c>
      <c r="M1824" s="568">
        <v>3280</v>
      </c>
      <c r="N1824" s="567">
        <v>8</v>
      </c>
      <c r="O1824" s="631">
        <v>8</v>
      </c>
      <c r="P1824" s="568">
        <v>2050</v>
      </c>
      <c r="Q1824" s="583">
        <v>0.625</v>
      </c>
      <c r="R1824" s="567">
        <v>5</v>
      </c>
      <c r="S1824" s="583">
        <v>0.625</v>
      </c>
      <c r="T1824" s="631">
        <v>5</v>
      </c>
      <c r="U1824" s="613">
        <v>0.625</v>
      </c>
    </row>
    <row r="1825" spans="1:21" ht="14.4" customHeight="1" x14ac:dyDescent="0.3">
      <c r="A1825" s="566">
        <v>4</v>
      </c>
      <c r="B1825" s="567" t="s">
        <v>539</v>
      </c>
      <c r="C1825" s="567">
        <v>89301045</v>
      </c>
      <c r="D1825" s="629" t="s">
        <v>4253</v>
      </c>
      <c r="E1825" s="630" t="s">
        <v>2332</v>
      </c>
      <c r="F1825" s="567" t="s">
        <v>2280</v>
      </c>
      <c r="G1825" s="567" t="s">
        <v>2593</v>
      </c>
      <c r="H1825" s="567" t="s">
        <v>538</v>
      </c>
      <c r="I1825" s="567" t="s">
        <v>4182</v>
      </c>
      <c r="J1825" s="567" t="s">
        <v>4183</v>
      </c>
      <c r="K1825" s="567" t="s">
        <v>4184</v>
      </c>
      <c r="L1825" s="568">
        <v>68.819999999999993</v>
      </c>
      <c r="M1825" s="568">
        <v>68.819999999999993</v>
      </c>
      <c r="N1825" s="567">
        <v>1</v>
      </c>
      <c r="O1825" s="631">
        <v>1</v>
      </c>
      <c r="P1825" s="568"/>
      <c r="Q1825" s="583">
        <v>0</v>
      </c>
      <c r="R1825" s="567"/>
      <c r="S1825" s="583">
        <v>0</v>
      </c>
      <c r="T1825" s="631"/>
      <c r="U1825" s="613">
        <v>0</v>
      </c>
    </row>
    <row r="1826" spans="1:21" ht="14.4" customHeight="1" x14ac:dyDescent="0.3">
      <c r="A1826" s="566">
        <v>4</v>
      </c>
      <c r="B1826" s="567" t="s">
        <v>539</v>
      </c>
      <c r="C1826" s="567">
        <v>89301045</v>
      </c>
      <c r="D1826" s="629" t="s">
        <v>4253</v>
      </c>
      <c r="E1826" s="630" t="s">
        <v>2332</v>
      </c>
      <c r="F1826" s="567" t="s">
        <v>2280</v>
      </c>
      <c r="G1826" s="567" t="s">
        <v>4185</v>
      </c>
      <c r="H1826" s="567" t="s">
        <v>538</v>
      </c>
      <c r="I1826" s="567" t="s">
        <v>4186</v>
      </c>
      <c r="J1826" s="567" t="s">
        <v>1404</v>
      </c>
      <c r="K1826" s="567" t="s">
        <v>3747</v>
      </c>
      <c r="L1826" s="568">
        <v>0</v>
      </c>
      <c r="M1826" s="568">
        <v>0</v>
      </c>
      <c r="N1826" s="567">
        <v>2</v>
      </c>
      <c r="O1826" s="631">
        <v>1</v>
      </c>
      <c r="P1826" s="568">
        <v>0</v>
      </c>
      <c r="Q1826" s="583"/>
      <c r="R1826" s="567">
        <v>2</v>
      </c>
      <c r="S1826" s="583">
        <v>1</v>
      </c>
      <c r="T1826" s="631">
        <v>1</v>
      </c>
      <c r="U1826" s="613">
        <v>1</v>
      </c>
    </row>
    <row r="1827" spans="1:21" ht="14.4" customHeight="1" x14ac:dyDescent="0.3">
      <c r="A1827" s="566">
        <v>4</v>
      </c>
      <c r="B1827" s="567" t="s">
        <v>539</v>
      </c>
      <c r="C1827" s="567">
        <v>89301045</v>
      </c>
      <c r="D1827" s="629" t="s">
        <v>4253</v>
      </c>
      <c r="E1827" s="630" t="s">
        <v>2332</v>
      </c>
      <c r="F1827" s="567" t="s">
        <v>2280</v>
      </c>
      <c r="G1827" s="567" t="s">
        <v>3560</v>
      </c>
      <c r="H1827" s="567" t="s">
        <v>538</v>
      </c>
      <c r="I1827" s="567" t="s">
        <v>4187</v>
      </c>
      <c r="J1827" s="567" t="s">
        <v>4188</v>
      </c>
      <c r="K1827" s="567" t="s">
        <v>4189</v>
      </c>
      <c r="L1827" s="568">
        <v>0</v>
      </c>
      <c r="M1827" s="568">
        <v>0</v>
      </c>
      <c r="N1827" s="567">
        <v>2</v>
      </c>
      <c r="O1827" s="631">
        <v>0.5</v>
      </c>
      <c r="P1827" s="568"/>
      <c r="Q1827" s="583"/>
      <c r="R1827" s="567"/>
      <c r="S1827" s="583">
        <v>0</v>
      </c>
      <c r="T1827" s="631"/>
      <c r="U1827" s="613">
        <v>0</v>
      </c>
    </row>
    <row r="1828" spans="1:21" ht="14.4" customHeight="1" x14ac:dyDescent="0.3">
      <c r="A1828" s="566">
        <v>4</v>
      </c>
      <c r="B1828" s="567" t="s">
        <v>539</v>
      </c>
      <c r="C1828" s="567">
        <v>89301045</v>
      </c>
      <c r="D1828" s="629" t="s">
        <v>4253</v>
      </c>
      <c r="E1828" s="630" t="s">
        <v>2332</v>
      </c>
      <c r="F1828" s="567" t="s">
        <v>2280</v>
      </c>
      <c r="G1828" s="567" t="s">
        <v>3196</v>
      </c>
      <c r="H1828" s="567" t="s">
        <v>538</v>
      </c>
      <c r="I1828" s="567" t="s">
        <v>2590</v>
      </c>
      <c r="J1828" s="567" t="s">
        <v>2591</v>
      </c>
      <c r="K1828" s="567" t="s">
        <v>2592</v>
      </c>
      <c r="L1828" s="568">
        <v>153.37</v>
      </c>
      <c r="M1828" s="568">
        <v>460.11</v>
      </c>
      <c r="N1828" s="567">
        <v>3</v>
      </c>
      <c r="O1828" s="631">
        <v>0.5</v>
      </c>
      <c r="P1828" s="568">
        <v>460.11</v>
      </c>
      <c r="Q1828" s="583">
        <v>1</v>
      </c>
      <c r="R1828" s="567">
        <v>3</v>
      </c>
      <c r="S1828" s="583">
        <v>1</v>
      </c>
      <c r="T1828" s="631">
        <v>0.5</v>
      </c>
      <c r="U1828" s="613">
        <v>1</v>
      </c>
    </row>
    <row r="1829" spans="1:21" ht="14.4" customHeight="1" x14ac:dyDescent="0.3">
      <c r="A1829" s="566">
        <v>4</v>
      </c>
      <c r="B1829" s="567" t="s">
        <v>539</v>
      </c>
      <c r="C1829" s="567">
        <v>89301045</v>
      </c>
      <c r="D1829" s="629" t="s">
        <v>4253</v>
      </c>
      <c r="E1829" s="630" t="s">
        <v>2332</v>
      </c>
      <c r="F1829" s="567" t="s">
        <v>2280</v>
      </c>
      <c r="G1829" s="567" t="s">
        <v>2369</v>
      </c>
      <c r="H1829" s="567" t="s">
        <v>905</v>
      </c>
      <c r="I1829" s="567" t="s">
        <v>2400</v>
      </c>
      <c r="J1829" s="567" t="s">
        <v>934</v>
      </c>
      <c r="K1829" s="567" t="s">
        <v>2085</v>
      </c>
      <c r="L1829" s="568">
        <v>1458.07</v>
      </c>
      <c r="M1829" s="568">
        <v>1458.07</v>
      </c>
      <c r="N1829" s="567">
        <v>1</v>
      </c>
      <c r="O1829" s="631">
        <v>1</v>
      </c>
      <c r="P1829" s="568">
        <v>1458.07</v>
      </c>
      <c r="Q1829" s="583">
        <v>1</v>
      </c>
      <c r="R1829" s="567">
        <v>1</v>
      </c>
      <c r="S1829" s="583">
        <v>1</v>
      </c>
      <c r="T1829" s="631">
        <v>1</v>
      </c>
      <c r="U1829" s="613">
        <v>1</v>
      </c>
    </row>
    <row r="1830" spans="1:21" ht="14.4" customHeight="1" x14ac:dyDescent="0.3">
      <c r="A1830" s="566">
        <v>4</v>
      </c>
      <c r="B1830" s="567" t="s">
        <v>539</v>
      </c>
      <c r="C1830" s="567">
        <v>89301045</v>
      </c>
      <c r="D1830" s="629" t="s">
        <v>4253</v>
      </c>
      <c r="E1830" s="630" t="s">
        <v>2332</v>
      </c>
      <c r="F1830" s="567" t="s">
        <v>2280</v>
      </c>
      <c r="G1830" s="567" t="s">
        <v>2490</v>
      </c>
      <c r="H1830" s="567" t="s">
        <v>905</v>
      </c>
      <c r="I1830" s="567" t="s">
        <v>3598</v>
      </c>
      <c r="J1830" s="567" t="s">
        <v>911</v>
      </c>
      <c r="K1830" s="567" t="s">
        <v>2827</v>
      </c>
      <c r="L1830" s="568">
        <v>193.26</v>
      </c>
      <c r="M1830" s="568">
        <v>193.26</v>
      </c>
      <c r="N1830" s="567">
        <v>1</v>
      </c>
      <c r="O1830" s="631">
        <v>1</v>
      </c>
      <c r="P1830" s="568"/>
      <c r="Q1830" s="583">
        <v>0</v>
      </c>
      <c r="R1830" s="567"/>
      <c r="S1830" s="583">
        <v>0</v>
      </c>
      <c r="T1830" s="631"/>
      <c r="U1830" s="613">
        <v>0</v>
      </c>
    </row>
    <row r="1831" spans="1:21" ht="14.4" customHeight="1" x14ac:dyDescent="0.3">
      <c r="A1831" s="566">
        <v>4</v>
      </c>
      <c r="B1831" s="567" t="s">
        <v>539</v>
      </c>
      <c r="C1831" s="567">
        <v>89301045</v>
      </c>
      <c r="D1831" s="629" t="s">
        <v>4253</v>
      </c>
      <c r="E1831" s="630" t="s">
        <v>2332</v>
      </c>
      <c r="F1831" s="567" t="s">
        <v>2280</v>
      </c>
      <c r="G1831" s="567" t="s">
        <v>2347</v>
      </c>
      <c r="H1831" s="567" t="s">
        <v>538</v>
      </c>
      <c r="I1831" s="567" t="s">
        <v>1837</v>
      </c>
      <c r="J1831" s="567" t="s">
        <v>681</v>
      </c>
      <c r="K1831" s="567" t="s">
        <v>684</v>
      </c>
      <c r="L1831" s="568">
        <v>612.26</v>
      </c>
      <c r="M1831" s="568">
        <v>7959.380000000001</v>
      </c>
      <c r="N1831" s="567">
        <v>13</v>
      </c>
      <c r="O1831" s="631">
        <v>6</v>
      </c>
      <c r="P1831" s="568">
        <v>612.26</v>
      </c>
      <c r="Q1831" s="583">
        <v>7.6923076923076913E-2</v>
      </c>
      <c r="R1831" s="567">
        <v>1</v>
      </c>
      <c r="S1831" s="583">
        <v>7.6923076923076927E-2</v>
      </c>
      <c r="T1831" s="631">
        <v>1</v>
      </c>
      <c r="U1831" s="613">
        <v>0.16666666666666666</v>
      </c>
    </row>
    <row r="1832" spans="1:21" ht="14.4" customHeight="1" x14ac:dyDescent="0.3">
      <c r="A1832" s="566">
        <v>4</v>
      </c>
      <c r="B1832" s="567" t="s">
        <v>539</v>
      </c>
      <c r="C1832" s="567">
        <v>89301045</v>
      </c>
      <c r="D1832" s="629" t="s">
        <v>4253</v>
      </c>
      <c r="E1832" s="630" t="s">
        <v>2332</v>
      </c>
      <c r="F1832" s="567" t="s">
        <v>2280</v>
      </c>
      <c r="G1832" s="567" t="s">
        <v>2438</v>
      </c>
      <c r="H1832" s="567" t="s">
        <v>905</v>
      </c>
      <c r="I1832" s="567" t="s">
        <v>1848</v>
      </c>
      <c r="J1832" s="567" t="s">
        <v>2678</v>
      </c>
      <c r="K1832" s="567" t="s">
        <v>960</v>
      </c>
      <c r="L1832" s="568">
        <v>140.03</v>
      </c>
      <c r="M1832" s="568">
        <v>280.06</v>
      </c>
      <c r="N1832" s="567">
        <v>2</v>
      </c>
      <c r="O1832" s="631">
        <v>1</v>
      </c>
      <c r="P1832" s="568"/>
      <c r="Q1832" s="583">
        <v>0</v>
      </c>
      <c r="R1832" s="567"/>
      <c r="S1832" s="583">
        <v>0</v>
      </c>
      <c r="T1832" s="631"/>
      <c r="U1832" s="613">
        <v>0</v>
      </c>
    </row>
    <row r="1833" spans="1:21" ht="14.4" customHeight="1" x14ac:dyDescent="0.3">
      <c r="A1833" s="566">
        <v>4</v>
      </c>
      <c r="B1833" s="567" t="s">
        <v>539</v>
      </c>
      <c r="C1833" s="567">
        <v>89301045</v>
      </c>
      <c r="D1833" s="629" t="s">
        <v>4253</v>
      </c>
      <c r="E1833" s="630" t="s">
        <v>2332</v>
      </c>
      <c r="F1833" s="567" t="s">
        <v>2280</v>
      </c>
      <c r="G1833" s="567" t="s">
        <v>2438</v>
      </c>
      <c r="H1833" s="567" t="s">
        <v>905</v>
      </c>
      <c r="I1833" s="567" t="s">
        <v>1848</v>
      </c>
      <c r="J1833" s="567" t="s">
        <v>959</v>
      </c>
      <c r="K1833" s="567" t="s">
        <v>960</v>
      </c>
      <c r="L1833" s="568">
        <v>140.03</v>
      </c>
      <c r="M1833" s="568">
        <v>3640.7799999999997</v>
      </c>
      <c r="N1833" s="567">
        <v>26</v>
      </c>
      <c r="O1833" s="631">
        <v>11.5</v>
      </c>
      <c r="P1833" s="568">
        <v>980.21</v>
      </c>
      <c r="Q1833" s="583">
        <v>0.26923076923076927</v>
      </c>
      <c r="R1833" s="567">
        <v>7</v>
      </c>
      <c r="S1833" s="583">
        <v>0.26923076923076922</v>
      </c>
      <c r="T1833" s="631">
        <v>4</v>
      </c>
      <c r="U1833" s="613">
        <v>0.34782608695652173</v>
      </c>
    </row>
    <row r="1834" spans="1:21" ht="14.4" customHeight="1" x14ac:dyDescent="0.3">
      <c r="A1834" s="566">
        <v>4</v>
      </c>
      <c r="B1834" s="567" t="s">
        <v>539</v>
      </c>
      <c r="C1834" s="567">
        <v>89301045</v>
      </c>
      <c r="D1834" s="629" t="s">
        <v>4253</v>
      </c>
      <c r="E1834" s="630" t="s">
        <v>2332</v>
      </c>
      <c r="F1834" s="567" t="s">
        <v>2280</v>
      </c>
      <c r="G1834" s="567" t="s">
        <v>3264</v>
      </c>
      <c r="H1834" s="567" t="s">
        <v>538</v>
      </c>
      <c r="I1834" s="567" t="s">
        <v>4190</v>
      </c>
      <c r="J1834" s="567" t="s">
        <v>4191</v>
      </c>
      <c r="K1834" s="567" t="s">
        <v>4192</v>
      </c>
      <c r="L1834" s="568">
        <v>0</v>
      </c>
      <c r="M1834" s="568">
        <v>0</v>
      </c>
      <c r="N1834" s="567">
        <v>1</v>
      </c>
      <c r="O1834" s="631">
        <v>1</v>
      </c>
      <c r="P1834" s="568">
        <v>0</v>
      </c>
      <c r="Q1834" s="583"/>
      <c r="R1834" s="567">
        <v>1</v>
      </c>
      <c r="S1834" s="583">
        <v>1</v>
      </c>
      <c r="T1834" s="631">
        <v>1</v>
      </c>
      <c r="U1834" s="613">
        <v>1</v>
      </c>
    </row>
    <row r="1835" spans="1:21" ht="14.4" customHeight="1" x14ac:dyDescent="0.3">
      <c r="A1835" s="566">
        <v>4</v>
      </c>
      <c r="B1835" s="567" t="s">
        <v>539</v>
      </c>
      <c r="C1835" s="567">
        <v>89301045</v>
      </c>
      <c r="D1835" s="629" t="s">
        <v>4253</v>
      </c>
      <c r="E1835" s="630" t="s">
        <v>2332</v>
      </c>
      <c r="F1835" s="567" t="s">
        <v>2280</v>
      </c>
      <c r="G1835" s="567" t="s">
        <v>2435</v>
      </c>
      <c r="H1835" s="567" t="s">
        <v>538</v>
      </c>
      <c r="I1835" s="567" t="s">
        <v>2436</v>
      </c>
      <c r="J1835" s="567" t="s">
        <v>1024</v>
      </c>
      <c r="K1835" s="567" t="s">
        <v>2437</v>
      </c>
      <c r="L1835" s="568">
        <v>38.99</v>
      </c>
      <c r="M1835" s="568">
        <v>77.98</v>
      </c>
      <c r="N1835" s="567">
        <v>2</v>
      </c>
      <c r="O1835" s="631">
        <v>2</v>
      </c>
      <c r="P1835" s="568">
        <v>77.98</v>
      </c>
      <c r="Q1835" s="583">
        <v>1</v>
      </c>
      <c r="R1835" s="567">
        <v>2</v>
      </c>
      <c r="S1835" s="583">
        <v>1</v>
      </c>
      <c r="T1835" s="631">
        <v>2</v>
      </c>
      <c r="U1835" s="613">
        <v>1</v>
      </c>
    </row>
    <row r="1836" spans="1:21" ht="14.4" customHeight="1" x14ac:dyDescent="0.3">
      <c r="A1836" s="566">
        <v>4</v>
      </c>
      <c r="B1836" s="567" t="s">
        <v>539</v>
      </c>
      <c r="C1836" s="567">
        <v>89301045</v>
      </c>
      <c r="D1836" s="629" t="s">
        <v>4253</v>
      </c>
      <c r="E1836" s="630" t="s">
        <v>2332</v>
      </c>
      <c r="F1836" s="567" t="s">
        <v>2280</v>
      </c>
      <c r="G1836" s="567" t="s">
        <v>4193</v>
      </c>
      <c r="H1836" s="567" t="s">
        <v>538</v>
      </c>
      <c r="I1836" s="567" t="s">
        <v>4194</v>
      </c>
      <c r="J1836" s="567" t="s">
        <v>4195</v>
      </c>
      <c r="K1836" s="567" t="s">
        <v>3267</v>
      </c>
      <c r="L1836" s="568">
        <v>85.49</v>
      </c>
      <c r="M1836" s="568">
        <v>170.98</v>
      </c>
      <c r="N1836" s="567">
        <v>2</v>
      </c>
      <c r="O1836" s="631">
        <v>1.5</v>
      </c>
      <c r="P1836" s="568">
        <v>170.98</v>
      </c>
      <c r="Q1836" s="583">
        <v>1</v>
      </c>
      <c r="R1836" s="567">
        <v>2</v>
      </c>
      <c r="S1836" s="583">
        <v>1</v>
      </c>
      <c r="T1836" s="631">
        <v>1.5</v>
      </c>
      <c r="U1836" s="613">
        <v>1</v>
      </c>
    </row>
    <row r="1837" spans="1:21" ht="14.4" customHeight="1" x14ac:dyDescent="0.3">
      <c r="A1837" s="566">
        <v>4</v>
      </c>
      <c r="B1837" s="567" t="s">
        <v>539</v>
      </c>
      <c r="C1837" s="567">
        <v>89301045</v>
      </c>
      <c r="D1837" s="629" t="s">
        <v>4253</v>
      </c>
      <c r="E1837" s="630" t="s">
        <v>2332</v>
      </c>
      <c r="F1837" s="567" t="s">
        <v>2280</v>
      </c>
      <c r="G1837" s="567" t="s">
        <v>3647</v>
      </c>
      <c r="H1837" s="567" t="s">
        <v>538</v>
      </c>
      <c r="I1837" s="567" t="s">
        <v>3648</v>
      </c>
      <c r="J1837" s="567" t="s">
        <v>1145</v>
      </c>
      <c r="K1837" s="567" t="s">
        <v>1146</v>
      </c>
      <c r="L1837" s="568">
        <v>82.67</v>
      </c>
      <c r="M1837" s="568">
        <v>248.01</v>
      </c>
      <c r="N1837" s="567">
        <v>3</v>
      </c>
      <c r="O1837" s="631">
        <v>1</v>
      </c>
      <c r="P1837" s="568">
        <v>248.01</v>
      </c>
      <c r="Q1837" s="583">
        <v>1</v>
      </c>
      <c r="R1837" s="567">
        <v>3</v>
      </c>
      <c r="S1837" s="583">
        <v>1</v>
      </c>
      <c r="T1837" s="631">
        <v>1</v>
      </c>
      <c r="U1837" s="613">
        <v>1</v>
      </c>
    </row>
    <row r="1838" spans="1:21" ht="14.4" customHeight="1" x14ac:dyDescent="0.3">
      <c r="A1838" s="566">
        <v>4</v>
      </c>
      <c r="B1838" s="567" t="s">
        <v>539</v>
      </c>
      <c r="C1838" s="567">
        <v>89301045</v>
      </c>
      <c r="D1838" s="629" t="s">
        <v>4253</v>
      </c>
      <c r="E1838" s="630" t="s">
        <v>2332</v>
      </c>
      <c r="F1838" s="567" t="s">
        <v>2282</v>
      </c>
      <c r="G1838" s="567" t="s">
        <v>2622</v>
      </c>
      <c r="H1838" s="567" t="s">
        <v>538</v>
      </c>
      <c r="I1838" s="567" t="s">
        <v>2623</v>
      </c>
      <c r="J1838" s="567" t="s">
        <v>2624</v>
      </c>
      <c r="K1838" s="567" t="s">
        <v>2625</v>
      </c>
      <c r="L1838" s="568">
        <v>410</v>
      </c>
      <c r="M1838" s="568">
        <v>8200</v>
      </c>
      <c r="N1838" s="567">
        <v>20</v>
      </c>
      <c r="O1838" s="631">
        <v>20</v>
      </c>
      <c r="P1838" s="568">
        <v>7790</v>
      </c>
      <c r="Q1838" s="583">
        <v>0.95</v>
      </c>
      <c r="R1838" s="567">
        <v>19</v>
      </c>
      <c r="S1838" s="583">
        <v>0.95</v>
      </c>
      <c r="T1838" s="631">
        <v>19</v>
      </c>
      <c r="U1838" s="613">
        <v>0.95</v>
      </c>
    </row>
    <row r="1839" spans="1:21" ht="14.4" customHeight="1" x14ac:dyDescent="0.3">
      <c r="A1839" s="566">
        <v>4</v>
      </c>
      <c r="B1839" s="567" t="s">
        <v>539</v>
      </c>
      <c r="C1839" s="567">
        <v>89301045</v>
      </c>
      <c r="D1839" s="629" t="s">
        <v>4253</v>
      </c>
      <c r="E1839" s="630" t="s">
        <v>2332</v>
      </c>
      <c r="F1839" s="567" t="s">
        <v>2282</v>
      </c>
      <c r="G1839" s="567" t="s">
        <v>2521</v>
      </c>
      <c r="H1839" s="567" t="s">
        <v>538</v>
      </c>
      <c r="I1839" s="567" t="s">
        <v>2522</v>
      </c>
      <c r="J1839" s="567" t="s">
        <v>2523</v>
      </c>
      <c r="K1839" s="567" t="s">
        <v>2524</v>
      </c>
      <c r="L1839" s="568">
        <v>900</v>
      </c>
      <c r="M1839" s="568">
        <v>900</v>
      </c>
      <c r="N1839" s="567">
        <v>1</v>
      </c>
      <c r="O1839" s="631">
        <v>1</v>
      </c>
      <c r="P1839" s="568">
        <v>900</v>
      </c>
      <c r="Q1839" s="583">
        <v>1</v>
      </c>
      <c r="R1839" s="567">
        <v>1</v>
      </c>
      <c r="S1839" s="583">
        <v>1</v>
      </c>
      <c r="T1839" s="631">
        <v>1</v>
      </c>
      <c r="U1839" s="613">
        <v>1</v>
      </c>
    </row>
    <row r="1840" spans="1:21" ht="14.4" customHeight="1" x14ac:dyDescent="0.3">
      <c r="A1840" s="566">
        <v>4</v>
      </c>
      <c r="B1840" s="567" t="s">
        <v>539</v>
      </c>
      <c r="C1840" s="567">
        <v>89301045</v>
      </c>
      <c r="D1840" s="629" t="s">
        <v>4253</v>
      </c>
      <c r="E1840" s="630" t="s">
        <v>2332</v>
      </c>
      <c r="F1840" s="567" t="s">
        <v>2282</v>
      </c>
      <c r="G1840" s="567" t="s">
        <v>2521</v>
      </c>
      <c r="H1840" s="567" t="s">
        <v>538</v>
      </c>
      <c r="I1840" s="567" t="s">
        <v>2600</v>
      </c>
      <c r="J1840" s="567" t="s">
        <v>2601</v>
      </c>
      <c r="K1840" s="567" t="s">
        <v>2602</v>
      </c>
      <c r="L1840" s="568">
        <v>378.48</v>
      </c>
      <c r="M1840" s="568">
        <v>378.48</v>
      </c>
      <c r="N1840" s="567">
        <v>1</v>
      </c>
      <c r="O1840" s="631">
        <v>1</v>
      </c>
      <c r="P1840" s="568">
        <v>378.48</v>
      </c>
      <c r="Q1840" s="583">
        <v>1</v>
      </c>
      <c r="R1840" s="567">
        <v>1</v>
      </c>
      <c r="S1840" s="583">
        <v>1</v>
      </c>
      <c r="T1840" s="631">
        <v>1</v>
      </c>
      <c r="U1840" s="613">
        <v>1</v>
      </c>
    </row>
    <row r="1841" spans="1:21" ht="14.4" customHeight="1" x14ac:dyDescent="0.3">
      <c r="A1841" s="566">
        <v>4</v>
      </c>
      <c r="B1841" s="567" t="s">
        <v>539</v>
      </c>
      <c r="C1841" s="567">
        <v>89301045</v>
      </c>
      <c r="D1841" s="629" t="s">
        <v>4253</v>
      </c>
      <c r="E1841" s="630" t="s">
        <v>2334</v>
      </c>
      <c r="F1841" s="567" t="s">
        <v>2280</v>
      </c>
      <c r="G1841" s="567" t="s">
        <v>2347</v>
      </c>
      <c r="H1841" s="567" t="s">
        <v>538</v>
      </c>
      <c r="I1841" s="567" t="s">
        <v>1837</v>
      </c>
      <c r="J1841" s="567" t="s">
        <v>681</v>
      </c>
      <c r="K1841" s="567" t="s">
        <v>684</v>
      </c>
      <c r="L1841" s="568">
        <v>612.26</v>
      </c>
      <c r="M1841" s="568">
        <v>1224.52</v>
      </c>
      <c r="N1841" s="567">
        <v>2</v>
      </c>
      <c r="O1841" s="631">
        <v>0.5</v>
      </c>
      <c r="P1841" s="568">
        <v>1224.52</v>
      </c>
      <c r="Q1841" s="583">
        <v>1</v>
      </c>
      <c r="R1841" s="567">
        <v>2</v>
      </c>
      <c r="S1841" s="583">
        <v>1</v>
      </c>
      <c r="T1841" s="631">
        <v>0.5</v>
      </c>
      <c r="U1841" s="613">
        <v>1</v>
      </c>
    </row>
    <row r="1842" spans="1:21" ht="14.4" customHeight="1" x14ac:dyDescent="0.3">
      <c r="A1842" s="566">
        <v>4</v>
      </c>
      <c r="B1842" s="567" t="s">
        <v>539</v>
      </c>
      <c r="C1842" s="567">
        <v>89301045</v>
      </c>
      <c r="D1842" s="629" t="s">
        <v>4253</v>
      </c>
      <c r="E1842" s="630" t="s">
        <v>2334</v>
      </c>
      <c r="F1842" s="567" t="s">
        <v>2280</v>
      </c>
      <c r="G1842" s="567" t="s">
        <v>2438</v>
      </c>
      <c r="H1842" s="567" t="s">
        <v>905</v>
      </c>
      <c r="I1842" s="567" t="s">
        <v>1848</v>
      </c>
      <c r="J1842" s="567" t="s">
        <v>2678</v>
      </c>
      <c r="K1842" s="567" t="s">
        <v>960</v>
      </c>
      <c r="L1842" s="568">
        <v>140.03</v>
      </c>
      <c r="M1842" s="568">
        <v>280.06</v>
      </c>
      <c r="N1842" s="567">
        <v>2</v>
      </c>
      <c r="O1842" s="631">
        <v>0.5</v>
      </c>
      <c r="P1842" s="568">
        <v>280.06</v>
      </c>
      <c r="Q1842" s="583">
        <v>1</v>
      </c>
      <c r="R1842" s="567">
        <v>2</v>
      </c>
      <c r="S1842" s="583">
        <v>1</v>
      </c>
      <c r="T1842" s="631">
        <v>0.5</v>
      </c>
      <c r="U1842" s="613">
        <v>1</v>
      </c>
    </row>
    <row r="1843" spans="1:21" ht="14.4" customHeight="1" x14ac:dyDescent="0.3">
      <c r="A1843" s="566">
        <v>4</v>
      </c>
      <c r="B1843" s="567" t="s">
        <v>539</v>
      </c>
      <c r="C1843" s="567">
        <v>89301046</v>
      </c>
      <c r="D1843" s="629" t="s">
        <v>4254</v>
      </c>
      <c r="E1843" s="630" t="s">
        <v>2322</v>
      </c>
      <c r="F1843" s="567" t="s">
        <v>2282</v>
      </c>
      <c r="G1843" s="567" t="s">
        <v>2622</v>
      </c>
      <c r="H1843" s="567" t="s">
        <v>538</v>
      </c>
      <c r="I1843" s="567" t="s">
        <v>2623</v>
      </c>
      <c r="J1843" s="567" t="s">
        <v>2624</v>
      </c>
      <c r="K1843" s="567" t="s">
        <v>2625</v>
      </c>
      <c r="L1843" s="568">
        <v>410</v>
      </c>
      <c r="M1843" s="568">
        <v>410</v>
      </c>
      <c r="N1843" s="567">
        <v>1</v>
      </c>
      <c r="O1843" s="631">
        <v>1</v>
      </c>
      <c r="P1843" s="568">
        <v>410</v>
      </c>
      <c r="Q1843" s="583">
        <v>1</v>
      </c>
      <c r="R1843" s="567">
        <v>1</v>
      </c>
      <c r="S1843" s="583">
        <v>1</v>
      </c>
      <c r="T1843" s="631">
        <v>1</v>
      </c>
      <c r="U1843" s="613">
        <v>1</v>
      </c>
    </row>
    <row r="1844" spans="1:21" ht="14.4" customHeight="1" x14ac:dyDescent="0.3">
      <c r="A1844" s="566">
        <v>4</v>
      </c>
      <c r="B1844" s="567" t="s">
        <v>539</v>
      </c>
      <c r="C1844" s="567">
        <v>89301047</v>
      </c>
      <c r="D1844" s="629" t="s">
        <v>4255</v>
      </c>
      <c r="E1844" s="630" t="s">
        <v>2314</v>
      </c>
      <c r="F1844" s="567" t="s">
        <v>2280</v>
      </c>
      <c r="G1844" s="567" t="s">
        <v>2410</v>
      </c>
      <c r="H1844" s="567" t="s">
        <v>538</v>
      </c>
      <c r="I1844" s="567" t="s">
        <v>2411</v>
      </c>
      <c r="J1844" s="567" t="s">
        <v>2552</v>
      </c>
      <c r="K1844" s="567" t="s">
        <v>2413</v>
      </c>
      <c r="L1844" s="568">
        <v>0</v>
      </c>
      <c r="M1844" s="568">
        <v>0</v>
      </c>
      <c r="N1844" s="567">
        <v>1</v>
      </c>
      <c r="O1844" s="631">
        <v>1</v>
      </c>
      <c r="P1844" s="568">
        <v>0</v>
      </c>
      <c r="Q1844" s="583"/>
      <c r="R1844" s="567">
        <v>1</v>
      </c>
      <c r="S1844" s="583">
        <v>1</v>
      </c>
      <c r="T1844" s="631">
        <v>1</v>
      </c>
      <c r="U1844" s="613">
        <v>1</v>
      </c>
    </row>
    <row r="1845" spans="1:21" ht="14.4" customHeight="1" x14ac:dyDescent="0.3">
      <c r="A1845" s="566">
        <v>4</v>
      </c>
      <c r="B1845" s="567" t="s">
        <v>539</v>
      </c>
      <c r="C1845" s="567">
        <v>89301047</v>
      </c>
      <c r="D1845" s="629" t="s">
        <v>4255</v>
      </c>
      <c r="E1845" s="630" t="s">
        <v>2314</v>
      </c>
      <c r="F1845" s="567" t="s">
        <v>2280</v>
      </c>
      <c r="G1845" s="567" t="s">
        <v>2410</v>
      </c>
      <c r="H1845" s="567" t="s">
        <v>538</v>
      </c>
      <c r="I1845" s="567" t="s">
        <v>2411</v>
      </c>
      <c r="J1845" s="567" t="s">
        <v>2412</v>
      </c>
      <c r="K1845" s="567" t="s">
        <v>2413</v>
      </c>
      <c r="L1845" s="568">
        <v>0</v>
      </c>
      <c r="M1845" s="568">
        <v>0</v>
      </c>
      <c r="N1845" s="567">
        <v>8</v>
      </c>
      <c r="O1845" s="631">
        <v>7.5</v>
      </c>
      <c r="P1845" s="568">
        <v>0</v>
      </c>
      <c r="Q1845" s="583"/>
      <c r="R1845" s="567">
        <v>7</v>
      </c>
      <c r="S1845" s="583">
        <v>0.875</v>
      </c>
      <c r="T1845" s="631">
        <v>6.5</v>
      </c>
      <c r="U1845" s="613">
        <v>0.8666666666666667</v>
      </c>
    </row>
    <row r="1846" spans="1:21" ht="14.4" customHeight="1" x14ac:dyDescent="0.3">
      <c r="A1846" s="566">
        <v>4</v>
      </c>
      <c r="B1846" s="567" t="s">
        <v>539</v>
      </c>
      <c r="C1846" s="567">
        <v>89301047</v>
      </c>
      <c r="D1846" s="629" t="s">
        <v>4255</v>
      </c>
      <c r="E1846" s="630" t="s">
        <v>2314</v>
      </c>
      <c r="F1846" s="567" t="s">
        <v>2280</v>
      </c>
      <c r="G1846" s="567" t="s">
        <v>2344</v>
      </c>
      <c r="H1846" s="567" t="s">
        <v>538</v>
      </c>
      <c r="I1846" s="567" t="s">
        <v>4196</v>
      </c>
      <c r="J1846" s="567" t="s">
        <v>4197</v>
      </c>
      <c r="K1846" s="567" t="s">
        <v>4198</v>
      </c>
      <c r="L1846" s="568">
        <v>0</v>
      </c>
      <c r="M1846" s="568">
        <v>0</v>
      </c>
      <c r="N1846" s="567">
        <v>1</v>
      </c>
      <c r="O1846" s="631">
        <v>1</v>
      </c>
      <c r="P1846" s="568">
        <v>0</v>
      </c>
      <c r="Q1846" s="583"/>
      <c r="R1846" s="567">
        <v>1</v>
      </c>
      <c r="S1846" s="583">
        <v>1</v>
      </c>
      <c r="T1846" s="631">
        <v>1</v>
      </c>
      <c r="U1846" s="613">
        <v>1</v>
      </c>
    </row>
    <row r="1847" spans="1:21" ht="14.4" customHeight="1" x14ac:dyDescent="0.3">
      <c r="A1847" s="566">
        <v>4</v>
      </c>
      <c r="B1847" s="567" t="s">
        <v>539</v>
      </c>
      <c r="C1847" s="567">
        <v>89301047</v>
      </c>
      <c r="D1847" s="629" t="s">
        <v>4255</v>
      </c>
      <c r="E1847" s="630" t="s">
        <v>2314</v>
      </c>
      <c r="F1847" s="567" t="s">
        <v>2281</v>
      </c>
      <c r="G1847" s="567" t="s">
        <v>2414</v>
      </c>
      <c r="H1847" s="567" t="s">
        <v>538</v>
      </c>
      <c r="I1847" s="567" t="s">
        <v>2520</v>
      </c>
      <c r="J1847" s="567" t="s">
        <v>2308</v>
      </c>
      <c r="K1847" s="567"/>
      <c r="L1847" s="568">
        <v>0</v>
      </c>
      <c r="M1847" s="568">
        <v>0</v>
      </c>
      <c r="N1847" s="567">
        <v>10</v>
      </c>
      <c r="O1847" s="631">
        <v>9.5</v>
      </c>
      <c r="P1847" s="568">
        <v>0</v>
      </c>
      <c r="Q1847" s="583"/>
      <c r="R1847" s="567">
        <v>10</v>
      </c>
      <c r="S1847" s="583">
        <v>1</v>
      </c>
      <c r="T1847" s="631">
        <v>9.5</v>
      </c>
      <c r="U1847" s="613">
        <v>1</v>
      </c>
    </row>
    <row r="1848" spans="1:21" ht="14.4" customHeight="1" x14ac:dyDescent="0.3">
      <c r="A1848" s="566">
        <v>4</v>
      </c>
      <c r="B1848" s="567" t="s">
        <v>539</v>
      </c>
      <c r="C1848" s="567">
        <v>89301047</v>
      </c>
      <c r="D1848" s="629" t="s">
        <v>4255</v>
      </c>
      <c r="E1848" s="630" t="s">
        <v>2317</v>
      </c>
      <c r="F1848" s="567" t="s">
        <v>2280</v>
      </c>
      <c r="G1848" s="567" t="s">
        <v>2586</v>
      </c>
      <c r="H1848" s="567" t="s">
        <v>538</v>
      </c>
      <c r="I1848" s="567" t="s">
        <v>4199</v>
      </c>
      <c r="J1848" s="567" t="s">
        <v>4200</v>
      </c>
      <c r="K1848" s="567" t="s">
        <v>4201</v>
      </c>
      <c r="L1848" s="568">
        <v>0</v>
      </c>
      <c r="M1848" s="568">
        <v>0</v>
      </c>
      <c r="N1848" s="567">
        <v>1</v>
      </c>
      <c r="O1848" s="631">
        <v>1</v>
      </c>
      <c r="P1848" s="568">
        <v>0</v>
      </c>
      <c r="Q1848" s="583"/>
      <c r="R1848" s="567">
        <v>1</v>
      </c>
      <c r="S1848" s="583">
        <v>1</v>
      </c>
      <c r="T1848" s="631">
        <v>1</v>
      </c>
      <c r="U1848" s="613">
        <v>1</v>
      </c>
    </row>
    <row r="1849" spans="1:21" ht="14.4" customHeight="1" x14ac:dyDescent="0.3">
      <c r="A1849" s="566">
        <v>4</v>
      </c>
      <c r="B1849" s="567" t="s">
        <v>539</v>
      </c>
      <c r="C1849" s="567">
        <v>89301047</v>
      </c>
      <c r="D1849" s="629" t="s">
        <v>4255</v>
      </c>
      <c r="E1849" s="630" t="s">
        <v>2317</v>
      </c>
      <c r="F1849" s="567" t="s">
        <v>2281</v>
      </c>
      <c r="G1849" s="567" t="s">
        <v>2414</v>
      </c>
      <c r="H1849" s="567" t="s">
        <v>538</v>
      </c>
      <c r="I1849" s="567" t="s">
        <v>2520</v>
      </c>
      <c r="J1849" s="567" t="s">
        <v>2308</v>
      </c>
      <c r="K1849" s="567"/>
      <c r="L1849" s="568">
        <v>0</v>
      </c>
      <c r="M1849" s="568">
        <v>0</v>
      </c>
      <c r="N1849" s="567">
        <v>2</v>
      </c>
      <c r="O1849" s="631">
        <v>2</v>
      </c>
      <c r="P1849" s="568">
        <v>0</v>
      </c>
      <c r="Q1849" s="583"/>
      <c r="R1849" s="567">
        <v>2</v>
      </c>
      <c r="S1849" s="583">
        <v>1</v>
      </c>
      <c r="T1849" s="631">
        <v>2</v>
      </c>
      <c r="U1849" s="613">
        <v>1</v>
      </c>
    </row>
    <row r="1850" spans="1:21" ht="14.4" customHeight="1" x14ac:dyDescent="0.3">
      <c r="A1850" s="566">
        <v>4</v>
      </c>
      <c r="B1850" s="567" t="s">
        <v>539</v>
      </c>
      <c r="C1850" s="567">
        <v>89301047</v>
      </c>
      <c r="D1850" s="629" t="s">
        <v>4255</v>
      </c>
      <c r="E1850" s="630" t="s">
        <v>2331</v>
      </c>
      <c r="F1850" s="567" t="s">
        <v>2280</v>
      </c>
      <c r="G1850" s="567" t="s">
        <v>2410</v>
      </c>
      <c r="H1850" s="567" t="s">
        <v>538</v>
      </c>
      <c r="I1850" s="567" t="s">
        <v>2411</v>
      </c>
      <c r="J1850" s="567" t="s">
        <v>2552</v>
      </c>
      <c r="K1850" s="567" t="s">
        <v>2413</v>
      </c>
      <c r="L1850" s="568">
        <v>0</v>
      </c>
      <c r="M1850" s="568">
        <v>0</v>
      </c>
      <c r="N1850" s="567">
        <v>1</v>
      </c>
      <c r="O1850" s="631">
        <v>1</v>
      </c>
      <c r="P1850" s="568">
        <v>0</v>
      </c>
      <c r="Q1850" s="583"/>
      <c r="R1850" s="567">
        <v>1</v>
      </c>
      <c r="S1850" s="583">
        <v>1</v>
      </c>
      <c r="T1850" s="631">
        <v>1</v>
      </c>
      <c r="U1850" s="613">
        <v>1</v>
      </c>
    </row>
    <row r="1851" spans="1:21" ht="14.4" customHeight="1" x14ac:dyDescent="0.3">
      <c r="A1851" s="566">
        <v>4</v>
      </c>
      <c r="B1851" s="567" t="s">
        <v>539</v>
      </c>
      <c r="C1851" s="567">
        <v>89301047</v>
      </c>
      <c r="D1851" s="629" t="s">
        <v>4255</v>
      </c>
      <c r="E1851" s="630" t="s">
        <v>2331</v>
      </c>
      <c r="F1851" s="567" t="s">
        <v>2281</v>
      </c>
      <c r="G1851" s="567" t="s">
        <v>2414</v>
      </c>
      <c r="H1851" s="567" t="s">
        <v>538</v>
      </c>
      <c r="I1851" s="567" t="s">
        <v>2520</v>
      </c>
      <c r="J1851" s="567" t="s">
        <v>2308</v>
      </c>
      <c r="K1851" s="567"/>
      <c r="L1851" s="568">
        <v>0</v>
      </c>
      <c r="M1851" s="568">
        <v>0</v>
      </c>
      <c r="N1851" s="567">
        <v>1</v>
      </c>
      <c r="O1851" s="631">
        <v>1</v>
      </c>
      <c r="P1851" s="568">
        <v>0</v>
      </c>
      <c r="Q1851" s="583"/>
      <c r="R1851" s="567">
        <v>1</v>
      </c>
      <c r="S1851" s="583">
        <v>1</v>
      </c>
      <c r="T1851" s="631">
        <v>1</v>
      </c>
      <c r="U1851" s="613">
        <v>1</v>
      </c>
    </row>
    <row r="1852" spans="1:21" ht="14.4" customHeight="1" x14ac:dyDescent="0.3">
      <c r="A1852" s="566">
        <v>4</v>
      </c>
      <c r="B1852" s="567" t="s">
        <v>539</v>
      </c>
      <c r="C1852" s="567">
        <v>89301048</v>
      </c>
      <c r="D1852" s="629" t="s">
        <v>4251</v>
      </c>
      <c r="E1852" s="630" t="s">
        <v>2304</v>
      </c>
      <c r="F1852" s="567" t="s">
        <v>2280</v>
      </c>
      <c r="G1852" s="567" t="s">
        <v>2357</v>
      </c>
      <c r="H1852" s="567" t="s">
        <v>538</v>
      </c>
      <c r="I1852" s="567" t="s">
        <v>4202</v>
      </c>
      <c r="J1852" s="567" t="s">
        <v>4203</v>
      </c>
      <c r="K1852" s="567" t="s">
        <v>1945</v>
      </c>
      <c r="L1852" s="568">
        <v>333.31</v>
      </c>
      <c r="M1852" s="568">
        <v>333.31</v>
      </c>
      <c r="N1852" s="567">
        <v>1</v>
      </c>
      <c r="O1852" s="631">
        <v>0.5</v>
      </c>
      <c r="P1852" s="568"/>
      <c r="Q1852" s="583">
        <v>0</v>
      </c>
      <c r="R1852" s="567"/>
      <c r="S1852" s="583">
        <v>0</v>
      </c>
      <c r="T1852" s="631"/>
      <c r="U1852" s="613">
        <v>0</v>
      </c>
    </row>
    <row r="1853" spans="1:21" ht="14.4" customHeight="1" x14ac:dyDescent="0.3">
      <c r="A1853" s="566">
        <v>4</v>
      </c>
      <c r="B1853" s="567" t="s">
        <v>539</v>
      </c>
      <c r="C1853" s="567">
        <v>89301048</v>
      </c>
      <c r="D1853" s="629" t="s">
        <v>4251</v>
      </c>
      <c r="E1853" s="630" t="s">
        <v>2304</v>
      </c>
      <c r="F1853" s="567" t="s">
        <v>2280</v>
      </c>
      <c r="G1853" s="567" t="s">
        <v>2357</v>
      </c>
      <c r="H1853" s="567" t="s">
        <v>905</v>
      </c>
      <c r="I1853" s="567" t="s">
        <v>1943</v>
      </c>
      <c r="J1853" s="567" t="s">
        <v>1944</v>
      </c>
      <c r="K1853" s="567" t="s">
        <v>1945</v>
      </c>
      <c r="L1853" s="568">
        <v>333.31</v>
      </c>
      <c r="M1853" s="568">
        <v>333.31</v>
      </c>
      <c r="N1853" s="567">
        <v>1</v>
      </c>
      <c r="O1853" s="631">
        <v>0.5</v>
      </c>
      <c r="P1853" s="568">
        <v>333.31</v>
      </c>
      <c r="Q1853" s="583">
        <v>1</v>
      </c>
      <c r="R1853" s="567">
        <v>1</v>
      </c>
      <c r="S1853" s="583">
        <v>1</v>
      </c>
      <c r="T1853" s="631">
        <v>0.5</v>
      </c>
      <c r="U1853" s="613">
        <v>1</v>
      </c>
    </row>
    <row r="1854" spans="1:21" ht="14.4" customHeight="1" x14ac:dyDescent="0.3">
      <c r="A1854" s="566">
        <v>4</v>
      </c>
      <c r="B1854" s="567" t="s">
        <v>539</v>
      </c>
      <c r="C1854" s="567">
        <v>89301048</v>
      </c>
      <c r="D1854" s="629" t="s">
        <v>4251</v>
      </c>
      <c r="E1854" s="630" t="s">
        <v>2304</v>
      </c>
      <c r="F1854" s="567" t="s">
        <v>2280</v>
      </c>
      <c r="G1854" s="567" t="s">
        <v>2337</v>
      </c>
      <c r="H1854" s="567" t="s">
        <v>905</v>
      </c>
      <c r="I1854" s="567" t="s">
        <v>1943</v>
      </c>
      <c r="J1854" s="567" t="s">
        <v>1944</v>
      </c>
      <c r="K1854" s="567" t="s">
        <v>1945</v>
      </c>
      <c r="L1854" s="568">
        <v>333.31</v>
      </c>
      <c r="M1854" s="568">
        <v>1999.86</v>
      </c>
      <c r="N1854" s="567">
        <v>6</v>
      </c>
      <c r="O1854" s="631">
        <v>5</v>
      </c>
      <c r="P1854" s="568">
        <v>1666.55</v>
      </c>
      <c r="Q1854" s="583">
        <v>0.83333333333333337</v>
      </c>
      <c r="R1854" s="567">
        <v>5</v>
      </c>
      <c r="S1854" s="583">
        <v>0.83333333333333337</v>
      </c>
      <c r="T1854" s="631">
        <v>4</v>
      </c>
      <c r="U1854" s="613">
        <v>0.8</v>
      </c>
    </row>
    <row r="1855" spans="1:21" ht="14.4" customHeight="1" x14ac:dyDescent="0.3">
      <c r="A1855" s="566">
        <v>4</v>
      </c>
      <c r="B1855" s="567" t="s">
        <v>539</v>
      </c>
      <c r="C1855" s="567">
        <v>89301048</v>
      </c>
      <c r="D1855" s="629" t="s">
        <v>4251</v>
      </c>
      <c r="E1855" s="630" t="s">
        <v>2304</v>
      </c>
      <c r="F1855" s="567" t="s">
        <v>2280</v>
      </c>
      <c r="G1855" s="567" t="s">
        <v>2337</v>
      </c>
      <c r="H1855" s="567" t="s">
        <v>905</v>
      </c>
      <c r="I1855" s="567" t="s">
        <v>1949</v>
      </c>
      <c r="J1855" s="567" t="s">
        <v>1950</v>
      </c>
      <c r="K1855" s="567" t="s">
        <v>1951</v>
      </c>
      <c r="L1855" s="568">
        <v>333.31</v>
      </c>
      <c r="M1855" s="568">
        <v>666.62</v>
      </c>
      <c r="N1855" s="567">
        <v>2</v>
      </c>
      <c r="O1855" s="631">
        <v>2</v>
      </c>
      <c r="P1855" s="568"/>
      <c r="Q1855" s="583">
        <v>0</v>
      </c>
      <c r="R1855" s="567"/>
      <c r="S1855" s="583">
        <v>0</v>
      </c>
      <c r="T1855" s="631"/>
      <c r="U1855" s="613">
        <v>0</v>
      </c>
    </row>
    <row r="1856" spans="1:21" ht="14.4" customHeight="1" x14ac:dyDescent="0.3">
      <c r="A1856" s="566">
        <v>4</v>
      </c>
      <c r="B1856" s="567" t="s">
        <v>539</v>
      </c>
      <c r="C1856" s="567">
        <v>89301048</v>
      </c>
      <c r="D1856" s="629" t="s">
        <v>4251</v>
      </c>
      <c r="E1856" s="630" t="s">
        <v>2304</v>
      </c>
      <c r="F1856" s="567" t="s">
        <v>2280</v>
      </c>
      <c r="G1856" s="567" t="s">
        <v>4204</v>
      </c>
      <c r="H1856" s="567" t="s">
        <v>538</v>
      </c>
      <c r="I1856" s="567" t="s">
        <v>4205</v>
      </c>
      <c r="J1856" s="567" t="s">
        <v>4206</v>
      </c>
      <c r="K1856" s="567" t="s">
        <v>3261</v>
      </c>
      <c r="L1856" s="568">
        <v>67.040000000000006</v>
      </c>
      <c r="M1856" s="568">
        <v>67.040000000000006</v>
      </c>
      <c r="N1856" s="567">
        <v>1</v>
      </c>
      <c r="O1856" s="631">
        <v>0.5</v>
      </c>
      <c r="P1856" s="568">
        <v>67.040000000000006</v>
      </c>
      <c r="Q1856" s="583">
        <v>1</v>
      </c>
      <c r="R1856" s="567">
        <v>1</v>
      </c>
      <c r="S1856" s="583">
        <v>1</v>
      </c>
      <c r="T1856" s="631">
        <v>0.5</v>
      </c>
      <c r="U1856" s="613">
        <v>1</v>
      </c>
    </row>
    <row r="1857" spans="1:21" ht="14.4" customHeight="1" x14ac:dyDescent="0.3">
      <c r="A1857" s="566">
        <v>4</v>
      </c>
      <c r="B1857" s="567" t="s">
        <v>539</v>
      </c>
      <c r="C1857" s="567">
        <v>89301048</v>
      </c>
      <c r="D1857" s="629" t="s">
        <v>4251</v>
      </c>
      <c r="E1857" s="630" t="s">
        <v>2304</v>
      </c>
      <c r="F1857" s="567" t="s">
        <v>2280</v>
      </c>
      <c r="G1857" s="567" t="s">
        <v>2397</v>
      </c>
      <c r="H1857" s="567" t="s">
        <v>905</v>
      </c>
      <c r="I1857" s="567" t="s">
        <v>2035</v>
      </c>
      <c r="J1857" s="567" t="s">
        <v>957</v>
      </c>
      <c r="K1857" s="567" t="s">
        <v>944</v>
      </c>
      <c r="L1857" s="568">
        <v>137.74</v>
      </c>
      <c r="M1857" s="568">
        <v>137.74</v>
      </c>
      <c r="N1857" s="567">
        <v>1</v>
      </c>
      <c r="O1857" s="631">
        <v>0.5</v>
      </c>
      <c r="P1857" s="568">
        <v>137.74</v>
      </c>
      <c r="Q1857" s="583">
        <v>1</v>
      </c>
      <c r="R1857" s="567">
        <v>1</v>
      </c>
      <c r="S1857" s="583">
        <v>1</v>
      </c>
      <c r="T1857" s="631">
        <v>0.5</v>
      </c>
      <c r="U1857" s="613">
        <v>1</v>
      </c>
    </row>
    <row r="1858" spans="1:21" ht="14.4" customHeight="1" x14ac:dyDescent="0.3">
      <c r="A1858" s="566">
        <v>4</v>
      </c>
      <c r="B1858" s="567" t="s">
        <v>539</v>
      </c>
      <c r="C1858" s="567">
        <v>89301048</v>
      </c>
      <c r="D1858" s="629" t="s">
        <v>4251</v>
      </c>
      <c r="E1858" s="630" t="s">
        <v>2304</v>
      </c>
      <c r="F1858" s="567" t="s">
        <v>2280</v>
      </c>
      <c r="G1858" s="567" t="s">
        <v>4207</v>
      </c>
      <c r="H1858" s="567" t="s">
        <v>538</v>
      </c>
      <c r="I1858" s="567" t="s">
        <v>4208</v>
      </c>
      <c r="J1858" s="567" t="s">
        <v>4209</v>
      </c>
      <c r="K1858" s="567" t="s">
        <v>4210</v>
      </c>
      <c r="L1858" s="568">
        <v>0</v>
      </c>
      <c r="M1858" s="568">
        <v>0</v>
      </c>
      <c r="N1858" s="567">
        <v>1</v>
      </c>
      <c r="O1858" s="631">
        <v>1</v>
      </c>
      <c r="P1858" s="568">
        <v>0</v>
      </c>
      <c r="Q1858" s="583"/>
      <c r="R1858" s="567">
        <v>1</v>
      </c>
      <c r="S1858" s="583">
        <v>1</v>
      </c>
      <c r="T1858" s="631">
        <v>1</v>
      </c>
      <c r="U1858" s="613">
        <v>1</v>
      </c>
    </row>
    <row r="1859" spans="1:21" ht="14.4" customHeight="1" x14ac:dyDescent="0.3">
      <c r="A1859" s="566">
        <v>4</v>
      </c>
      <c r="B1859" s="567" t="s">
        <v>539</v>
      </c>
      <c r="C1859" s="567">
        <v>89301048</v>
      </c>
      <c r="D1859" s="629" t="s">
        <v>4251</v>
      </c>
      <c r="E1859" s="630" t="s">
        <v>2304</v>
      </c>
      <c r="F1859" s="567" t="s">
        <v>2280</v>
      </c>
      <c r="G1859" s="567" t="s">
        <v>4211</v>
      </c>
      <c r="H1859" s="567" t="s">
        <v>538</v>
      </c>
      <c r="I1859" s="567" t="s">
        <v>4212</v>
      </c>
      <c r="J1859" s="567" t="s">
        <v>4213</v>
      </c>
      <c r="K1859" s="567" t="s">
        <v>4214</v>
      </c>
      <c r="L1859" s="568">
        <v>0</v>
      </c>
      <c r="M1859" s="568">
        <v>0</v>
      </c>
      <c r="N1859" s="567">
        <v>1</v>
      </c>
      <c r="O1859" s="631">
        <v>0.5</v>
      </c>
      <c r="P1859" s="568">
        <v>0</v>
      </c>
      <c r="Q1859" s="583"/>
      <c r="R1859" s="567">
        <v>1</v>
      </c>
      <c r="S1859" s="583">
        <v>1</v>
      </c>
      <c r="T1859" s="631">
        <v>0.5</v>
      </c>
      <c r="U1859" s="613">
        <v>1</v>
      </c>
    </row>
    <row r="1860" spans="1:21" ht="14.4" customHeight="1" x14ac:dyDescent="0.3">
      <c r="A1860" s="566">
        <v>4</v>
      </c>
      <c r="B1860" s="567" t="s">
        <v>539</v>
      </c>
      <c r="C1860" s="567">
        <v>89301048</v>
      </c>
      <c r="D1860" s="629" t="s">
        <v>4251</v>
      </c>
      <c r="E1860" s="630" t="s">
        <v>2304</v>
      </c>
      <c r="F1860" s="567" t="s">
        <v>2280</v>
      </c>
      <c r="G1860" s="567" t="s">
        <v>2661</v>
      </c>
      <c r="H1860" s="567" t="s">
        <v>538</v>
      </c>
      <c r="I1860" s="567" t="s">
        <v>2510</v>
      </c>
      <c r="J1860" s="567" t="s">
        <v>846</v>
      </c>
      <c r="K1860" s="567" t="s">
        <v>847</v>
      </c>
      <c r="L1860" s="568">
        <v>0</v>
      </c>
      <c r="M1860" s="568">
        <v>0</v>
      </c>
      <c r="N1860" s="567">
        <v>2</v>
      </c>
      <c r="O1860" s="631">
        <v>1.5</v>
      </c>
      <c r="P1860" s="568">
        <v>0</v>
      </c>
      <c r="Q1860" s="583"/>
      <c r="R1860" s="567">
        <v>2</v>
      </c>
      <c r="S1860" s="583">
        <v>1</v>
      </c>
      <c r="T1860" s="631">
        <v>1.5</v>
      </c>
      <c r="U1860" s="613">
        <v>1</v>
      </c>
    </row>
    <row r="1861" spans="1:21" ht="14.4" customHeight="1" x14ac:dyDescent="0.3">
      <c r="A1861" s="566">
        <v>4</v>
      </c>
      <c r="B1861" s="567" t="s">
        <v>539</v>
      </c>
      <c r="C1861" s="567">
        <v>89301048</v>
      </c>
      <c r="D1861" s="629" t="s">
        <v>4251</v>
      </c>
      <c r="E1861" s="630" t="s">
        <v>2304</v>
      </c>
      <c r="F1861" s="567" t="s">
        <v>2280</v>
      </c>
      <c r="G1861" s="567" t="s">
        <v>2661</v>
      </c>
      <c r="H1861" s="567" t="s">
        <v>538</v>
      </c>
      <c r="I1861" s="567" t="s">
        <v>4215</v>
      </c>
      <c r="J1861" s="567" t="s">
        <v>4216</v>
      </c>
      <c r="K1861" s="567" t="s">
        <v>4217</v>
      </c>
      <c r="L1861" s="568">
        <v>0</v>
      </c>
      <c r="M1861" s="568">
        <v>0</v>
      </c>
      <c r="N1861" s="567">
        <v>1</v>
      </c>
      <c r="O1861" s="631">
        <v>0.5</v>
      </c>
      <c r="P1861" s="568">
        <v>0</v>
      </c>
      <c r="Q1861" s="583"/>
      <c r="R1861" s="567">
        <v>1</v>
      </c>
      <c r="S1861" s="583">
        <v>1</v>
      </c>
      <c r="T1861" s="631">
        <v>0.5</v>
      </c>
      <c r="U1861" s="613">
        <v>1</v>
      </c>
    </row>
    <row r="1862" spans="1:21" ht="14.4" customHeight="1" x14ac:dyDescent="0.3">
      <c r="A1862" s="566">
        <v>4</v>
      </c>
      <c r="B1862" s="567" t="s">
        <v>539</v>
      </c>
      <c r="C1862" s="567">
        <v>89301048</v>
      </c>
      <c r="D1862" s="629" t="s">
        <v>4251</v>
      </c>
      <c r="E1862" s="630" t="s">
        <v>2304</v>
      </c>
      <c r="F1862" s="567" t="s">
        <v>2280</v>
      </c>
      <c r="G1862" s="567" t="s">
        <v>2662</v>
      </c>
      <c r="H1862" s="567" t="s">
        <v>538</v>
      </c>
      <c r="I1862" s="567" t="s">
        <v>3491</v>
      </c>
      <c r="J1862" s="567" t="s">
        <v>745</v>
      </c>
      <c r="K1862" s="567" t="s">
        <v>3492</v>
      </c>
      <c r="L1862" s="568">
        <v>0</v>
      </c>
      <c r="M1862" s="568">
        <v>0</v>
      </c>
      <c r="N1862" s="567">
        <v>1</v>
      </c>
      <c r="O1862" s="631">
        <v>0.5</v>
      </c>
      <c r="P1862" s="568"/>
      <c r="Q1862" s="583"/>
      <c r="R1862" s="567"/>
      <c r="S1862" s="583">
        <v>0</v>
      </c>
      <c r="T1862" s="631"/>
      <c r="U1862" s="613">
        <v>0</v>
      </c>
    </row>
    <row r="1863" spans="1:21" ht="14.4" customHeight="1" x14ac:dyDescent="0.3">
      <c r="A1863" s="566">
        <v>4</v>
      </c>
      <c r="B1863" s="567" t="s">
        <v>539</v>
      </c>
      <c r="C1863" s="567">
        <v>89301048</v>
      </c>
      <c r="D1863" s="629" t="s">
        <v>4251</v>
      </c>
      <c r="E1863" s="630" t="s">
        <v>2304</v>
      </c>
      <c r="F1863" s="567" t="s">
        <v>2280</v>
      </c>
      <c r="G1863" s="567" t="s">
        <v>2577</v>
      </c>
      <c r="H1863" s="567" t="s">
        <v>905</v>
      </c>
      <c r="I1863" s="567" t="s">
        <v>2136</v>
      </c>
      <c r="J1863" s="567" t="s">
        <v>1388</v>
      </c>
      <c r="K1863" s="567" t="s">
        <v>1389</v>
      </c>
      <c r="L1863" s="568">
        <v>154.01</v>
      </c>
      <c r="M1863" s="568">
        <v>1694.11</v>
      </c>
      <c r="N1863" s="567">
        <v>11</v>
      </c>
      <c r="O1863" s="631">
        <v>4.5</v>
      </c>
      <c r="P1863" s="568">
        <v>308.02</v>
      </c>
      <c r="Q1863" s="583">
        <v>0.18181818181818182</v>
      </c>
      <c r="R1863" s="567">
        <v>2</v>
      </c>
      <c r="S1863" s="583">
        <v>0.18181818181818182</v>
      </c>
      <c r="T1863" s="631">
        <v>0.5</v>
      </c>
      <c r="U1863" s="613">
        <v>0.1111111111111111</v>
      </c>
    </row>
    <row r="1864" spans="1:21" ht="14.4" customHeight="1" x14ac:dyDescent="0.3">
      <c r="A1864" s="566">
        <v>4</v>
      </c>
      <c r="B1864" s="567" t="s">
        <v>539</v>
      </c>
      <c r="C1864" s="567">
        <v>89301048</v>
      </c>
      <c r="D1864" s="629" t="s">
        <v>4251</v>
      </c>
      <c r="E1864" s="630" t="s">
        <v>2304</v>
      </c>
      <c r="F1864" s="567" t="s">
        <v>2280</v>
      </c>
      <c r="G1864" s="567" t="s">
        <v>4218</v>
      </c>
      <c r="H1864" s="567" t="s">
        <v>538</v>
      </c>
      <c r="I1864" s="567" t="s">
        <v>4219</v>
      </c>
      <c r="J1864" s="567" t="s">
        <v>1355</v>
      </c>
      <c r="K1864" s="567" t="s">
        <v>4220</v>
      </c>
      <c r="L1864" s="568">
        <v>38.65</v>
      </c>
      <c r="M1864" s="568">
        <v>38.65</v>
      </c>
      <c r="N1864" s="567">
        <v>1</v>
      </c>
      <c r="O1864" s="631">
        <v>0.5</v>
      </c>
      <c r="P1864" s="568"/>
      <c r="Q1864" s="583">
        <v>0</v>
      </c>
      <c r="R1864" s="567"/>
      <c r="S1864" s="583">
        <v>0</v>
      </c>
      <c r="T1864" s="631"/>
      <c r="U1864" s="613">
        <v>0</v>
      </c>
    </row>
    <row r="1865" spans="1:21" ht="14.4" customHeight="1" x14ac:dyDescent="0.3">
      <c r="A1865" s="566">
        <v>4</v>
      </c>
      <c r="B1865" s="567" t="s">
        <v>539</v>
      </c>
      <c r="C1865" s="567">
        <v>89301048</v>
      </c>
      <c r="D1865" s="629" t="s">
        <v>4251</v>
      </c>
      <c r="E1865" s="630" t="s">
        <v>2304</v>
      </c>
      <c r="F1865" s="567" t="s">
        <v>2280</v>
      </c>
      <c r="G1865" s="567" t="s">
        <v>4221</v>
      </c>
      <c r="H1865" s="567" t="s">
        <v>538</v>
      </c>
      <c r="I1865" s="567" t="s">
        <v>4219</v>
      </c>
      <c r="J1865" s="567" t="s">
        <v>1355</v>
      </c>
      <c r="K1865" s="567" t="s">
        <v>4220</v>
      </c>
      <c r="L1865" s="568">
        <v>38.65</v>
      </c>
      <c r="M1865" s="568">
        <v>77.3</v>
      </c>
      <c r="N1865" s="567">
        <v>2</v>
      </c>
      <c r="O1865" s="631">
        <v>1.5</v>
      </c>
      <c r="P1865" s="568"/>
      <c r="Q1865" s="583">
        <v>0</v>
      </c>
      <c r="R1865" s="567"/>
      <c r="S1865" s="583">
        <v>0</v>
      </c>
      <c r="T1865" s="631"/>
      <c r="U1865" s="613">
        <v>0</v>
      </c>
    </row>
    <row r="1866" spans="1:21" ht="14.4" customHeight="1" x14ac:dyDescent="0.3">
      <c r="A1866" s="566">
        <v>4</v>
      </c>
      <c r="B1866" s="567" t="s">
        <v>539</v>
      </c>
      <c r="C1866" s="567">
        <v>89301048</v>
      </c>
      <c r="D1866" s="629" t="s">
        <v>4251</v>
      </c>
      <c r="E1866" s="630" t="s">
        <v>2304</v>
      </c>
      <c r="F1866" s="567" t="s">
        <v>2280</v>
      </c>
      <c r="G1866" s="567" t="s">
        <v>2363</v>
      </c>
      <c r="H1866" s="567" t="s">
        <v>538</v>
      </c>
      <c r="I1866" s="567" t="s">
        <v>2826</v>
      </c>
      <c r="J1866" s="567" t="s">
        <v>2365</v>
      </c>
      <c r="K1866" s="567" t="s">
        <v>3501</v>
      </c>
      <c r="L1866" s="568">
        <v>36.78</v>
      </c>
      <c r="M1866" s="568">
        <v>183.9</v>
      </c>
      <c r="N1866" s="567">
        <v>5</v>
      </c>
      <c r="O1866" s="631">
        <v>4</v>
      </c>
      <c r="P1866" s="568">
        <v>36.78</v>
      </c>
      <c r="Q1866" s="583">
        <v>0.2</v>
      </c>
      <c r="R1866" s="567">
        <v>1</v>
      </c>
      <c r="S1866" s="583">
        <v>0.2</v>
      </c>
      <c r="T1866" s="631">
        <v>1</v>
      </c>
      <c r="U1866" s="613">
        <v>0.25</v>
      </c>
    </row>
    <row r="1867" spans="1:21" ht="14.4" customHeight="1" x14ac:dyDescent="0.3">
      <c r="A1867" s="566">
        <v>4</v>
      </c>
      <c r="B1867" s="567" t="s">
        <v>539</v>
      </c>
      <c r="C1867" s="567">
        <v>89301048</v>
      </c>
      <c r="D1867" s="629" t="s">
        <v>4251</v>
      </c>
      <c r="E1867" s="630" t="s">
        <v>2304</v>
      </c>
      <c r="F1867" s="567" t="s">
        <v>2280</v>
      </c>
      <c r="G1867" s="567" t="s">
        <v>2369</v>
      </c>
      <c r="H1867" s="567" t="s">
        <v>905</v>
      </c>
      <c r="I1867" s="567" t="s">
        <v>2081</v>
      </c>
      <c r="J1867" s="567" t="s">
        <v>934</v>
      </c>
      <c r="K1867" s="567" t="s">
        <v>1309</v>
      </c>
      <c r="L1867" s="568">
        <v>468.96</v>
      </c>
      <c r="M1867" s="568">
        <v>468.96</v>
      </c>
      <c r="N1867" s="567">
        <v>1</v>
      </c>
      <c r="O1867" s="631">
        <v>0.5</v>
      </c>
      <c r="P1867" s="568">
        <v>468.96</v>
      </c>
      <c r="Q1867" s="583">
        <v>1</v>
      </c>
      <c r="R1867" s="567">
        <v>1</v>
      </c>
      <c r="S1867" s="583">
        <v>1</v>
      </c>
      <c r="T1867" s="631">
        <v>0.5</v>
      </c>
      <c r="U1867" s="613">
        <v>1</v>
      </c>
    </row>
    <row r="1868" spans="1:21" ht="14.4" customHeight="1" x14ac:dyDescent="0.3">
      <c r="A1868" s="566">
        <v>4</v>
      </c>
      <c r="B1868" s="567" t="s">
        <v>539</v>
      </c>
      <c r="C1868" s="567">
        <v>89301048</v>
      </c>
      <c r="D1868" s="629" t="s">
        <v>4251</v>
      </c>
      <c r="E1868" s="630" t="s">
        <v>2304</v>
      </c>
      <c r="F1868" s="567" t="s">
        <v>2280</v>
      </c>
      <c r="G1868" s="567" t="s">
        <v>2369</v>
      </c>
      <c r="H1868" s="567" t="s">
        <v>905</v>
      </c>
      <c r="I1868" s="567" t="s">
        <v>1865</v>
      </c>
      <c r="J1868" s="567" t="s">
        <v>934</v>
      </c>
      <c r="K1868" s="567" t="s">
        <v>935</v>
      </c>
      <c r="L1868" s="568">
        <v>625.29</v>
      </c>
      <c r="M1868" s="568">
        <v>5627.61</v>
      </c>
      <c r="N1868" s="567">
        <v>9</v>
      </c>
      <c r="O1868" s="631">
        <v>8</v>
      </c>
      <c r="P1868" s="568">
        <v>3751.74</v>
      </c>
      <c r="Q1868" s="583">
        <v>0.66666666666666663</v>
      </c>
      <c r="R1868" s="567">
        <v>6</v>
      </c>
      <c r="S1868" s="583">
        <v>0.66666666666666663</v>
      </c>
      <c r="T1868" s="631">
        <v>5</v>
      </c>
      <c r="U1868" s="613">
        <v>0.625</v>
      </c>
    </row>
    <row r="1869" spans="1:21" ht="14.4" customHeight="1" x14ac:dyDescent="0.3">
      <c r="A1869" s="566">
        <v>4</v>
      </c>
      <c r="B1869" s="567" t="s">
        <v>539</v>
      </c>
      <c r="C1869" s="567">
        <v>89301048</v>
      </c>
      <c r="D1869" s="629" t="s">
        <v>4251</v>
      </c>
      <c r="E1869" s="630" t="s">
        <v>2304</v>
      </c>
      <c r="F1869" s="567" t="s">
        <v>2280</v>
      </c>
      <c r="G1869" s="567" t="s">
        <v>2369</v>
      </c>
      <c r="H1869" s="567" t="s">
        <v>905</v>
      </c>
      <c r="I1869" s="567" t="s">
        <v>1866</v>
      </c>
      <c r="J1869" s="567" t="s">
        <v>934</v>
      </c>
      <c r="K1869" s="567" t="s">
        <v>936</v>
      </c>
      <c r="L1869" s="568">
        <v>937.93</v>
      </c>
      <c r="M1869" s="568">
        <v>937.93</v>
      </c>
      <c r="N1869" s="567">
        <v>1</v>
      </c>
      <c r="O1869" s="631">
        <v>1</v>
      </c>
      <c r="P1869" s="568">
        <v>937.93</v>
      </c>
      <c r="Q1869" s="583">
        <v>1</v>
      </c>
      <c r="R1869" s="567">
        <v>1</v>
      </c>
      <c r="S1869" s="583">
        <v>1</v>
      </c>
      <c r="T1869" s="631">
        <v>1</v>
      </c>
      <c r="U1869" s="613">
        <v>1</v>
      </c>
    </row>
    <row r="1870" spans="1:21" ht="14.4" customHeight="1" x14ac:dyDescent="0.3">
      <c r="A1870" s="566">
        <v>4</v>
      </c>
      <c r="B1870" s="567" t="s">
        <v>539</v>
      </c>
      <c r="C1870" s="567">
        <v>89301048</v>
      </c>
      <c r="D1870" s="629" t="s">
        <v>4251</v>
      </c>
      <c r="E1870" s="630" t="s">
        <v>2304</v>
      </c>
      <c r="F1870" s="567" t="s">
        <v>2280</v>
      </c>
      <c r="G1870" s="567" t="s">
        <v>2369</v>
      </c>
      <c r="H1870" s="567" t="s">
        <v>905</v>
      </c>
      <c r="I1870" s="567" t="s">
        <v>2082</v>
      </c>
      <c r="J1870" s="567" t="s">
        <v>934</v>
      </c>
      <c r="K1870" s="567" t="s">
        <v>1310</v>
      </c>
      <c r="L1870" s="568">
        <v>1166.47</v>
      </c>
      <c r="M1870" s="568">
        <v>2332.94</v>
      </c>
      <c r="N1870" s="567">
        <v>2</v>
      </c>
      <c r="O1870" s="631">
        <v>2</v>
      </c>
      <c r="P1870" s="568">
        <v>1166.47</v>
      </c>
      <c r="Q1870" s="583">
        <v>0.5</v>
      </c>
      <c r="R1870" s="567">
        <v>1</v>
      </c>
      <c r="S1870" s="583">
        <v>0.5</v>
      </c>
      <c r="T1870" s="631">
        <v>1</v>
      </c>
      <c r="U1870" s="613">
        <v>0.5</v>
      </c>
    </row>
    <row r="1871" spans="1:21" ht="14.4" customHeight="1" x14ac:dyDescent="0.3">
      <c r="A1871" s="566">
        <v>4</v>
      </c>
      <c r="B1871" s="567" t="s">
        <v>539</v>
      </c>
      <c r="C1871" s="567">
        <v>89301048</v>
      </c>
      <c r="D1871" s="629" t="s">
        <v>4251</v>
      </c>
      <c r="E1871" s="630" t="s">
        <v>2304</v>
      </c>
      <c r="F1871" s="567" t="s">
        <v>2280</v>
      </c>
      <c r="G1871" s="567" t="s">
        <v>2369</v>
      </c>
      <c r="H1871" s="567" t="s">
        <v>905</v>
      </c>
      <c r="I1871" s="567" t="s">
        <v>2400</v>
      </c>
      <c r="J1871" s="567" t="s">
        <v>934</v>
      </c>
      <c r="K1871" s="567" t="s">
        <v>2085</v>
      </c>
      <c r="L1871" s="568">
        <v>1458.07</v>
      </c>
      <c r="M1871" s="568">
        <v>1458.07</v>
      </c>
      <c r="N1871" s="567">
        <v>1</v>
      </c>
      <c r="O1871" s="631">
        <v>1</v>
      </c>
      <c r="P1871" s="568">
        <v>1458.07</v>
      </c>
      <c r="Q1871" s="583">
        <v>1</v>
      </c>
      <c r="R1871" s="567">
        <v>1</v>
      </c>
      <c r="S1871" s="583">
        <v>1</v>
      </c>
      <c r="T1871" s="631">
        <v>1</v>
      </c>
      <c r="U1871" s="613">
        <v>1</v>
      </c>
    </row>
    <row r="1872" spans="1:21" ht="14.4" customHeight="1" x14ac:dyDescent="0.3">
      <c r="A1872" s="566">
        <v>4</v>
      </c>
      <c r="B1872" s="567" t="s">
        <v>539</v>
      </c>
      <c r="C1872" s="567">
        <v>89301048</v>
      </c>
      <c r="D1872" s="629" t="s">
        <v>4251</v>
      </c>
      <c r="E1872" s="630" t="s">
        <v>2304</v>
      </c>
      <c r="F1872" s="567" t="s">
        <v>2280</v>
      </c>
      <c r="G1872" s="567" t="s">
        <v>4222</v>
      </c>
      <c r="H1872" s="567" t="s">
        <v>538</v>
      </c>
      <c r="I1872" s="567" t="s">
        <v>4223</v>
      </c>
      <c r="J1872" s="567" t="s">
        <v>4224</v>
      </c>
      <c r="K1872" s="567" t="s">
        <v>4225</v>
      </c>
      <c r="L1872" s="568">
        <v>0</v>
      </c>
      <c r="M1872" s="568">
        <v>0</v>
      </c>
      <c r="N1872" s="567">
        <v>1</v>
      </c>
      <c r="O1872" s="631">
        <v>0.5</v>
      </c>
      <c r="P1872" s="568"/>
      <c r="Q1872" s="583"/>
      <c r="R1872" s="567"/>
      <c r="S1872" s="583">
        <v>0</v>
      </c>
      <c r="T1872" s="631"/>
      <c r="U1872" s="613">
        <v>0</v>
      </c>
    </row>
    <row r="1873" spans="1:21" ht="14.4" customHeight="1" x14ac:dyDescent="0.3">
      <c r="A1873" s="566">
        <v>4</v>
      </c>
      <c r="B1873" s="567" t="s">
        <v>539</v>
      </c>
      <c r="C1873" s="567">
        <v>89301048</v>
      </c>
      <c r="D1873" s="629" t="s">
        <v>4251</v>
      </c>
      <c r="E1873" s="630" t="s">
        <v>2304</v>
      </c>
      <c r="F1873" s="567" t="s">
        <v>2280</v>
      </c>
      <c r="G1873" s="567" t="s">
        <v>2492</v>
      </c>
      <c r="H1873" s="567" t="s">
        <v>538</v>
      </c>
      <c r="I1873" s="567" t="s">
        <v>2493</v>
      </c>
      <c r="J1873" s="567" t="s">
        <v>2494</v>
      </c>
      <c r="K1873" s="567" t="s">
        <v>2495</v>
      </c>
      <c r="L1873" s="568">
        <v>69.86</v>
      </c>
      <c r="M1873" s="568">
        <v>209.57999999999998</v>
      </c>
      <c r="N1873" s="567">
        <v>3</v>
      </c>
      <c r="O1873" s="631">
        <v>2</v>
      </c>
      <c r="P1873" s="568">
        <v>69.86</v>
      </c>
      <c r="Q1873" s="583">
        <v>0.33333333333333337</v>
      </c>
      <c r="R1873" s="567">
        <v>1</v>
      </c>
      <c r="S1873" s="583">
        <v>0.33333333333333331</v>
      </c>
      <c r="T1873" s="631">
        <v>1</v>
      </c>
      <c r="U1873" s="613">
        <v>0.5</v>
      </c>
    </row>
    <row r="1874" spans="1:21" ht="14.4" customHeight="1" x14ac:dyDescent="0.3">
      <c r="A1874" s="566">
        <v>4</v>
      </c>
      <c r="B1874" s="567" t="s">
        <v>539</v>
      </c>
      <c r="C1874" s="567">
        <v>89301048</v>
      </c>
      <c r="D1874" s="629" t="s">
        <v>4251</v>
      </c>
      <c r="E1874" s="630" t="s">
        <v>2304</v>
      </c>
      <c r="F1874" s="567" t="s">
        <v>2280</v>
      </c>
      <c r="G1874" s="567" t="s">
        <v>3521</v>
      </c>
      <c r="H1874" s="567" t="s">
        <v>538</v>
      </c>
      <c r="I1874" s="567" t="s">
        <v>4226</v>
      </c>
      <c r="J1874" s="567" t="s">
        <v>872</v>
      </c>
      <c r="K1874" s="567" t="s">
        <v>4227</v>
      </c>
      <c r="L1874" s="568">
        <v>28.74</v>
      </c>
      <c r="M1874" s="568">
        <v>143.69999999999999</v>
      </c>
      <c r="N1874" s="567">
        <v>5</v>
      </c>
      <c r="O1874" s="631">
        <v>2.5</v>
      </c>
      <c r="P1874" s="568">
        <v>86.22</v>
      </c>
      <c r="Q1874" s="583">
        <v>0.60000000000000009</v>
      </c>
      <c r="R1874" s="567">
        <v>3</v>
      </c>
      <c r="S1874" s="583">
        <v>0.6</v>
      </c>
      <c r="T1874" s="631">
        <v>1.5</v>
      </c>
      <c r="U1874" s="613">
        <v>0.6</v>
      </c>
    </row>
    <row r="1875" spans="1:21" ht="14.4" customHeight="1" x14ac:dyDescent="0.3">
      <c r="A1875" s="566">
        <v>4</v>
      </c>
      <c r="B1875" s="567" t="s">
        <v>539</v>
      </c>
      <c r="C1875" s="567">
        <v>89301048</v>
      </c>
      <c r="D1875" s="629" t="s">
        <v>4251</v>
      </c>
      <c r="E1875" s="630" t="s">
        <v>2304</v>
      </c>
      <c r="F1875" s="567" t="s">
        <v>2280</v>
      </c>
      <c r="G1875" s="567" t="s">
        <v>4228</v>
      </c>
      <c r="H1875" s="567" t="s">
        <v>538</v>
      </c>
      <c r="I1875" s="567" t="s">
        <v>4229</v>
      </c>
      <c r="J1875" s="567" t="s">
        <v>656</v>
      </c>
      <c r="K1875" s="567" t="s">
        <v>789</v>
      </c>
      <c r="L1875" s="568">
        <v>145.38999999999999</v>
      </c>
      <c r="M1875" s="568">
        <v>145.38999999999999</v>
      </c>
      <c r="N1875" s="567">
        <v>1</v>
      </c>
      <c r="O1875" s="631">
        <v>1</v>
      </c>
      <c r="P1875" s="568"/>
      <c r="Q1875" s="583">
        <v>0</v>
      </c>
      <c r="R1875" s="567"/>
      <c r="S1875" s="583">
        <v>0</v>
      </c>
      <c r="T1875" s="631"/>
      <c r="U1875" s="613">
        <v>0</v>
      </c>
    </row>
    <row r="1876" spans="1:21" ht="14.4" customHeight="1" x14ac:dyDescent="0.3">
      <c r="A1876" s="566">
        <v>4</v>
      </c>
      <c r="B1876" s="567" t="s">
        <v>539</v>
      </c>
      <c r="C1876" s="567">
        <v>89301048</v>
      </c>
      <c r="D1876" s="629" t="s">
        <v>4251</v>
      </c>
      <c r="E1876" s="630" t="s">
        <v>2304</v>
      </c>
      <c r="F1876" s="567" t="s">
        <v>2280</v>
      </c>
      <c r="G1876" s="567" t="s">
        <v>4230</v>
      </c>
      <c r="H1876" s="567" t="s">
        <v>538</v>
      </c>
      <c r="I1876" s="567" t="s">
        <v>4229</v>
      </c>
      <c r="J1876" s="567" t="s">
        <v>656</v>
      </c>
      <c r="K1876" s="567" t="s">
        <v>789</v>
      </c>
      <c r="L1876" s="568">
        <v>145.38999999999999</v>
      </c>
      <c r="M1876" s="568">
        <v>145.38999999999999</v>
      </c>
      <c r="N1876" s="567">
        <v>1</v>
      </c>
      <c r="O1876" s="631">
        <v>0.5</v>
      </c>
      <c r="P1876" s="568">
        <v>145.38999999999999</v>
      </c>
      <c r="Q1876" s="583">
        <v>1</v>
      </c>
      <c r="R1876" s="567">
        <v>1</v>
      </c>
      <c r="S1876" s="583">
        <v>1</v>
      </c>
      <c r="T1876" s="631">
        <v>0.5</v>
      </c>
      <c r="U1876" s="613">
        <v>1</v>
      </c>
    </row>
    <row r="1877" spans="1:21" ht="14.4" customHeight="1" x14ac:dyDescent="0.3">
      <c r="A1877" s="566">
        <v>4</v>
      </c>
      <c r="B1877" s="567" t="s">
        <v>539</v>
      </c>
      <c r="C1877" s="567">
        <v>89301048</v>
      </c>
      <c r="D1877" s="629" t="s">
        <v>4251</v>
      </c>
      <c r="E1877" s="630" t="s">
        <v>2304</v>
      </c>
      <c r="F1877" s="567" t="s">
        <v>2280</v>
      </c>
      <c r="G1877" s="567" t="s">
        <v>2375</v>
      </c>
      <c r="H1877" s="567" t="s">
        <v>538</v>
      </c>
      <c r="I1877" s="567" t="s">
        <v>2376</v>
      </c>
      <c r="J1877" s="567" t="s">
        <v>2377</v>
      </c>
      <c r="K1877" s="567" t="s">
        <v>2378</v>
      </c>
      <c r="L1877" s="568">
        <v>0</v>
      </c>
      <c r="M1877" s="568">
        <v>0</v>
      </c>
      <c r="N1877" s="567">
        <v>2</v>
      </c>
      <c r="O1877" s="631">
        <v>2</v>
      </c>
      <c r="P1877" s="568">
        <v>0</v>
      </c>
      <c r="Q1877" s="583"/>
      <c r="R1877" s="567">
        <v>1</v>
      </c>
      <c r="S1877" s="583">
        <v>0.5</v>
      </c>
      <c r="T1877" s="631">
        <v>1</v>
      </c>
      <c r="U1877" s="613">
        <v>0.5</v>
      </c>
    </row>
    <row r="1878" spans="1:21" ht="14.4" customHeight="1" x14ac:dyDescent="0.3">
      <c r="A1878" s="566">
        <v>4</v>
      </c>
      <c r="B1878" s="567" t="s">
        <v>539</v>
      </c>
      <c r="C1878" s="567">
        <v>89301048</v>
      </c>
      <c r="D1878" s="629" t="s">
        <v>4251</v>
      </c>
      <c r="E1878" s="630" t="s">
        <v>2304</v>
      </c>
      <c r="F1878" s="567" t="s">
        <v>2280</v>
      </c>
      <c r="G1878" s="567" t="s">
        <v>2379</v>
      </c>
      <c r="H1878" s="567" t="s">
        <v>538</v>
      </c>
      <c r="I1878" s="567" t="s">
        <v>2376</v>
      </c>
      <c r="J1878" s="567" t="s">
        <v>2377</v>
      </c>
      <c r="K1878" s="567" t="s">
        <v>2378</v>
      </c>
      <c r="L1878" s="568">
        <v>0</v>
      </c>
      <c r="M1878" s="568">
        <v>0</v>
      </c>
      <c r="N1878" s="567">
        <v>11</v>
      </c>
      <c r="O1878" s="631">
        <v>10</v>
      </c>
      <c r="P1878" s="568">
        <v>0</v>
      </c>
      <c r="Q1878" s="583"/>
      <c r="R1878" s="567">
        <v>7</v>
      </c>
      <c r="S1878" s="583">
        <v>0.63636363636363635</v>
      </c>
      <c r="T1878" s="631">
        <v>6.5</v>
      </c>
      <c r="U1878" s="613">
        <v>0.65</v>
      </c>
    </row>
    <row r="1879" spans="1:21" ht="14.4" customHeight="1" x14ac:dyDescent="0.3">
      <c r="A1879" s="566">
        <v>4</v>
      </c>
      <c r="B1879" s="567" t="s">
        <v>539</v>
      </c>
      <c r="C1879" s="567">
        <v>89301048</v>
      </c>
      <c r="D1879" s="629" t="s">
        <v>4251</v>
      </c>
      <c r="E1879" s="630" t="s">
        <v>2304</v>
      </c>
      <c r="F1879" s="567" t="s">
        <v>2280</v>
      </c>
      <c r="G1879" s="567" t="s">
        <v>2435</v>
      </c>
      <c r="H1879" s="567" t="s">
        <v>538</v>
      </c>
      <c r="I1879" s="567" t="s">
        <v>2452</v>
      </c>
      <c r="J1879" s="567" t="s">
        <v>1022</v>
      </c>
      <c r="K1879" s="567" t="s">
        <v>2437</v>
      </c>
      <c r="L1879" s="568">
        <v>38.99</v>
      </c>
      <c r="M1879" s="568">
        <v>38.99</v>
      </c>
      <c r="N1879" s="567">
        <v>1</v>
      </c>
      <c r="O1879" s="631">
        <v>1</v>
      </c>
      <c r="P1879" s="568">
        <v>38.99</v>
      </c>
      <c r="Q1879" s="583">
        <v>1</v>
      </c>
      <c r="R1879" s="567">
        <v>1</v>
      </c>
      <c r="S1879" s="583">
        <v>1</v>
      </c>
      <c r="T1879" s="631">
        <v>1</v>
      </c>
      <c r="U1879" s="613">
        <v>1</v>
      </c>
    </row>
    <row r="1880" spans="1:21" ht="14.4" customHeight="1" x14ac:dyDescent="0.3">
      <c r="A1880" s="566">
        <v>4</v>
      </c>
      <c r="B1880" s="567" t="s">
        <v>539</v>
      </c>
      <c r="C1880" s="567">
        <v>89301048</v>
      </c>
      <c r="D1880" s="629" t="s">
        <v>4251</v>
      </c>
      <c r="E1880" s="630" t="s">
        <v>2304</v>
      </c>
      <c r="F1880" s="567" t="s">
        <v>2280</v>
      </c>
      <c r="G1880" s="567" t="s">
        <v>4231</v>
      </c>
      <c r="H1880" s="567" t="s">
        <v>538</v>
      </c>
      <c r="I1880" s="567" t="s">
        <v>4232</v>
      </c>
      <c r="J1880" s="567" t="s">
        <v>1358</v>
      </c>
      <c r="K1880" s="567" t="s">
        <v>4233</v>
      </c>
      <c r="L1880" s="568">
        <v>38.65</v>
      </c>
      <c r="M1880" s="568">
        <v>38.65</v>
      </c>
      <c r="N1880" s="567">
        <v>1</v>
      </c>
      <c r="O1880" s="631">
        <v>0.5</v>
      </c>
      <c r="P1880" s="568">
        <v>38.65</v>
      </c>
      <c r="Q1880" s="583">
        <v>1</v>
      </c>
      <c r="R1880" s="567">
        <v>1</v>
      </c>
      <c r="S1880" s="583">
        <v>1</v>
      </c>
      <c r="T1880" s="631">
        <v>0.5</v>
      </c>
      <c r="U1880" s="613">
        <v>1</v>
      </c>
    </row>
    <row r="1881" spans="1:21" ht="14.4" customHeight="1" x14ac:dyDescent="0.3">
      <c r="A1881" s="566">
        <v>4</v>
      </c>
      <c r="B1881" s="567" t="s">
        <v>539</v>
      </c>
      <c r="C1881" s="567">
        <v>89301048</v>
      </c>
      <c r="D1881" s="629" t="s">
        <v>4251</v>
      </c>
      <c r="E1881" s="630" t="s">
        <v>2304</v>
      </c>
      <c r="F1881" s="567" t="s">
        <v>2280</v>
      </c>
      <c r="G1881" s="567" t="s">
        <v>2500</v>
      </c>
      <c r="H1881" s="567" t="s">
        <v>538</v>
      </c>
      <c r="I1881" s="567" t="s">
        <v>2501</v>
      </c>
      <c r="J1881" s="567" t="s">
        <v>2502</v>
      </c>
      <c r="K1881" s="567" t="s">
        <v>2467</v>
      </c>
      <c r="L1881" s="568">
        <v>102.89</v>
      </c>
      <c r="M1881" s="568">
        <v>411.56</v>
      </c>
      <c r="N1881" s="567">
        <v>4</v>
      </c>
      <c r="O1881" s="631">
        <v>4</v>
      </c>
      <c r="P1881" s="568">
        <v>205.78</v>
      </c>
      <c r="Q1881" s="583">
        <v>0.5</v>
      </c>
      <c r="R1881" s="567">
        <v>2</v>
      </c>
      <c r="S1881" s="583">
        <v>0.5</v>
      </c>
      <c r="T1881" s="631">
        <v>2</v>
      </c>
      <c r="U1881" s="613">
        <v>0.5</v>
      </c>
    </row>
    <row r="1882" spans="1:21" ht="14.4" customHeight="1" x14ac:dyDescent="0.3">
      <c r="A1882" s="566">
        <v>4</v>
      </c>
      <c r="B1882" s="567" t="s">
        <v>539</v>
      </c>
      <c r="C1882" s="567">
        <v>89301048</v>
      </c>
      <c r="D1882" s="629" t="s">
        <v>4251</v>
      </c>
      <c r="E1882" s="630" t="s">
        <v>2304</v>
      </c>
      <c r="F1882" s="567" t="s">
        <v>2282</v>
      </c>
      <c r="G1882" s="567" t="s">
        <v>2622</v>
      </c>
      <c r="H1882" s="567" t="s">
        <v>538</v>
      </c>
      <c r="I1882" s="567" t="s">
        <v>3777</v>
      </c>
      <c r="J1882" s="567" t="s">
        <v>2696</v>
      </c>
      <c r="K1882" s="567" t="s">
        <v>3778</v>
      </c>
      <c r="L1882" s="568">
        <v>566</v>
      </c>
      <c r="M1882" s="568">
        <v>1132</v>
      </c>
      <c r="N1882" s="567">
        <v>2</v>
      </c>
      <c r="O1882" s="631">
        <v>1</v>
      </c>
      <c r="P1882" s="568"/>
      <c r="Q1882" s="583">
        <v>0</v>
      </c>
      <c r="R1882" s="567"/>
      <c r="S1882" s="583">
        <v>0</v>
      </c>
      <c r="T1882" s="631"/>
      <c r="U1882" s="613">
        <v>0</v>
      </c>
    </row>
    <row r="1883" spans="1:21" ht="14.4" customHeight="1" x14ac:dyDescent="0.3">
      <c r="A1883" s="566">
        <v>4</v>
      </c>
      <c r="B1883" s="567" t="s">
        <v>539</v>
      </c>
      <c r="C1883" s="567">
        <v>89301048</v>
      </c>
      <c r="D1883" s="629" t="s">
        <v>4251</v>
      </c>
      <c r="E1883" s="630" t="s">
        <v>2304</v>
      </c>
      <c r="F1883" s="567" t="s">
        <v>2282</v>
      </c>
      <c r="G1883" s="567" t="s">
        <v>4234</v>
      </c>
      <c r="H1883" s="567" t="s">
        <v>538</v>
      </c>
      <c r="I1883" s="567" t="s">
        <v>4235</v>
      </c>
      <c r="J1883" s="567" t="s">
        <v>4236</v>
      </c>
      <c r="K1883" s="567" t="s">
        <v>4237</v>
      </c>
      <c r="L1883" s="568">
        <v>200</v>
      </c>
      <c r="M1883" s="568">
        <v>400</v>
      </c>
      <c r="N1883" s="567">
        <v>2</v>
      </c>
      <c r="O1883" s="631">
        <v>1</v>
      </c>
      <c r="P1883" s="568">
        <v>400</v>
      </c>
      <c r="Q1883" s="583">
        <v>1</v>
      </c>
      <c r="R1883" s="567">
        <v>2</v>
      </c>
      <c r="S1883" s="583">
        <v>1</v>
      </c>
      <c r="T1883" s="631">
        <v>1</v>
      </c>
      <c r="U1883" s="613">
        <v>1</v>
      </c>
    </row>
    <row r="1884" spans="1:21" ht="14.4" customHeight="1" x14ac:dyDescent="0.3">
      <c r="A1884" s="566">
        <v>4</v>
      </c>
      <c r="B1884" s="567" t="s">
        <v>539</v>
      </c>
      <c r="C1884" s="567">
        <v>89301048</v>
      </c>
      <c r="D1884" s="629" t="s">
        <v>4251</v>
      </c>
      <c r="E1884" s="630" t="s">
        <v>2310</v>
      </c>
      <c r="F1884" s="567" t="s">
        <v>2280</v>
      </c>
      <c r="G1884" s="567" t="s">
        <v>2603</v>
      </c>
      <c r="H1884" s="567" t="s">
        <v>905</v>
      </c>
      <c r="I1884" s="567" t="s">
        <v>2093</v>
      </c>
      <c r="J1884" s="567" t="s">
        <v>1340</v>
      </c>
      <c r="K1884" s="567" t="s">
        <v>1071</v>
      </c>
      <c r="L1884" s="568">
        <v>60.92</v>
      </c>
      <c r="M1884" s="568">
        <v>121.84</v>
      </c>
      <c r="N1884" s="567">
        <v>2</v>
      </c>
      <c r="O1884" s="631">
        <v>1.5</v>
      </c>
      <c r="P1884" s="568">
        <v>121.84</v>
      </c>
      <c r="Q1884" s="583">
        <v>1</v>
      </c>
      <c r="R1884" s="567">
        <v>2</v>
      </c>
      <c r="S1884" s="583">
        <v>1</v>
      </c>
      <c r="T1884" s="631">
        <v>1.5</v>
      </c>
      <c r="U1884" s="613">
        <v>1</v>
      </c>
    </row>
    <row r="1885" spans="1:21" ht="14.4" customHeight="1" x14ac:dyDescent="0.3">
      <c r="A1885" s="566">
        <v>4</v>
      </c>
      <c r="B1885" s="567" t="s">
        <v>539</v>
      </c>
      <c r="C1885" s="567">
        <v>89301048</v>
      </c>
      <c r="D1885" s="629" t="s">
        <v>4251</v>
      </c>
      <c r="E1885" s="630" t="s">
        <v>2310</v>
      </c>
      <c r="F1885" s="567" t="s">
        <v>2280</v>
      </c>
      <c r="G1885" s="567" t="s">
        <v>2357</v>
      </c>
      <c r="H1885" s="567" t="s">
        <v>905</v>
      </c>
      <c r="I1885" s="567" t="s">
        <v>1943</v>
      </c>
      <c r="J1885" s="567" t="s">
        <v>1944</v>
      </c>
      <c r="K1885" s="567" t="s">
        <v>1945</v>
      </c>
      <c r="L1885" s="568">
        <v>333.31</v>
      </c>
      <c r="M1885" s="568">
        <v>333.31</v>
      </c>
      <c r="N1885" s="567">
        <v>1</v>
      </c>
      <c r="O1885" s="631">
        <v>0.5</v>
      </c>
      <c r="P1885" s="568"/>
      <c r="Q1885" s="583">
        <v>0</v>
      </c>
      <c r="R1885" s="567"/>
      <c r="S1885" s="583">
        <v>0</v>
      </c>
      <c r="T1885" s="631"/>
      <c r="U1885" s="613">
        <v>0</v>
      </c>
    </row>
    <row r="1886" spans="1:21" ht="14.4" customHeight="1" x14ac:dyDescent="0.3">
      <c r="A1886" s="566">
        <v>4</v>
      </c>
      <c r="B1886" s="567" t="s">
        <v>539</v>
      </c>
      <c r="C1886" s="567">
        <v>89301048</v>
      </c>
      <c r="D1886" s="629" t="s">
        <v>4251</v>
      </c>
      <c r="E1886" s="630" t="s">
        <v>2310</v>
      </c>
      <c r="F1886" s="567" t="s">
        <v>2280</v>
      </c>
      <c r="G1886" s="567" t="s">
        <v>2357</v>
      </c>
      <c r="H1886" s="567" t="s">
        <v>905</v>
      </c>
      <c r="I1886" s="567" t="s">
        <v>1949</v>
      </c>
      <c r="J1886" s="567" t="s">
        <v>1950</v>
      </c>
      <c r="K1886" s="567" t="s">
        <v>1951</v>
      </c>
      <c r="L1886" s="568">
        <v>333.31</v>
      </c>
      <c r="M1886" s="568">
        <v>666.62</v>
      </c>
      <c r="N1886" s="567">
        <v>2</v>
      </c>
      <c r="O1886" s="631">
        <v>2</v>
      </c>
      <c r="P1886" s="568">
        <v>666.62</v>
      </c>
      <c r="Q1886" s="583">
        <v>1</v>
      </c>
      <c r="R1886" s="567">
        <v>2</v>
      </c>
      <c r="S1886" s="583">
        <v>1</v>
      </c>
      <c r="T1886" s="631">
        <v>2</v>
      </c>
      <c r="U1886" s="613">
        <v>1</v>
      </c>
    </row>
    <row r="1887" spans="1:21" ht="14.4" customHeight="1" x14ac:dyDescent="0.3">
      <c r="A1887" s="566">
        <v>4</v>
      </c>
      <c r="B1887" s="567" t="s">
        <v>539</v>
      </c>
      <c r="C1887" s="567">
        <v>89301048</v>
      </c>
      <c r="D1887" s="629" t="s">
        <v>4251</v>
      </c>
      <c r="E1887" s="630" t="s">
        <v>2310</v>
      </c>
      <c r="F1887" s="567" t="s">
        <v>2280</v>
      </c>
      <c r="G1887" s="567" t="s">
        <v>2337</v>
      </c>
      <c r="H1887" s="567" t="s">
        <v>905</v>
      </c>
      <c r="I1887" s="567" t="s">
        <v>1943</v>
      </c>
      <c r="J1887" s="567" t="s">
        <v>1944</v>
      </c>
      <c r="K1887" s="567" t="s">
        <v>1945</v>
      </c>
      <c r="L1887" s="568">
        <v>333.31</v>
      </c>
      <c r="M1887" s="568">
        <v>1666.5500000000002</v>
      </c>
      <c r="N1887" s="567">
        <v>5</v>
      </c>
      <c r="O1887" s="631">
        <v>4.5</v>
      </c>
      <c r="P1887" s="568">
        <v>999.93000000000006</v>
      </c>
      <c r="Q1887" s="583">
        <v>0.6</v>
      </c>
      <c r="R1887" s="567">
        <v>3</v>
      </c>
      <c r="S1887" s="583">
        <v>0.6</v>
      </c>
      <c r="T1887" s="631">
        <v>2.5</v>
      </c>
      <c r="U1887" s="613">
        <v>0.55555555555555558</v>
      </c>
    </row>
    <row r="1888" spans="1:21" ht="14.4" customHeight="1" x14ac:dyDescent="0.3">
      <c r="A1888" s="566">
        <v>4</v>
      </c>
      <c r="B1888" s="567" t="s">
        <v>539</v>
      </c>
      <c r="C1888" s="567">
        <v>89301048</v>
      </c>
      <c r="D1888" s="629" t="s">
        <v>4251</v>
      </c>
      <c r="E1888" s="630" t="s">
        <v>2310</v>
      </c>
      <c r="F1888" s="567" t="s">
        <v>2280</v>
      </c>
      <c r="G1888" s="567" t="s">
        <v>2779</v>
      </c>
      <c r="H1888" s="567" t="s">
        <v>538</v>
      </c>
      <c r="I1888" s="567" t="s">
        <v>3224</v>
      </c>
      <c r="J1888" s="567" t="s">
        <v>3225</v>
      </c>
      <c r="K1888" s="567" t="s">
        <v>3226</v>
      </c>
      <c r="L1888" s="568">
        <v>0</v>
      </c>
      <c r="M1888" s="568">
        <v>0</v>
      </c>
      <c r="N1888" s="567">
        <v>1</v>
      </c>
      <c r="O1888" s="631">
        <v>0.5</v>
      </c>
      <c r="P1888" s="568">
        <v>0</v>
      </c>
      <c r="Q1888" s="583"/>
      <c r="R1888" s="567">
        <v>1</v>
      </c>
      <c r="S1888" s="583">
        <v>1</v>
      </c>
      <c r="T1888" s="631">
        <v>0.5</v>
      </c>
      <c r="U1888" s="613">
        <v>1</v>
      </c>
    </row>
    <row r="1889" spans="1:21" ht="14.4" customHeight="1" x14ac:dyDescent="0.3">
      <c r="A1889" s="566">
        <v>4</v>
      </c>
      <c r="B1889" s="567" t="s">
        <v>539</v>
      </c>
      <c r="C1889" s="567">
        <v>89301048</v>
      </c>
      <c r="D1889" s="629" t="s">
        <v>4251</v>
      </c>
      <c r="E1889" s="630" t="s">
        <v>2310</v>
      </c>
      <c r="F1889" s="567" t="s">
        <v>2280</v>
      </c>
      <c r="G1889" s="567" t="s">
        <v>2779</v>
      </c>
      <c r="H1889" s="567" t="s">
        <v>538</v>
      </c>
      <c r="I1889" s="567" t="s">
        <v>2780</v>
      </c>
      <c r="J1889" s="567" t="s">
        <v>2781</v>
      </c>
      <c r="K1889" s="567" t="s">
        <v>2782</v>
      </c>
      <c r="L1889" s="568">
        <v>0</v>
      </c>
      <c r="M1889" s="568">
        <v>0</v>
      </c>
      <c r="N1889" s="567">
        <v>1</v>
      </c>
      <c r="O1889" s="631">
        <v>1</v>
      </c>
      <c r="P1889" s="568"/>
      <c r="Q1889" s="583"/>
      <c r="R1889" s="567"/>
      <c r="S1889" s="583">
        <v>0</v>
      </c>
      <c r="T1889" s="631"/>
      <c r="U1889" s="613">
        <v>0</v>
      </c>
    </row>
    <row r="1890" spans="1:21" ht="14.4" customHeight="1" x14ac:dyDescent="0.3">
      <c r="A1890" s="566">
        <v>4</v>
      </c>
      <c r="B1890" s="567" t="s">
        <v>539</v>
      </c>
      <c r="C1890" s="567">
        <v>89301048</v>
      </c>
      <c r="D1890" s="629" t="s">
        <v>4251</v>
      </c>
      <c r="E1890" s="630" t="s">
        <v>2310</v>
      </c>
      <c r="F1890" s="567" t="s">
        <v>2280</v>
      </c>
      <c r="G1890" s="567" t="s">
        <v>3148</v>
      </c>
      <c r="H1890" s="567" t="s">
        <v>905</v>
      </c>
      <c r="I1890" s="567" t="s">
        <v>4238</v>
      </c>
      <c r="J1890" s="567" t="s">
        <v>4239</v>
      </c>
      <c r="K1890" s="567" t="s">
        <v>2147</v>
      </c>
      <c r="L1890" s="568">
        <v>52.4</v>
      </c>
      <c r="M1890" s="568">
        <v>157.19999999999999</v>
      </c>
      <c r="N1890" s="567">
        <v>3</v>
      </c>
      <c r="O1890" s="631">
        <v>0.5</v>
      </c>
      <c r="P1890" s="568"/>
      <c r="Q1890" s="583">
        <v>0</v>
      </c>
      <c r="R1890" s="567"/>
      <c r="S1890" s="583">
        <v>0</v>
      </c>
      <c r="T1890" s="631"/>
      <c r="U1890" s="613">
        <v>0</v>
      </c>
    </row>
    <row r="1891" spans="1:21" ht="14.4" customHeight="1" x14ac:dyDescent="0.3">
      <c r="A1891" s="566">
        <v>4</v>
      </c>
      <c r="B1891" s="567" t="s">
        <v>539</v>
      </c>
      <c r="C1891" s="567">
        <v>89301048</v>
      </c>
      <c r="D1891" s="629" t="s">
        <v>4251</v>
      </c>
      <c r="E1891" s="630" t="s">
        <v>2310</v>
      </c>
      <c r="F1891" s="567" t="s">
        <v>2280</v>
      </c>
      <c r="G1891" s="567" t="s">
        <v>3148</v>
      </c>
      <c r="H1891" s="567" t="s">
        <v>905</v>
      </c>
      <c r="I1891" s="567" t="s">
        <v>2143</v>
      </c>
      <c r="J1891" s="567" t="s">
        <v>1384</v>
      </c>
      <c r="K1891" s="567" t="s">
        <v>2129</v>
      </c>
      <c r="L1891" s="568">
        <v>69.86</v>
      </c>
      <c r="M1891" s="568">
        <v>349.29999999999995</v>
      </c>
      <c r="N1891" s="567">
        <v>5</v>
      </c>
      <c r="O1891" s="631">
        <v>1.5</v>
      </c>
      <c r="P1891" s="568"/>
      <c r="Q1891" s="583">
        <v>0</v>
      </c>
      <c r="R1891" s="567"/>
      <c r="S1891" s="583">
        <v>0</v>
      </c>
      <c r="T1891" s="631"/>
      <c r="U1891" s="613">
        <v>0</v>
      </c>
    </row>
    <row r="1892" spans="1:21" ht="14.4" customHeight="1" x14ac:dyDescent="0.3">
      <c r="A1892" s="566">
        <v>4</v>
      </c>
      <c r="B1892" s="567" t="s">
        <v>539</v>
      </c>
      <c r="C1892" s="567">
        <v>89301048</v>
      </c>
      <c r="D1892" s="629" t="s">
        <v>4251</v>
      </c>
      <c r="E1892" s="630" t="s">
        <v>2310</v>
      </c>
      <c r="F1892" s="567" t="s">
        <v>2280</v>
      </c>
      <c r="G1892" s="567" t="s">
        <v>4240</v>
      </c>
      <c r="H1892" s="567" t="s">
        <v>538</v>
      </c>
      <c r="I1892" s="567" t="s">
        <v>4241</v>
      </c>
      <c r="J1892" s="567" t="s">
        <v>4242</v>
      </c>
      <c r="K1892" s="567" t="s">
        <v>724</v>
      </c>
      <c r="L1892" s="568">
        <v>33.36</v>
      </c>
      <c r="M1892" s="568">
        <v>33.36</v>
      </c>
      <c r="N1892" s="567">
        <v>1</v>
      </c>
      <c r="O1892" s="631">
        <v>0.5</v>
      </c>
      <c r="P1892" s="568">
        <v>33.36</v>
      </c>
      <c r="Q1892" s="583">
        <v>1</v>
      </c>
      <c r="R1892" s="567">
        <v>1</v>
      </c>
      <c r="S1892" s="583">
        <v>1</v>
      </c>
      <c r="T1892" s="631">
        <v>0.5</v>
      </c>
      <c r="U1892" s="613">
        <v>1</v>
      </c>
    </row>
    <row r="1893" spans="1:21" ht="14.4" customHeight="1" x14ac:dyDescent="0.3">
      <c r="A1893" s="566">
        <v>4</v>
      </c>
      <c r="B1893" s="567" t="s">
        <v>539</v>
      </c>
      <c r="C1893" s="567">
        <v>89301048</v>
      </c>
      <c r="D1893" s="629" t="s">
        <v>4251</v>
      </c>
      <c r="E1893" s="630" t="s">
        <v>2310</v>
      </c>
      <c r="F1893" s="567" t="s">
        <v>2280</v>
      </c>
      <c r="G1893" s="567" t="s">
        <v>2657</v>
      </c>
      <c r="H1893" s="567" t="s">
        <v>538</v>
      </c>
      <c r="I1893" s="567" t="s">
        <v>2658</v>
      </c>
      <c r="J1893" s="567" t="s">
        <v>1016</v>
      </c>
      <c r="K1893" s="567" t="s">
        <v>2659</v>
      </c>
      <c r="L1893" s="568">
        <v>31.64</v>
      </c>
      <c r="M1893" s="568">
        <v>63.28</v>
      </c>
      <c r="N1893" s="567">
        <v>2</v>
      </c>
      <c r="O1893" s="631">
        <v>1.5</v>
      </c>
      <c r="P1893" s="568">
        <v>31.64</v>
      </c>
      <c r="Q1893" s="583">
        <v>0.5</v>
      </c>
      <c r="R1893" s="567">
        <v>1</v>
      </c>
      <c r="S1893" s="583">
        <v>0.5</v>
      </c>
      <c r="T1893" s="631">
        <v>0.5</v>
      </c>
      <c r="U1893" s="613">
        <v>0.33333333333333331</v>
      </c>
    </row>
    <row r="1894" spans="1:21" ht="14.4" customHeight="1" x14ac:dyDescent="0.3">
      <c r="A1894" s="566">
        <v>4</v>
      </c>
      <c r="B1894" s="567" t="s">
        <v>539</v>
      </c>
      <c r="C1894" s="567">
        <v>89301048</v>
      </c>
      <c r="D1894" s="629" t="s">
        <v>4251</v>
      </c>
      <c r="E1894" s="630" t="s">
        <v>2310</v>
      </c>
      <c r="F1894" s="567" t="s">
        <v>2280</v>
      </c>
      <c r="G1894" s="567" t="s">
        <v>2509</v>
      </c>
      <c r="H1894" s="567" t="s">
        <v>538</v>
      </c>
      <c r="I1894" s="567" t="s">
        <v>2510</v>
      </c>
      <c r="J1894" s="567" t="s">
        <v>846</v>
      </c>
      <c r="K1894" s="567" t="s">
        <v>847</v>
      </c>
      <c r="L1894" s="568">
        <v>0</v>
      </c>
      <c r="M1894" s="568">
        <v>0</v>
      </c>
      <c r="N1894" s="567">
        <v>3</v>
      </c>
      <c r="O1894" s="631">
        <v>1.5</v>
      </c>
      <c r="P1894" s="568">
        <v>0</v>
      </c>
      <c r="Q1894" s="583"/>
      <c r="R1894" s="567">
        <v>1</v>
      </c>
      <c r="S1894" s="583">
        <v>0.33333333333333331</v>
      </c>
      <c r="T1894" s="631">
        <v>0.5</v>
      </c>
      <c r="U1894" s="613">
        <v>0.33333333333333331</v>
      </c>
    </row>
    <row r="1895" spans="1:21" ht="14.4" customHeight="1" x14ac:dyDescent="0.3">
      <c r="A1895" s="566">
        <v>4</v>
      </c>
      <c r="B1895" s="567" t="s">
        <v>539</v>
      </c>
      <c r="C1895" s="567">
        <v>89301048</v>
      </c>
      <c r="D1895" s="629" t="s">
        <v>4251</v>
      </c>
      <c r="E1895" s="630" t="s">
        <v>2310</v>
      </c>
      <c r="F1895" s="567" t="s">
        <v>2280</v>
      </c>
      <c r="G1895" s="567" t="s">
        <v>2661</v>
      </c>
      <c r="H1895" s="567" t="s">
        <v>538</v>
      </c>
      <c r="I1895" s="567" t="s">
        <v>2510</v>
      </c>
      <c r="J1895" s="567" t="s">
        <v>846</v>
      </c>
      <c r="K1895" s="567" t="s">
        <v>847</v>
      </c>
      <c r="L1895" s="568">
        <v>0</v>
      </c>
      <c r="M1895" s="568">
        <v>0</v>
      </c>
      <c r="N1895" s="567">
        <v>6</v>
      </c>
      <c r="O1895" s="631">
        <v>3</v>
      </c>
      <c r="P1895" s="568">
        <v>0</v>
      </c>
      <c r="Q1895" s="583"/>
      <c r="R1895" s="567">
        <v>6</v>
      </c>
      <c r="S1895" s="583">
        <v>1</v>
      </c>
      <c r="T1895" s="631">
        <v>3</v>
      </c>
      <c r="U1895" s="613">
        <v>1</v>
      </c>
    </row>
    <row r="1896" spans="1:21" ht="14.4" customHeight="1" x14ac:dyDescent="0.3">
      <c r="A1896" s="566">
        <v>4</v>
      </c>
      <c r="B1896" s="567" t="s">
        <v>539</v>
      </c>
      <c r="C1896" s="567">
        <v>89301048</v>
      </c>
      <c r="D1896" s="629" t="s">
        <v>4251</v>
      </c>
      <c r="E1896" s="630" t="s">
        <v>2310</v>
      </c>
      <c r="F1896" s="567" t="s">
        <v>2280</v>
      </c>
      <c r="G1896" s="567" t="s">
        <v>2577</v>
      </c>
      <c r="H1896" s="567" t="s">
        <v>905</v>
      </c>
      <c r="I1896" s="567" t="s">
        <v>2136</v>
      </c>
      <c r="J1896" s="567" t="s">
        <v>1388</v>
      </c>
      <c r="K1896" s="567" t="s">
        <v>1389</v>
      </c>
      <c r="L1896" s="568">
        <v>154.01</v>
      </c>
      <c r="M1896" s="568">
        <v>924.06</v>
      </c>
      <c r="N1896" s="567">
        <v>6</v>
      </c>
      <c r="O1896" s="631">
        <v>2</v>
      </c>
      <c r="P1896" s="568">
        <v>462.03</v>
      </c>
      <c r="Q1896" s="583">
        <v>0.5</v>
      </c>
      <c r="R1896" s="567">
        <v>3</v>
      </c>
      <c r="S1896" s="583">
        <v>0.5</v>
      </c>
      <c r="T1896" s="631">
        <v>1</v>
      </c>
      <c r="U1896" s="613">
        <v>0.5</v>
      </c>
    </row>
    <row r="1897" spans="1:21" ht="14.4" customHeight="1" x14ac:dyDescent="0.3">
      <c r="A1897" s="566">
        <v>4</v>
      </c>
      <c r="B1897" s="567" t="s">
        <v>539</v>
      </c>
      <c r="C1897" s="567">
        <v>89301048</v>
      </c>
      <c r="D1897" s="629" t="s">
        <v>4251</v>
      </c>
      <c r="E1897" s="630" t="s">
        <v>2310</v>
      </c>
      <c r="F1897" s="567" t="s">
        <v>2280</v>
      </c>
      <c r="G1897" s="567" t="s">
        <v>4221</v>
      </c>
      <c r="H1897" s="567" t="s">
        <v>538</v>
      </c>
      <c r="I1897" s="567" t="s">
        <v>4219</v>
      </c>
      <c r="J1897" s="567" t="s">
        <v>1355</v>
      </c>
      <c r="K1897" s="567" t="s">
        <v>4220</v>
      </c>
      <c r="L1897" s="568">
        <v>38.65</v>
      </c>
      <c r="M1897" s="568">
        <v>38.65</v>
      </c>
      <c r="N1897" s="567">
        <v>1</v>
      </c>
      <c r="O1897" s="631">
        <v>1</v>
      </c>
      <c r="P1897" s="568"/>
      <c r="Q1897" s="583">
        <v>0</v>
      </c>
      <c r="R1897" s="567"/>
      <c r="S1897" s="583">
        <v>0</v>
      </c>
      <c r="T1897" s="631"/>
      <c r="U1897" s="613">
        <v>0</v>
      </c>
    </row>
    <row r="1898" spans="1:21" ht="14.4" customHeight="1" x14ac:dyDescent="0.3">
      <c r="A1898" s="566">
        <v>4</v>
      </c>
      <c r="B1898" s="567" t="s">
        <v>539</v>
      </c>
      <c r="C1898" s="567">
        <v>89301048</v>
      </c>
      <c r="D1898" s="629" t="s">
        <v>4251</v>
      </c>
      <c r="E1898" s="630" t="s">
        <v>2310</v>
      </c>
      <c r="F1898" s="567" t="s">
        <v>2280</v>
      </c>
      <c r="G1898" s="567" t="s">
        <v>4243</v>
      </c>
      <c r="H1898" s="567" t="s">
        <v>538</v>
      </c>
      <c r="I1898" s="567" t="s">
        <v>2826</v>
      </c>
      <c r="J1898" s="567" t="s">
        <v>2365</v>
      </c>
      <c r="K1898" s="567" t="s">
        <v>3501</v>
      </c>
      <c r="L1898" s="568">
        <v>36.78</v>
      </c>
      <c r="M1898" s="568">
        <v>110.34</v>
      </c>
      <c r="N1898" s="567">
        <v>3</v>
      </c>
      <c r="O1898" s="631">
        <v>2.5</v>
      </c>
      <c r="P1898" s="568">
        <v>73.56</v>
      </c>
      <c r="Q1898" s="583">
        <v>0.66666666666666663</v>
      </c>
      <c r="R1898" s="567">
        <v>2</v>
      </c>
      <c r="S1898" s="583">
        <v>0.66666666666666663</v>
      </c>
      <c r="T1898" s="631">
        <v>2</v>
      </c>
      <c r="U1898" s="613">
        <v>0.8</v>
      </c>
    </row>
    <row r="1899" spans="1:21" ht="14.4" customHeight="1" x14ac:dyDescent="0.3">
      <c r="A1899" s="566">
        <v>4</v>
      </c>
      <c r="B1899" s="567" t="s">
        <v>539</v>
      </c>
      <c r="C1899" s="567">
        <v>89301048</v>
      </c>
      <c r="D1899" s="629" t="s">
        <v>4251</v>
      </c>
      <c r="E1899" s="630" t="s">
        <v>2310</v>
      </c>
      <c r="F1899" s="567" t="s">
        <v>2280</v>
      </c>
      <c r="G1899" s="567" t="s">
        <v>2363</v>
      </c>
      <c r="H1899" s="567" t="s">
        <v>538</v>
      </c>
      <c r="I1899" s="567" t="s">
        <v>2826</v>
      </c>
      <c r="J1899" s="567" t="s">
        <v>2365</v>
      </c>
      <c r="K1899" s="567" t="s">
        <v>3501</v>
      </c>
      <c r="L1899" s="568">
        <v>36.78</v>
      </c>
      <c r="M1899" s="568">
        <v>110.34</v>
      </c>
      <c r="N1899" s="567">
        <v>3</v>
      </c>
      <c r="O1899" s="631">
        <v>2</v>
      </c>
      <c r="P1899" s="568">
        <v>73.56</v>
      </c>
      <c r="Q1899" s="583">
        <v>0.66666666666666663</v>
      </c>
      <c r="R1899" s="567">
        <v>2</v>
      </c>
      <c r="S1899" s="583">
        <v>0.66666666666666663</v>
      </c>
      <c r="T1899" s="631">
        <v>1</v>
      </c>
      <c r="U1899" s="613">
        <v>0.5</v>
      </c>
    </row>
    <row r="1900" spans="1:21" ht="14.4" customHeight="1" x14ac:dyDescent="0.3">
      <c r="A1900" s="566">
        <v>4</v>
      </c>
      <c r="B1900" s="567" t="s">
        <v>539</v>
      </c>
      <c r="C1900" s="567">
        <v>89301048</v>
      </c>
      <c r="D1900" s="629" t="s">
        <v>4251</v>
      </c>
      <c r="E1900" s="630" t="s">
        <v>2310</v>
      </c>
      <c r="F1900" s="567" t="s">
        <v>2280</v>
      </c>
      <c r="G1900" s="567" t="s">
        <v>2369</v>
      </c>
      <c r="H1900" s="567" t="s">
        <v>905</v>
      </c>
      <c r="I1900" s="567" t="s">
        <v>2081</v>
      </c>
      <c r="J1900" s="567" t="s">
        <v>934</v>
      </c>
      <c r="K1900" s="567" t="s">
        <v>1309</v>
      </c>
      <c r="L1900" s="568">
        <v>468.96</v>
      </c>
      <c r="M1900" s="568">
        <v>937.92</v>
      </c>
      <c r="N1900" s="567">
        <v>2</v>
      </c>
      <c r="O1900" s="631">
        <v>2</v>
      </c>
      <c r="P1900" s="568">
        <v>468.96</v>
      </c>
      <c r="Q1900" s="583">
        <v>0.5</v>
      </c>
      <c r="R1900" s="567">
        <v>1</v>
      </c>
      <c r="S1900" s="583">
        <v>0.5</v>
      </c>
      <c r="T1900" s="631">
        <v>1</v>
      </c>
      <c r="U1900" s="613">
        <v>0.5</v>
      </c>
    </row>
    <row r="1901" spans="1:21" ht="14.4" customHeight="1" x14ac:dyDescent="0.3">
      <c r="A1901" s="566">
        <v>4</v>
      </c>
      <c r="B1901" s="567" t="s">
        <v>539</v>
      </c>
      <c r="C1901" s="567">
        <v>89301048</v>
      </c>
      <c r="D1901" s="629" t="s">
        <v>4251</v>
      </c>
      <c r="E1901" s="630" t="s">
        <v>2310</v>
      </c>
      <c r="F1901" s="567" t="s">
        <v>2280</v>
      </c>
      <c r="G1901" s="567" t="s">
        <v>2369</v>
      </c>
      <c r="H1901" s="567" t="s">
        <v>905</v>
      </c>
      <c r="I1901" s="567" t="s">
        <v>1865</v>
      </c>
      <c r="J1901" s="567" t="s">
        <v>934</v>
      </c>
      <c r="K1901" s="567" t="s">
        <v>935</v>
      </c>
      <c r="L1901" s="568">
        <v>625.29</v>
      </c>
      <c r="M1901" s="568">
        <v>2501.16</v>
      </c>
      <c r="N1901" s="567">
        <v>4</v>
      </c>
      <c r="O1901" s="631">
        <v>3.5</v>
      </c>
      <c r="P1901" s="568">
        <v>1250.58</v>
      </c>
      <c r="Q1901" s="583">
        <v>0.5</v>
      </c>
      <c r="R1901" s="567">
        <v>2</v>
      </c>
      <c r="S1901" s="583">
        <v>0.5</v>
      </c>
      <c r="T1901" s="631">
        <v>1.5</v>
      </c>
      <c r="U1901" s="613">
        <v>0.42857142857142855</v>
      </c>
    </row>
    <row r="1902" spans="1:21" ht="14.4" customHeight="1" x14ac:dyDescent="0.3">
      <c r="A1902" s="566">
        <v>4</v>
      </c>
      <c r="B1902" s="567" t="s">
        <v>539</v>
      </c>
      <c r="C1902" s="567">
        <v>89301048</v>
      </c>
      <c r="D1902" s="629" t="s">
        <v>4251</v>
      </c>
      <c r="E1902" s="630" t="s">
        <v>2310</v>
      </c>
      <c r="F1902" s="567" t="s">
        <v>2280</v>
      </c>
      <c r="G1902" s="567" t="s">
        <v>2369</v>
      </c>
      <c r="H1902" s="567" t="s">
        <v>905</v>
      </c>
      <c r="I1902" s="567" t="s">
        <v>1866</v>
      </c>
      <c r="J1902" s="567" t="s">
        <v>934</v>
      </c>
      <c r="K1902" s="567" t="s">
        <v>936</v>
      </c>
      <c r="L1902" s="568">
        <v>937.93</v>
      </c>
      <c r="M1902" s="568">
        <v>937.93</v>
      </c>
      <c r="N1902" s="567">
        <v>1</v>
      </c>
      <c r="O1902" s="631">
        <v>0.5</v>
      </c>
      <c r="P1902" s="568">
        <v>937.93</v>
      </c>
      <c r="Q1902" s="583">
        <v>1</v>
      </c>
      <c r="R1902" s="567">
        <v>1</v>
      </c>
      <c r="S1902" s="583">
        <v>1</v>
      </c>
      <c r="T1902" s="631">
        <v>0.5</v>
      </c>
      <c r="U1902" s="613">
        <v>1</v>
      </c>
    </row>
    <row r="1903" spans="1:21" ht="14.4" customHeight="1" x14ac:dyDescent="0.3">
      <c r="A1903" s="566">
        <v>4</v>
      </c>
      <c r="B1903" s="567" t="s">
        <v>539</v>
      </c>
      <c r="C1903" s="567">
        <v>89301048</v>
      </c>
      <c r="D1903" s="629" t="s">
        <v>4251</v>
      </c>
      <c r="E1903" s="630" t="s">
        <v>2310</v>
      </c>
      <c r="F1903" s="567" t="s">
        <v>2280</v>
      </c>
      <c r="G1903" s="567" t="s">
        <v>2369</v>
      </c>
      <c r="H1903" s="567" t="s">
        <v>905</v>
      </c>
      <c r="I1903" s="567" t="s">
        <v>2400</v>
      </c>
      <c r="J1903" s="567" t="s">
        <v>934</v>
      </c>
      <c r="K1903" s="567" t="s">
        <v>2085</v>
      </c>
      <c r="L1903" s="568">
        <v>1458.07</v>
      </c>
      <c r="M1903" s="568">
        <v>1458.07</v>
      </c>
      <c r="N1903" s="567">
        <v>1</v>
      </c>
      <c r="O1903" s="631">
        <v>1</v>
      </c>
      <c r="P1903" s="568"/>
      <c r="Q1903" s="583">
        <v>0</v>
      </c>
      <c r="R1903" s="567"/>
      <c r="S1903" s="583">
        <v>0</v>
      </c>
      <c r="T1903" s="631"/>
      <c r="U1903" s="613">
        <v>0</v>
      </c>
    </row>
    <row r="1904" spans="1:21" ht="14.4" customHeight="1" x14ac:dyDescent="0.3">
      <c r="A1904" s="566">
        <v>4</v>
      </c>
      <c r="B1904" s="567" t="s">
        <v>539</v>
      </c>
      <c r="C1904" s="567">
        <v>89301048</v>
      </c>
      <c r="D1904" s="629" t="s">
        <v>4251</v>
      </c>
      <c r="E1904" s="630" t="s">
        <v>2310</v>
      </c>
      <c r="F1904" s="567" t="s">
        <v>2280</v>
      </c>
      <c r="G1904" s="567" t="s">
        <v>2369</v>
      </c>
      <c r="H1904" s="567" t="s">
        <v>905</v>
      </c>
      <c r="I1904" s="567" t="s">
        <v>1869</v>
      </c>
      <c r="J1904" s="567" t="s">
        <v>955</v>
      </c>
      <c r="K1904" s="567" t="s">
        <v>936</v>
      </c>
      <c r="L1904" s="568">
        <v>1749.69</v>
      </c>
      <c r="M1904" s="568">
        <v>1749.69</v>
      </c>
      <c r="N1904" s="567">
        <v>1</v>
      </c>
      <c r="O1904" s="631">
        <v>0.5</v>
      </c>
      <c r="P1904" s="568">
        <v>1749.69</v>
      </c>
      <c r="Q1904" s="583">
        <v>1</v>
      </c>
      <c r="R1904" s="567">
        <v>1</v>
      </c>
      <c r="S1904" s="583">
        <v>1</v>
      </c>
      <c r="T1904" s="631">
        <v>0.5</v>
      </c>
      <c r="U1904" s="613">
        <v>1</v>
      </c>
    </row>
    <row r="1905" spans="1:21" ht="14.4" customHeight="1" x14ac:dyDescent="0.3">
      <c r="A1905" s="566">
        <v>4</v>
      </c>
      <c r="B1905" s="567" t="s">
        <v>539</v>
      </c>
      <c r="C1905" s="567">
        <v>89301048</v>
      </c>
      <c r="D1905" s="629" t="s">
        <v>4251</v>
      </c>
      <c r="E1905" s="630" t="s">
        <v>2310</v>
      </c>
      <c r="F1905" s="567" t="s">
        <v>2280</v>
      </c>
      <c r="G1905" s="567" t="s">
        <v>2369</v>
      </c>
      <c r="H1905" s="567" t="s">
        <v>905</v>
      </c>
      <c r="I1905" s="567" t="s">
        <v>2083</v>
      </c>
      <c r="J1905" s="567" t="s">
        <v>955</v>
      </c>
      <c r="K1905" s="567" t="s">
        <v>1310</v>
      </c>
      <c r="L1905" s="568">
        <v>2332.92</v>
      </c>
      <c r="M1905" s="568">
        <v>2332.92</v>
      </c>
      <c r="N1905" s="567">
        <v>1</v>
      </c>
      <c r="O1905" s="631">
        <v>1</v>
      </c>
      <c r="P1905" s="568">
        <v>2332.92</v>
      </c>
      <c r="Q1905" s="583">
        <v>1</v>
      </c>
      <c r="R1905" s="567">
        <v>1</v>
      </c>
      <c r="S1905" s="583">
        <v>1</v>
      </c>
      <c r="T1905" s="631">
        <v>1</v>
      </c>
      <c r="U1905" s="613">
        <v>1</v>
      </c>
    </row>
    <row r="1906" spans="1:21" ht="14.4" customHeight="1" x14ac:dyDescent="0.3">
      <c r="A1906" s="566">
        <v>4</v>
      </c>
      <c r="B1906" s="567" t="s">
        <v>539</v>
      </c>
      <c r="C1906" s="567">
        <v>89301048</v>
      </c>
      <c r="D1906" s="629" t="s">
        <v>4251</v>
      </c>
      <c r="E1906" s="630" t="s">
        <v>2310</v>
      </c>
      <c r="F1906" s="567" t="s">
        <v>2280</v>
      </c>
      <c r="G1906" s="567" t="s">
        <v>3572</v>
      </c>
      <c r="H1906" s="567" t="s">
        <v>538</v>
      </c>
      <c r="I1906" s="567" t="s">
        <v>3573</v>
      </c>
      <c r="J1906" s="567" t="s">
        <v>633</v>
      </c>
      <c r="K1906" s="567" t="s">
        <v>3261</v>
      </c>
      <c r="L1906" s="568">
        <v>0</v>
      </c>
      <c r="M1906" s="568">
        <v>0</v>
      </c>
      <c r="N1906" s="567">
        <v>1</v>
      </c>
      <c r="O1906" s="631">
        <v>0.5</v>
      </c>
      <c r="P1906" s="568">
        <v>0</v>
      </c>
      <c r="Q1906" s="583"/>
      <c r="R1906" s="567">
        <v>1</v>
      </c>
      <c r="S1906" s="583">
        <v>1</v>
      </c>
      <c r="T1906" s="631">
        <v>0.5</v>
      </c>
      <c r="U1906" s="613">
        <v>1</v>
      </c>
    </row>
    <row r="1907" spans="1:21" ht="14.4" customHeight="1" x14ac:dyDescent="0.3">
      <c r="A1907" s="566">
        <v>4</v>
      </c>
      <c r="B1907" s="567" t="s">
        <v>539</v>
      </c>
      <c r="C1907" s="567">
        <v>89301048</v>
      </c>
      <c r="D1907" s="629" t="s">
        <v>4251</v>
      </c>
      <c r="E1907" s="630" t="s">
        <v>2310</v>
      </c>
      <c r="F1907" s="567" t="s">
        <v>2280</v>
      </c>
      <c r="G1907" s="567" t="s">
        <v>3521</v>
      </c>
      <c r="H1907" s="567" t="s">
        <v>538</v>
      </c>
      <c r="I1907" s="567" t="s">
        <v>4226</v>
      </c>
      <c r="J1907" s="567" t="s">
        <v>872</v>
      </c>
      <c r="K1907" s="567" t="s">
        <v>4227</v>
      </c>
      <c r="L1907" s="568">
        <v>28.74</v>
      </c>
      <c r="M1907" s="568">
        <v>28.74</v>
      </c>
      <c r="N1907" s="567">
        <v>1</v>
      </c>
      <c r="O1907" s="631">
        <v>0.5</v>
      </c>
      <c r="P1907" s="568">
        <v>28.74</v>
      </c>
      <c r="Q1907" s="583">
        <v>1</v>
      </c>
      <c r="R1907" s="567">
        <v>1</v>
      </c>
      <c r="S1907" s="583">
        <v>1</v>
      </c>
      <c r="T1907" s="631">
        <v>0.5</v>
      </c>
      <c r="U1907" s="613">
        <v>1</v>
      </c>
    </row>
    <row r="1908" spans="1:21" ht="14.4" customHeight="1" x14ac:dyDescent="0.3">
      <c r="A1908" s="566">
        <v>4</v>
      </c>
      <c r="B1908" s="567" t="s">
        <v>539</v>
      </c>
      <c r="C1908" s="567">
        <v>89301048</v>
      </c>
      <c r="D1908" s="629" t="s">
        <v>4251</v>
      </c>
      <c r="E1908" s="630" t="s">
        <v>2310</v>
      </c>
      <c r="F1908" s="567" t="s">
        <v>2280</v>
      </c>
      <c r="G1908" s="567" t="s">
        <v>3521</v>
      </c>
      <c r="H1908" s="567" t="s">
        <v>538</v>
      </c>
      <c r="I1908" s="567" t="s">
        <v>3966</v>
      </c>
      <c r="J1908" s="567" t="s">
        <v>872</v>
      </c>
      <c r="K1908" s="567" t="s">
        <v>873</v>
      </c>
      <c r="L1908" s="568">
        <v>169</v>
      </c>
      <c r="M1908" s="568">
        <v>169</v>
      </c>
      <c r="N1908" s="567">
        <v>1</v>
      </c>
      <c r="O1908" s="631">
        <v>0.5</v>
      </c>
      <c r="P1908" s="568">
        <v>169</v>
      </c>
      <c r="Q1908" s="583">
        <v>1</v>
      </c>
      <c r="R1908" s="567">
        <v>1</v>
      </c>
      <c r="S1908" s="583">
        <v>1</v>
      </c>
      <c r="T1908" s="631">
        <v>0.5</v>
      </c>
      <c r="U1908" s="613">
        <v>1</v>
      </c>
    </row>
    <row r="1909" spans="1:21" ht="14.4" customHeight="1" x14ac:dyDescent="0.3">
      <c r="A1909" s="566">
        <v>4</v>
      </c>
      <c r="B1909" s="567" t="s">
        <v>539</v>
      </c>
      <c r="C1909" s="567">
        <v>89301048</v>
      </c>
      <c r="D1909" s="629" t="s">
        <v>4251</v>
      </c>
      <c r="E1909" s="630" t="s">
        <v>2310</v>
      </c>
      <c r="F1909" s="567" t="s">
        <v>2280</v>
      </c>
      <c r="G1909" s="567" t="s">
        <v>3732</v>
      </c>
      <c r="H1909" s="567" t="s">
        <v>905</v>
      </c>
      <c r="I1909" s="567" t="s">
        <v>2109</v>
      </c>
      <c r="J1909" s="567" t="s">
        <v>1342</v>
      </c>
      <c r="K1909" s="567" t="s">
        <v>1343</v>
      </c>
      <c r="L1909" s="568">
        <v>101.16</v>
      </c>
      <c r="M1909" s="568">
        <v>202.32</v>
      </c>
      <c r="N1909" s="567">
        <v>2</v>
      </c>
      <c r="O1909" s="631">
        <v>1.5</v>
      </c>
      <c r="P1909" s="568">
        <v>202.32</v>
      </c>
      <c r="Q1909" s="583">
        <v>1</v>
      </c>
      <c r="R1909" s="567">
        <v>2</v>
      </c>
      <c r="S1909" s="583">
        <v>1</v>
      </c>
      <c r="T1909" s="631">
        <v>1.5</v>
      </c>
      <c r="U1909" s="613">
        <v>1</v>
      </c>
    </row>
    <row r="1910" spans="1:21" ht="14.4" customHeight="1" x14ac:dyDescent="0.3">
      <c r="A1910" s="566">
        <v>4</v>
      </c>
      <c r="B1910" s="567" t="s">
        <v>539</v>
      </c>
      <c r="C1910" s="567">
        <v>89301048</v>
      </c>
      <c r="D1910" s="629" t="s">
        <v>4251</v>
      </c>
      <c r="E1910" s="630" t="s">
        <v>2310</v>
      </c>
      <c r="F1910" s="567" t="s">
        <v>2280</v>
      </c>
      <c r="G1910" s="567" t="s">
        <v>3748</v>
      </c>
      <c r="H1910" s="567" t="s">
        <v>538</v>
      </c>
      <c r="I1910" s="567" t="s">
        <v>3911</v>
      </c>
      <c r="J1910" s="567" t="s">
        <v>1232</v>
      </c>
      <c r="K1910" s="567" t="s">
        <v>3912</v>
      </c>
      <c r="L1910" s="568">
        <v>112.13</v>
      </c>
      <c r="M1910" s="568">
        <v>224.26</v>
      </c>
      <c r="N1910" s="567">
        <v>2</v>
      </c>
      <c r="O1910" s="631">
        <v>1.5</v>
      </c>
      <c r="P1910" s="568">
        <v>112.13</v>
      </c>
      <c r="Q1910" s="583">
        <v>0.5</v>
      </c>
      <c r="R1910" s="567">
        <v>1</v>
      </c>
      <c r="S1910" s="583">
        <v>0.5</v>
      </c>
      <c r="T1910" s="631">
        <v>0.5</v>
      </c>
      <c r="U1910" s="613">
        <v>0.33333333333333331</v>
      </c>
    </row>
    <row r="1911" spans="1:21" ht="14.4" customHeight="1" x14ac:dyDescent="0.3">
      <c r="A1911" s="566">
        <v>4</v>
      </c>
      <c r="B1911" s="567" t="s">
        <v>539</v>
      </c>
      <c r="C1911" s="567">
        <v>89301048</v>
      </c>
      <c r="D1911" s="629" t="s">
        <v>4251</v>
      </c>
      <c r="E1911" s="630" t="s">
        <v>2310</v>
      </c>
      <c r="F1911" s="567" t="s">
        <v>2280</v>
      </c>
      <c r="G1911" s="567" t="s">
        <v>2379</v>
      </c>
      <c r="H1911" s="567" t="s">
        <v>538</v>
      </c>
      <c r="I1911" s="567" t="s">
        <v>2376</v>
      </c>
      <c r="J1911" s="567" t="s">
        <v>2377</v>
      </c>
      <c r="K1911" s="567" t="s">
        <v>2378</v>
      </c>
      <c r="L1911" s="568">
        <v>0</v>
      </c>
      <c r="M1911" s="568">
        <v>0</v>
      </c>
      <c r="N1911" s="567">
        <v>6</v>
      </c>
      <c r="O1911" s="631">
        <v>5</v>
      </c>
      <c r="P1911" s="568">
        <v>0</v>
      </c>
      <c r="Q1911" s="583"/>
      <c r="R1911" s="567">
        <v>5</v>
      </c>
      <c r="S1911" s="583">
        <v>0.83333333333333337</v>
      </c>
      <c r="T1911" s="631">
        <v>4</v>
      </c>
      <c r="U1911" s="613">
        <v>0.8</v>
      </c>
    </row>
    <row r="1912" spans="1:21" ht="14.4" customHeight="1" x14ac:dyDescent="0.3">
      <c r="A1912" s="566">
        <v>4</v>
      </c>
      <c r="B1912" s="567" t="s">
        <v>539</v>
      </c>
      <c r="C1912" s="567">
        <v>89301048</v>
      </c>
      <c r="D1912" s="629" t="s">
        <v>4251</v>
      </c>
      <c r="E1912" s="630" t="s">
        <v>2310</v>
      </c>
      <c r="F1912" s="567" t="s">
        <v>2282</v>
      </c>
      <c r="G1912" s="567" t="s">
        <v>2622</v>
      </c>
      <c r="H1912" s="567" t="s">
        <v>538</v>
      </c>
      <c r="I1912" s="567" t="s">
        <v>3777</v>
      </c>
      <c r="J1912" s="567" t="s">
        <v>2696</v>
      </c>
      <c r="K1912" s="567" t="s">
        <v>3778</v>
      </c>
      <c r="L1912" s="568">
        <v>566</v>
      </c>
      <c r="M1912" s="568">
        <v>2264</v>
      </c>
      <c r="N1912" s="567">
        <v>4</v>
      </c>
      <c r="O1912" s="631">
        <v>2</v>
      </c>
      <c r="P1912" s="568"/>
      <c r="Q1912" s="583">
        <v>0</v>
      </c>
      <c r="R1912" s="567"/>
      <c r="S1912" s="583">
        <v>0</v>
      </c>
      <c r="T1912" s="631"/>
      <c r="U1912" s="613">
        <v>0</v>
      </c>
    </row>
    <row r="1913" spans="1:21" ht="14.4" customHeight="1" x14ac:dyDescent="0.3">
      <c r="A1913" s="566">
        <v>4</v>
      </c>
      <c r="B1913" s="567" t="s">
        <v>539</v>
      </c>
      <c r="C1913" s="567">
        <v>89301048</v>
      </c>
      <c r="D1913" s="629" t="s">
        <v>4251</v>
      </c>
      <c r="E1913" s="630" t="s">
        <v>2310</v>
      </c>
      <c r="F1913" s="567" t="s">
        <v>2282</v>
      </c>
      <c r="G1913" s="567" t="s">
        <v>4234</v>
      </c>
      <c r="H1913" s="567" t="s">
        <v>538</v>
      </c>
      <c r="I1913" s="567" t="s">
        <v>4235</v>
      </c>
      <c r="J1913" s="567" t="s">
        <v>4236</v>
      </c>
      <c r="K1913" s="567" t="s">
        <v>4237</v>
      </c>
      <c r="L1913" s="568">
        <v>200</v>
      </c>
      <c r="M1913" s="568">
        <v>400</v>
      </c>
      <c r="N1913" s="567">
        <v>2</v>
      </c>
      <c r="O1913" s="631">
        <v>1</v>
      </c>
      <c r="P1913" s="568"/>
      <c r="Q1913" s="583">
        <v>0</v>
      </c>
      <c r="R1913" s="567"/>
      <c r="S1913" s="583">
        <v>0</v>
      </c>
      <c r="T1913" s="631"/>
      <c r="U1913" s="613">
        <v>0</v>
      </c>
    </row>
    <row r="1914" spans="1:21" ht="14.4" customHeight="1" x14ac:dyDescent="0.3">
      <c r="A1914" s="566">
        <v>4</v>
      </c>
      <c r="B1914" s="567" t="s">
        <v>539</v>
      </c>
      <c r="C1914" s="567">
        <v>89301048</v>
      </c>
      <c r="D1914" s="629" t="s">
        <v>4251</v>
      </c>
      <c r="E1914" s="630" t="s">
        <v>2310</v>
      </c>
      <c r="F1914" s="567" t="s">
        <v>2282</v>
      </c>
      <c r="G1914" s="567" t="s">
        <v>4234</v>
      </c>
      <c r="H1914" s="567" t="s">
        <v>538</v>
      </c>
      <c r="I1914" s="567" t="s">
        <v>4244</v>
      </c>
      <c r="J1914" s="567" t="s">
        <v>4245</v>
      </c>
      <c r="K1914" s="567" t="s">
        <v>4246</v>
      </c>
      <c r="L1914" s="568">
        <v>200</v>
      </c>
      <c r="M1914" s="568">
        <v>400</v>
      </c>
      <c r="N1914" s="567">
        <v>2</v>
      </c>
      <c r="O1914" s="631">
        <v>1</v>
      </c>
      <c r="P1914" s="568"/>
      <c r="Q1914" s="583">
        <v>0</v>
      </c>
      <c r="R1914" s="567"/>
      <c r="S1914" s="583">
        <v>0</v>
      </c>
      <c r="T1914" s="631"/>
      <c r="U1914" s="613">
        <v>0</v>
      </c>
    </row>
    <row r="1915" spans="1:21" ht="14.4" customHeight="1" x14ac:dyDescent="0.3">
      <c r="A1915" s="566">
        <v>4</v>
      </c>
      <c r="B1915" s="567" t="s">
        <v>539</v>
      </c>
      <c r="C1915" s="567">
        <v>89301048</v>
      </c>
      <c r="D1915" s="629" t="s">
        <v>4251</v>
      </c>
      <c r="E1915" s="630" t="s">
        <v>2310</v>
      </c>
      <c r="F1915" s="567" t="s">
        <v>2282</v>
      </c>
      <c r="G1915" s="567" t="s">
        <v>2521</v>
      </c>
      <c r="H1915" s="567" t="s">
        <v>538</v>
      </c>
      <c r="I1915" s="567" t="s">
        <v>2752</v>
      </c>
      <c r="J1915" s="567" t="s">
        <v>2753</v>
      </c>
      <c r="K1915" s="567" t="s">
        <v>2754</v>
      </c>
      <c r="L1915" s="568">
        <v>378.48</v>
      </c>
      <c r="M1915" s="568">
        <v>378.48</v>
      </c>
      <c r="N1915" s="567">
        <v>1</v>
      </c>
      <c r="O1915" s="631">
        <v>1</v>
      </c>
      <c r="P1915" s="568">
        <v>378.48</v>
      </c>
      <c r="Q1915" s="583">
        <v>1</v>
      </c>
      <c r="R1915" s="567">
        <v>1</v>
      </c>
      <c r="S1915" s="583">
        <v>1</v>
      </c>
      <c r="T1915" s="631">
        <v>1</v>
      </c>
      <c r="U1915" s="613">
        <v>1</v>
      </c>
    </row>
    <row r="1916" spans="1:21" ht="14.4" customHeight="1" x14ac:dyDescent="0.3">
      <c r="A1916" s="566">
        <v>4</v>
      </c>
      <c r="B1916" s="567" t="s">
        <v>539</v>
      </c>
      <c r="C1916" s="567">
        <v>89301048</v>
      </c>
      <c r="D1916" s="629" t="s">
        <v>4251</v>
      </c>
      <c r="E1916" s="630" t="s">
        <v>2316</v>
      </c>
      <c r="F1916" s="567" t="s">
        <v>2280</v>
      </c>
      <c r="G1916" s="567" t="s">
        <v>4221</v>
      </c>
      <c r="H1916" s="567" t="s">
        <v>538</v>
      </c>
      <c r="I1916" s="567" t="s">
        <v>4219</v>
      </c>
      <c r="J1916" s="567" t="s">
        <v>1355</v>
      </c>
      <c r="K1916" s="567" t="s">
        <v>4220</v>
      </c>
      <c r="L1916" s="568">
        <v>38.65</v>
      </c>
      <c r="M1916" s="568">
        <v>38.65</v>
      </c>
      <c r="N1916" s="567">
        <v>1</v>
      </c>
      <c r="O1916" s="631">
        <v>1</v>
      </c>
      <c r="P1916" s="568"/>
      <c r="Q1916" s="583">
        <v>0</v>
      </c>
      <c r="R1916" s="567"/>
      <c r="S1916" s="583">
        <v>0</v>
      </c>
      <c r="T1916" s="631"/>
      <c r="U1916" s="613">
        <v>0</v>
      </c>
    </row>
    <row r="1917" spans="1:21" ht="14.4" customHeight="1" x14ac:dyDescent="0.3">
      <c r="A1917" s="566">
        <v>4</v>
      </c>
      <c r="B1917" s="567" t="s">
        <v>539</v>
      </c>
      <c r="C1917" s="567">
        <v>89301048</v>
      </c>
      <c r="D1917" s="629" t="s">
        <v>4251</v>
      </c>
      <c r="E1917" s="630" t="s">
        <v>2316</v>
      </c>
      <c r="F1917" s="567" t="s">
        <v>2280</v>
      </c>
      <c r="G1917" s="567" t="s">
        <v>2369</v>
      </c>
      <c r="H1917" s="567" t="s">
        <v>905</v>
      </c>
      <c r="I1917" s="567" t="s">
        <v>1865</v>
      </c>
      <c r="J1917" s="567" t="s">
        <v>934</v>
      </c>
      <c r="K1917" s="567" t="s">
        <v>935</v>
      </c>
      <c r="L1917" s="568">
        <v>625.29</v>
      </c>
      <c r="M1917" s="568">
        <v>625.29</v>
      </c>
      <c r="N1917" s="567">
        <v>1</v>
      </c>
      <c r="O1917" s="631">
        <v>1</v>
      </c>
      <c r="P1917" s="568"/>
      <c r="Q1917" s="583">
        <v>0</v>
      </c>
      <c r="R1917" s="567"/>
      <c r="S1917" s="583">
        <v>0</v>
      </c>
      <c r="T1917" s="631"/>
      <c r="U1917" s="613">
        <v>0</v>
      </c>
    </row>
    <row r="1918" spans="1:21" ht="14.4" customHeight="1" x14ac:dyDescent="0.3">
      <c r="A1918" s="566">
        <v>4</v>
      </c>
      <c r="B1918" s="567" t="s">
        <v>539</v>
      </c>
      <c r="C1918" s="567">
        <v>89301048</v>
      </c>
      <c r="D1918" s="629" t="s">
        <v>4251</v>
      </c>
      <c r="E1918" s="630" t="s">
        <v>2319</v>
      </c>
      <c r="F1918" s="567" t="s">
        <v>2280</v>
      </c>
      <c r="G1918" s="567" t="s">
        <v>2337</v>
      </c>
      <c r="H1918" s="567" t="s">
        <v>905</v>
      </c>
      <c r="I1918" s="567" t="s">
        <v>1943</v>
      </c>
      <c r="J1918" s="567" t="s">
        <v>1944</v>
      </c>
      <c r="K1918" s="567" t="s">
        <v>1945</v>
      </c>
      <c r="L1918" s="568">
        <v>333.31</v>
      </c>
      <c r="M1918" s="568">
        <v>333.31</v>
      </c>
      <c r="N1918" s="567">
        <v>1</v>
      </c>
      <c r="O1918" s="631">
        <v>1</v>
      </c>
      <c r="P1918" s="568"/>
      <c r="Q1918" s="583">
        <v>0</v>
      </c>
      <c r="R1918" s="567"/>
      <c r="S1918" s="583">
        <v>0</v>
      </c>
      <c r="T1918" s="631"/>
      <c r="U1918" s="613">
        <v>0</v>
      </c>
    </row>
    <row r="1919" spans="1:21" ht="14.4" customHeight="1" x14ac:dyDescent="0.3">
      <c r="A1919" s="566">
        <v>4</v>
      </c>
      <c r="B1919" s="567" t="s">
        <v>539</v>
      </c>
      <c r="C1919" s="567">
        <v>89301048</v>
      </c>
      <c r="D1919" s="629" t="s">
        <v>4251</v>
      </c>
      <c r="E1919" s="630" t="s">
        <v>2319</v>
      </c>
      <c r="F1919" s="567" t="s">
        <v>2280</v>
      </c>
      <c r="G1919" s="567" t="s">
        <v>2657</v>
      </c>
      <c r="H1919" s="567" t="s">
        <v>538</v>
      </c>
      <c r="I1919" s="567" t="s">
        <v>2658</v>
      </c>
      <c r="J1919" s="567" t="s">
        <v>1016</v>
      </c>
      <c r="K1919" s="567" t="s">
        <v>2659</v>
      </c>
      <c r="L1919" s="568">
        <v>31.64</v>
      </c>
      <c r="M1919" s="568">
        <v>94.92</v>
      </c>
      <c r="N1919" s="567">
        <v>3</v>
      </c>
      <c r="O1919" s="631">
        <v>0.5</v>
      </c>
      <c r="P1919" s="568"/>
      <c r="Q1919" s="583">
        <v>0</v>
      </c>
      <c r="R1919" s="567"/>
      <c r="S1919" s="583">
        <v>0</v>
      </c>
      <c r="T1919" s="631"/>
      <c r="U1919" s="613">
        <v>0</v>
      </c>
    </row>
    <row r="1920" spans="1:21" ht="14.4" customHeight="1" x14ac:dyDescent="0.3">
      <c r="A1920" s="566">
        <v>4</v>
      </c>
      <c r="B1920" s="567" t="s">
        <v>539</v>
      </c>
      <c r="C1920" s="567">
        <v>89301048</v>
      </c>
      <c r="D1920" s="629" t="s">
        <v>4251</v>
      </c>
      <c r="E1920" s="630" t="s">
        <v>2319</v>
      </c>
      <c r="F1920" s="567" t="s">
        <v>2280</v>
      </c>
      <c r="G1920" s="567" t="s">
        <v>2657</v>
      </c>
      <c r="H1920" s="567" t="s">
        <v>538</v>
      </c>
      <c r="I1920" s="567" t="s">
        <v>3697</v>
      </c>
      <c r="J1920" s="567" t="s">
        <v>1016</v>
      </c>
      <c r="K1920" s="567" t="s">
        <v>1558</v>
      </c>
      <c r="L1920" s="568">
        <v>56.48</v>
      </c>
      <c r="M1920" s="568">
        <v>112.96</v>
      </c>
      <c r="N1920" s="567">
        <v>2</v>
      </c>
      <c r="O1920" s="631">
        <v>1</v>
      </c>
      <c r="P1920" s="568"/>
      <c r="Q1920" s="583">
        <v>0</v>
      </c>
      <c r="R1920" s="567"/>
      <c r="S1920" s="583">
        <v>0</v>
      </c>
      <c r="T1920" s="631"/>
      <c r="U1920" s="613">
        <v>0</v>
      </c>
    </row>
    <row r="1921" spans="1:21" ht="14.4" customHeight="1" x14ac:dyDescent="0.3">
      <c r="A1921" s="566">
        <v>4</v>
      </c>
      <c r="B1921" s="567" t="s">
        <v>539</v>
      </c>
      <c r="C1921" s="567">
        <v>89301048</v>
      </c>
      <c r="D1921" s="629" t="s">
        <v>4251</v>
      </c>
      <c r="E1921" s="630" t="s">
        <v>2319</v>
      </c>
      <c r="F1921" s="567" t="s">
        <v>2280</v>
      </c>
      <c r="G1921" s="567" t="s">
        <v>3238</v>
      </c>
      <c r="H1921" s="567" t="s">
        <v>538</v>
      </c>
      <c r="I1921" s="567" t="s">
        <v>3239</v>
      </c>
      <c r="J1921" s="567" t="s">
        <v>3240</v>
      </c>
      <c r="K1921" s="567" t="s">
        <v>3241</v>
      </c>
      <c r="L1921" s="568">
        <v>55.71</v>
      </c>
      <c r="M1921" s="568">
        <v>55.71</v>
      </c>
      <c r="N1921" s="567">
        <v>1</v>
      </c>
      <c r="O1921" s="631">
        <v>0.5</v>
      </c>
      <c r="P1921" s="568"/>
      <c r="Q1921" s="583">
        <v>0</v>
      </c>
      <c r="R1921" s="567"/>
      <c r="S1921" s="583">
        <v>0</v>
      </c>
      <c r="T1921" s="631"/>
      <c r="U1921" s="613">
        <v>0</v>
      </c>
    </row>
    <row r="1922" spans="1:21" ht="14.4" customHeight="1" x14ac:dyDescent="0.3">
      <c r="A1922" s="566">
        <v>4</v>
      </c>
      <c r="B1922" s="567" t="s">
        <v>539</v>
      </c>
      <c r="C1922" s="567">
        <v>89301048</v>
      </c>
      <c r="D1922" s="629" t="s">
        <v>4251</v>
      </c>
      <c r="E1922" s="630" t="s">
        <v>2319</v>
      </c>
      <c r="F1922" s="567" t="s">
        <v>2280</v>
      </c>
      <c r="G1922" s="567" t="s">
        <v>4221</v>
      </c>
      <c r="H1922" s="567" t="s">
        <v>538</v>
      </c>
      <c r="I1922" s="567" t="s">
        <v>4219</v>
      </c>
      <c r="J1922" s="567" t="s">
        <v>1355</v>
      </c>
      <c r="K1922" s="567" t="s">
        <v>4220</v>
      </c>
      <c r="L1922" s="568">
        <v>38.65</v>
      </c>
      <c r="M1922" s="568">
        <v>115.94999999999999</v>
      </c>
      <c r="N1922" s="567">
        <v>3</v>
      </c>
      <c r="O1922" s="631">
        <v>1</v>
      </c>
      <c r="P1922" s="568"/>
      <c r="Q1922" s="583">
        <v>0</v>
      </c>
      <c r="R1922" s="567"/>
      <c r="S1922" s="583">
        <v>0</v>
      </c>
      <c r="T1922" s="631"/>
      <c r="U1922" s="613">
        <v>0</v>
      </c>
    </row>
    <row r="1923" spans="1:21" ht="14.4" customHeight="1" x14ac:dyDescent="0.3">
      <c r="A1923" s="566">
        <v>4</v>
      </c>
      <c r="B1923" s="567" t="s">
        <v>539</v>
      </c>
      <c r="C1923" s="567">
        <v>89301048</v>
      </c>
      <c r="D1923" s="629" t="s">
        <v>4251</v>
      </c>
      <c r="E1923" s="630" t="s">
        <v>2319</v>
      </c>
      <c r="F1923" s="567" t="s">
        <v>2280</v>
      </c>
      <c r="G1923" s="567" t="s">
        <v>4222</v>
      </c>
      <c r="H1923" s="567" t="s">
        <v>905</v>
      </c>
      <c r="I1923" s="567" t="s">
        <v>4247</v>
      </c>
      <c r="J1923" s="567" t="s">
        <v>4248</v>
      </c>
      <c r="K1923" s="567" t="s">
        <v>1601</v>
      </c>
      <c r="L1923" s="568">
        <v>977.15</v>
      </c>
      <c r="M1923" s="568">
        <v>977.15</v>
      </c>
      <c r="N1923" s="567">
        <v>1</v>
      </c>
      <c r="O1923" s="631">
        <v>0.5</v>
      </c>
      <c r="P1923" s="568"/>
      <c r="Q1923" s="583">
        <v>0</v>
      </c>
      <c r="R1923" s="567"/>
      <c r="S1923" s="583">
        <v>0</v>
      </c>
      <c r="T1923" s="631"/>
      <c r="U1923" s="613">
        <v>0</v>
      </c>
    </row>
    <row r="1924" spans="1:21" ht="14.4" customHeight="1" x14ac:dyDescent="0.3">
      <c r="A1924" s="566">
        <v>4</v>
      </c>
      <c r="B1924" s="567" t="s">
        <v>539</v>
      </c>
      <c r="C1924" s="567">
        <v>89301048</v>
      </c>
      <c r="D1924" s="629" t="s">
        <v>4251</v>
      </c>
      <c r="E1924" s="630" t="s">
        <v>2319</v>
      </c>
      <c r="F1924" s="567" t="s">
        <v>2280</v>
      </c>
      <c r="G1924" s="567" t="s">
        <v>2379</v>
      </c>
      <c r="H1924" s="567" t="s">
        <v>538</v>
      </c>
      <c r="I1924" s="567" t="s">
        <v>2376</v>
      </c>
      <c r="J1924" s="567" t="s">
        <v>2377</v>
      </c>
      <c r="K1924" s="567" t="s">
        <v>2378</v>
      </c>
      <c r="L1924" s="568">
        <v>0</v>
      </c>
      <c r="M1924" s="568">
        <v>0</v>
      </c>
      <c r="N1924" s="567">
        <v>1</v>
      </c>
      <c r="O1924" s="631">
        <v>0.5</v>
      </c>
      <c r="P1924" s="568"/>
      <c r="Q1924" s="583"/>
      <c r="R1924" s="567"/>
      <c r="S1924" s="583">
        <v>0</v>
      </c>
      <c r="T1924" s="631"/>
      <c r="U1924" s="613">
        <v>0</v>
      </c>
    </row>
    <row r="1925" spans="1:21" ht="14.4" customHeight="1" x14ac:dyDescent="0.3">
      <c r="A1925" s="566">
        <v>4</v>
      </c>
      <c r="B1925" s="567" t="s">
        <v>539</v>
      </c>
      <c r="C1925" s="567">
        <v>89301048</v>
      </c>
      <c r="D1925" s="629" t="s">
        <v>4251</v>
      </c>
      <c r="E1925" s="630" t="s">
        <v>2326</v>
      </c>
      <c r="F1925" s="567" t="s">
        <v>2280</v>
      </c>
      <c r="G1925" s="567" t="s">
        <v>2357</v>
      </c>
      <c r="H1925" s="567" t="s">
        <v>905</v>
      </c>
      <c r="I1925" s="567" t="s">
        <v>1943</v>
      </c>
      <c r="J1925" s="567" t="s">
        <v>1944</v>
      </c>
      <c r="K1925" s="567" t="s">
        <v>1945</v>
      </c>
      <c r="L1925" s="568">
        <v>333.31</v>
      </c>
      <c r="M1925" s="568">
        <v>333.31</v>
      </c>
      <c r="N1925" s="567">
        <v>1</v>
      </c>
      <c r="O1925" s="631">
        <v>0.5</v>
      </c>
      <c r="P1925" s="568"/>
      <c r="Q1925" s="583">
        <v>0</v>
      </c>
      <c r="R1925" s="567"/>
      <c r="S1925" s="583">
        <v>0</v>
      </c>
      <c r="T1925" s="631"/>
      <c r="U1925" s="613">
        <v>0</v>
      </c>
    </row>
    <row r="1926" spans="1:21" ht="14.4" customHeight="1" x14ac:dyDescent="0.3">
      <c r="A1926" s="566">
        <v>4</v>
      </c>
      <c r="B1926" s="567" t="s">
        <v>539</v>
      </c>
      <c r="C1926" s="567">
        <v>89301048</v>
      </c>
      <c r="D1926" s="629" t="s">
        <v>4251</v>
      </c>
      <c r="E1926" s="630" t="s">
        <v>2326</v>
      </c>
      <c r="F1926" s="567" t="s">
        <v>2280</v>
      </c>
      <c r="G1926" s="567" t="s">
        <v>2337</v>
      </c>
      <c r="H1926" s="567" t="s">
        <v>905</v>
      </c>
      <c r="I1926" s="567" t="s">
        <v>1943</v>
      </c>
      <c r="J1926" s="567" t="s">
        <v>1944</v>
      </c>
      <c r="K1926" s="567" t="s">
        <v>1945</v>
      </c>
      <c r="L1926" s="568">
        <v>333.31</v>
      </c>
      <c r="M1926" s="568">
        <v>333.31</v>
      </c>
      <c r="N1926" s="567">
        <v>1</v>
      </c>
      <c r="O1926" s="631">
        <v>0.5</v>
      </c>
      <c r="P1926" s="568">
        <v>333.31</v>
      </c>
      <c r="Q1926" s="583">
        <v>1</v>
      </c>
      <c r="R1926" s="567">
        <v>1</v>
      </c>
      <c r="S1926" s="583">
        <v>1</v>
      </c>
      <c r="T1926" s="631">
        <v>0.5</v>
      </c>
      <c r="U1926" s="613">
        <v>1</v>
      </c>
    </row>
    <row r="1927" spans="1:21" ht="14.4" customHeight="1" x14ac:dyDescent="0.3">
      <c r="A1927" s="566">
        <v>4</v>
      </c>
      <c r="B1927" s="567" t="s">
        <v>539</v>
      </c>
      <c r="C1927" s="567">
        <v>89301048</v>
      </c>
      <c r="D1927" s="629" t="s">
        <v>4251</v>
      </c>
      <c r="E1927" s="630" t="s">
        <v>2326</v>
      </c>
      <c r="F1927" s="567" t="s">
        <v>2280</v>
      </c>
      <c r="G1927" s="567" t="s">
        <v>2661</v>
      </c>
      <c r="H1927" s="567" t="s">
        <v>538</v>
      </c>
      <c r="I1927" s="567" t="s">
        <v>2510</v>
      </c>
      <c r="J1927" s="567" t="s">
        <v>846</v>
      </c>
      <c r="K1927" s="567" t="s">
        <v>847</v>
      </c>
      <c r="L1927" s="568">
        <v>0</v>
      </c>
      <c r="M1927" s="568">
        <v>0</v>
      </c>
      <c r="N1927" s="567">
        <v>2</v>
      </c>
      <c r="O1927" s="631">
        <v>1</v>
      </c>
      <c r="P1927" s="568">
        <v>0</v>
      </c>
      <c r="Q1927" s="583"/>
      <c r="R1927" s="567">
        <v>1</v>
      </c>
      <c r="S1927" s="583">
        <v>0.5</v>
      </c>
      <c r="T1927" s="631">
        <v>0.5</v>
      </c>
      <c r="U1927" s="613">
        <v>0.5</v>
      </c>
    </row>
    <row r="1928" spans="1:21" ht="14.4" customHeight="1" x14ac:dyDescent="0.3">
      <c r="A1928" s="566">
        <v>4</v>
      </c>
      <c r="B1928" s="567" t="s">
        <v>539</v>
      </c>
      <c r="C1928" s="567">
        <v>89301048</v>
      </c>
      <c r="D1928" s="629" t="s">
        <v>4251</v>
      </c>
      <c r="E1928" s="630" t="s">
        <v>2326</v>
      </c>
      <c r="F1928" s="567" t="s">
        <v>2280</v>
      </c>
      <c r="G1928" s="567" t="s">
        <v>2363</v>
      </c>
      <c r="H1928" s="567" t="s">
        <v>538</v>
      </c>
      <c r="I1928" s="567" t="s">
        <v>2416</v>
      </c>
      <c r="J1928" s="567" t="s">
        <v>2365</v>
      </c>
      <c r="K1928" s="567" t="s">
        <v>2417</v>
      </c>
      <c r="L1928" s="568">
        <v>12.26</v>
      </c>
      <c r="M1928" s="568">
        <v>12.26</v>
      </c>
      <c r="N1928" s="567">
        <v>1</v>
      </c>
      <c r="O1928" s="631">
        <v>0.5</v>
      </c>
      <c r="P1928" s="568"/>
      <c r="Q1928" s="583">
        <v>0</v>
      </c>
      <c r="R1928" s="567"/>
      <c r="S1928" s="583">
        <v>0</v>
      </c>
      <c r="T1928" s="631"/>
      <c r="U1928" s="613">
        <v>0</v>
      </c>
    </row>
    <row r="1929" spans="1:21" ht="14.4" customHeight="1" x14ac:dyDescent="0.3">
      <c r="A1929" s="566">
        <v>4</v>
      </c>
      <c r="B1929" s="567" t="s">
        <v>539</v>
      </c>
      <c r="C1929" s="567">
        <v>89301048</v>
      </c>
      <c r="D1929" s="629" t="s">
        <v>4251</v>
      </c>
      <c r="E1929" s="630" t="s">
        <v>2326</v>
      </c>
      <c r="F1929" s="567" t="s">
        <v>2280</v>
      </c>
      <c r="G1929" s="567" t="s">
        <v>3521</v>
      </c>
      <c r="H1929" s="567" t="s">
        <v>538</v>
      </c>
      <c r="I1929" s="567" t="s">
        <v>4226</v>
      </c>
      <c r="J1929" s="567" t="s">
        <v>872</v>
      </c>
      <c r="K1929" s="567" t="s">
        <v>4227</v>
      </c>
      <c r="L1929" s="568">
        <v>28.74</v>
      </c>
      <c r="M1929" s="568">
        <v>57.48</v>
      </c>
      <c r="N1929" s="567">
        <v>2</v>
      </c>
      <c r="O1929" s="631">
        <v>1</v>
      </c>
      <c r="P1929" s="568"/>
      <c r="Q1929" s="583">
        <v>0</v>
      </c>
      <c r="R1929" s="567"/>
      <c r="S1929" s="583">
        <v>0</v>
      </c>
      <c r="T1929" s="631"/>
      <c r="U1929" s="613">
        <v>0</v>
      </c>
    </row>
    <row r="1930" spans="1:21" ht="14.4" customHeight="1" x14ac:dyDescent="0.3">
      <c r="A1930" s="566">
        <v>4</v>
      </c>
      <c r="B1930" s="567" t="s">
        <v>539</v>
      </c>
      <c r="C1930" s="567">
        <v>89301048</v>
      </c>
      <c r="D1930" s="629" t="s">
        <v>4251</v>
      </c>
      <c r="E1930" s="630" t="s">
        <v>2326</v>
      </c>
      <c r="F1930" s="567" t="s">
        <v>2280</v>
      </c>
      <c r="G1930" s="567" t="s">
        <v>2496</v>
      </c>
      <c r="H1930" s="567" t="s">
        <v>538</v>
      </c>
      <c r="I1930" s="567" t="s">
        <v>2497</v>
      </c>
      <c r="J1930" s="567" t="s">
        <v>788</v>
      </c>
      <c r="K1930" s="567" t="s">
        <v>789</v>
      </c>
      <c r="L1930" s="568">
        <v>75.459999999999994</v>
      </c>
      <c r="M1930" s="568">
        <v>75.459999999999994</v>
      </c>
      <c r="N1930" s="567">
        <v>1</v>
      </c>
      <c r="O1930" s="631">
        <v>1</v>
      </c>
      <c r="P1930" s="568">
        <v>75.459999999999994</v>
      </c>
      <c r="Q1930" s="583">
        <v>1</v>
      </c>
      <c r="R1930" s="567">
        <v>1</v>
      </c>
      <c r="S1930" s="583">
        <v>1</v>
      </c>
      <c r="T1930" s="631">
        <v>1</v>
      </c>
      <c r="U1930" s="613">
        <v>1</v>
      </c>
    </row>
    <row r="1931" spans="1:21" ht="14.4" customHeight="1" x14ac:dyDescent="0.3">
      <c r="A1931" s="566">
        <v>4</v>
      </c>
      <c r="B1931" s="567" t="s">
        <v>539</v>
      </c>
      <c r="C1931" s="567">
        <v>89301048</v>
      </c>
      <c r="D1931" s="629" t="s">
        <v>4251</v>
      </c>
      <c r="E1931" s="630" t="s">
        <v>2326</v>
      </c>
      <c r="F1931" s="567" t="s">
        <v>2280</v>
      </c>
      <c r="G1931" s="567" t="s">
        <v>2500</v>
      </c>
      <c r="H1931" s="567" t="s">
        <v>538</v>
      </c>
      <c r="I1931" s="567" t="s">
        <v>3664</v>
      </c>
      <c r="J1931" s="567" t="s">
        <v>2502</v>
      </c>
      <c r="K1931" s="567" t="s">
        <v>585</v>
      </c>
      <c r="L1931" s="568">
        <v>154.33000000000001</v>
      </c>
      <c r="M1931" s="568">
        <v>308.66000000000003</v>
      </c>
      <c r="N1931" s="567">
        <v>2</v>
      </c>
      <c r="O1931" s="631">
        <v>1.5</v>
      </c>
      <c r="P1931" s="568"/>
      <c r="Q1931" s="583">
        <v>0</v>
      </c>
      <c r="R1931" s="567"/>
      <c r="S1931" s="583">
        <v>0</v>
      </c>
      <c r="T1931" s="631"/>
      <c r="U1931" s="613">
        <v>0</v>
      </c>
    </row>
    <row r="1932" spans="1:21" ht="14.4" customHeight="1" x14ac:dyDescent="0.3">
      <c r="A1932" s="566">
        <v>4</v>
      </c>
      <c r="B1932" s="567" t="s">
        <v>539</v>
      </c>
      <c r="C1932" s="567">
        <v>89301048</v>
      </c>
      <c r="D1932" s="629" t="s">
        <v>4251</v>
      </c>
      <c r="E1932" s="630" t="s">
        <v>2329</v>
      </c>
      <c r="F1932" s="567" t="s">
        <v>2280</v>
      </c>
      <c r="G1932" s="567" t="s">
        <v>2363</v>
      </c>
      <c r="H1932" s="567" t="s">
        <v>538</v>
      </c>
      <c r="I1932" s="567" t="s">
        <v>2416</v>
      </c>
      <c r="J1932" s="567" t="s">
        <v>2365</v>
      </c>
      <c r="K1932" s="567" t="s">
        <v>2417</v>
      </c>
      <c r="L1932" s="568">
        <v>12.26</v>
      </c>
      <c r="M1932" s="568">
        <v>12.26</v>
      </c>
      <c r="N1932" s="567">
        <v>1</v>
      </c>
      <c r="O1932" s="631">
        <v>1</v>
      </c>
      <c r="P1932" s="568">
        <v>12.26</v>
      </c>
      <c r="Q1932" s="583">
        <v>1</v>
      </c>
      <c r="R1932" s="567">
        <v>1</v>
      </c>
      <c r="S1932" s="583">
        <v>1</v>
      </c>
      <c r="T1932" s="631">
        <v>1</v>
      </c>
      <c r="U1932" s="613">
        <v>1</v>
      </c>
    </row>
    <row r="1933" spans="1:21" ht="14.4" customHeight="1" x14ac:dyDescent="0.3">
      <c r="A1933" s="566">
        <v>4</v>
      </c>
      <c r="B1933" s="567" t="s">
        <v>539</v>
      </c>
      <c r="C1933" s="567">
        <v>89301048</v>
      </c>
      <c r="D1933" s="629" t="s">
        <v>4251</v>
      </c>
      <c r="E1933" s="630" t="s">
        <v>2329</v>
      </c>
      <c r="F1933" s="567" t="s">
        <v>2280</v>
      </c>
      <c r="G1933" s="567" t="s">
        <v>2490</v>
      </c>
      <c r="H1933" s="567" t="s">
        <v>538</v>
      </c>
      <c r="I1933" s="567" t="s">
        <v>3639</v>
      </c>
      <c r="J1933" s="567" t="s">
        <v>911</v>
      </c>
      <c r="K1933" s="567" t="s">
        <v>3640</v>
      </c>
      <c r="L1933" s="568">
        <v>96.63</v>
      </c>
      <c r="M1933" s="568">
        <v>96.63</v>
      </c>
      <c r="N1933" s="567">
        <v>1</v>
      </c>
      <c r="O1933" s="631">
        <v>1</v>
      </c>
      <c r="P1933" s="568"/>
      <c r="Q1933" s="583">
        <v>0</v>
      </c>
      <c r="R1933" s="567"/>
      <c r="S1933" s="583">
        <v>0</v>
      </c>
      <c r="T1933" s="631"/>
      <c r="U1933" s="613">
        <v>0</v>
      </c>
    </row>
    <row r="1934" spans="1:21" ht="14.4" customHeight="1" x14ac:dyDescent="0.3">
      <c r="A1934" s="566">
        <v>4</v>
      </c>
      <c r="B1934" s="567" t="s">
        <v>539</v>
      </c>
      <c r="C1934" s="567">
        <v>89301048</v>
      </c>
      <c r="D1934" s="629" t="s">
        <v>4251</v>
      </c>
      <c r="E1934" s="630" t="s">
        <v>2329</v>
      </c>
      <c r="F1934" s="567" t="s">
        <v>2280</v>
      </c>
      <c r="G1934" s="567" t="s">
        <v>3521</v>
      </c>
      <c r="H1934" s="567" t="s">
        <v>538</v>
      </c>
      <c r="I1934" s="567" t="s">
        <v>4249</v>
      </c>
      <c r="J1934" s="567" t="s">
        <v>872</v>
      </c>
      <c r="K1934" s="567" t="s">
        <v>4227</v>
      </c>
      <c r="L1934" s="568">
        <v>28.74</v>
      </c>
      <c r="M1934" s="568">
        <v>28.74</v>
      </c>
      <c r="N1934" s="567">
        <v>1</v>
      </c>
      <c r="O1934" s="631">
        <v>1</v>
      </c>
      <c r="P1934" s="568"/>
      <c r="Q1934" s="583">
        <v>0</v>
      </c>
      <c r="R1934" s="567"/>
      <c r="S1934" s="583">
        <v>0</v>
      </c>
      <c r="T1934" s="631"/>
      <c r="U1934" s="613">
        <v>0</v>
      </c>
    </row>
    <row r="1935" spans="1:21" ht="14.4" customHeight="1" x14ac:dyDescent="0.3">
      <c r="A1935" s="566">
        <v>4</v>
      </c>
      <c r="B1935" s="567" t="s">
        <v>539</v>
      </c>
      <c r="C1935" s="567">
        <v>89301048</v>
      </c>
      <c r="D1935" s="629" t="s">
        <v>4251</v>
      </c>
      <c r="E1935" s="630" t="s">
        <v>2329</v>
      </c>
      <c r="F1935" s="567" t="s">
        <v>2280</v>
      </c>
      <c r="G1935" s="567" t="s">
        <v>4230</v>
      </c>
      <c r="H1935" s="567" t="s">
        <v>538</v>
      </c>
      <c r="I1935" s="567" t="s">
        <v>4229</v>
      </c>
      <c r="J1935" s="567" t="s">
        <v>656</v>
      </c>
      <c r="K1935" s="567" t="s">
        <v>789</v>
      </c>
      <c r="L1935" s="568">
        <v>145.38999999999999</v>
      </c>
      <c r="M1935" s="568">
        <v>145.38999999999999</v>
      </c>
      <c r="N1935" s="567">
        <v>1</v>
      </c>
      <c r="O1935" s="631">
        <v>0.5</v>
      </c>
      <c r="P1935" s="568">
        <v>145.38999999999999</v>
      </c>
      <c r="Q1935" s="583">
        <v>1</v>
      </c>
      <c r="R1935" s="567">
        <v>1</v>
      </c>
      <c r="S1935" s="583">
        <v>1</v>
      </c>
      <c r="T1935" s="631">
        <v>0.5</v>
      </c>
      <c r="U1935" s="613">
        <v>1</v>
      </c>
    </row>
    <row r="1936" spans="1:21" ht="14.4" customHeight="1" x14ac:dyDescent="0.3">
      <c r="A1936" s="566">
        <v>4</v>
      </c>
      <c r="B1936" s="567" t="s">
        <v>539</v>
      </c>
      <c r="C1936" s="567">
        <v>89301048</v>
      </c>
      <c r="D1936" s="629" t="s">
        <v>4251</v>
      </c>
      <c r="E1936" s="630" t="s">
        <v>2329</v>
      </c>
      <c r="F1936" s="567" t="s">
        <v>2280</v>
      </c>
      <c r="G1936" s="567" t="s">
        <v>2500</v>
      </c>
      <c r="H1936" s="567" t="s">
        <v>538</v>
      </c>
      <c r="I1936" s="567" t="s">
        <v>2501</v>
      </c>
      <c r="J1936" s="567" t="s">
        <v>2502</v>
      </c>
      <c r="K1936" s="567" t="s">
        <v>2467</v>
      </c>
      <c r="L1936" s="568">
        <v>102.89</v>
      </c>
      <c r="M1936" s="568">
        <v>205.78</v>
      </c>
      <c r="N1936" s="567">
        <v>2</v>
      </c>
      <c r="O1936" s="631">
        <v>2</v>
      </c>
      <c r="P1936" s="568">
        <v>102.89</v>
      </c>
      <c r="Q1936" s="583">
        <v>0.5</v>
      </c>
      <c r="R1936" s="567">
        <v>1</v>
      </c>
      <c r="S1936" s="583">
        <v>0.5</v>
      </c>
      <c r="T1936" s="631">
        <v>1</v>
      </c>
      <c r="U1936" s="613">
        <v>0.5</v>
      </c>
    </row>
    <row r="1937" spans="1:21" ht="14.4" customHeight="1" x14ac:dyDescent="0.3">
      <c r="A1937" s="566">
        <v>4</v>
      </c>
      <c r="B1937" s="567" t="s">
        <v>539</v>
      </c>
      <c r="C1937" s="567">
        <v>89301048</v>
      </c>
      <c r="D1937" s="629" t="s">
        <v>4251</v>
      </c>
      <c r="E1937" s="630" t="s">
        <v>2329</v>
      </c>
      <c r="F1937" s="567" t="s">
        <v>2280</v>
      </c>
      <c r="G1937" s="567" t="s">
        <v>2500</v>
      </c>
      <c r="H1937" s="567" t="s">
        <v>538</v>
      </c>
      <c r="I1937" s="567" t="s">
        <v>3664</v>
      </c>
      <c r="J1937" s="567" t="s">
        <v>2502</v>
      </c>
      <c r="K1937" s="567" t="s">
        <v>585</v>
      </c>
      <c r="L1937" s="568">
        <v>154.33000000000001</v>
      </c>
      <c r="M1937" s="568">
        <v>154.33000000000001</v>
      </c>
      <c r="N1937" s="567">
        <v>1</v>
      </c>
      <c r="O1937" s="631"/>
      <c r="P1937" s="568">
        <v>154.33000000000001</v>
      </c>
      <c r="Q1937" s="583">
        <v>1</v>
      </c>
      <c r="R1937" s="567">
        <v>1</v>
      </c>
      <c r="S1937" s="583">
        <v>1</v>
      </c>
      <c r="T1937" s="631"/>
      <c r="U1937" s="613"/>
    </row>
    <row r="1938" spans="1:21" ht="14.4" customHeight="1" thickBot="1" x14ac:dyDescent="0.35">
      <c r="A1938" s="572">
        <v>4</v>
      </c>
      <c r="B1938" s="573" t="s">
        <v>539</v>
      </c>
      <c r="C1938" s="573">
        <v>89301048</v>
      </c>
      <c r="D1938" s="632" t="s">
        <v>4251</v>
      </c>
      <c r="E1938" s="633" t="s">
        <v>2329</v>
      </c>
      <c r="F1938" s="573" t="s">
        <v>2280</v>
      </c>
      <c r="G1938" s="573" t="s">
        <v>2453</v>
      </c>
      <c r="H1938" s="573" t="s">
        <v>538</v>
      </c>
      <c r="I1938" s="573" t="s">
        <v>4250</v>
      </c>
      <c r="J1938" s="573" t="s">
        <v>2551</v>
      </c>
      <c r="K1938" s="573" t="s">
        <v>799</v>
      </c>
      <c r="L1938" s="574">
        <v>0</v>
      </c>
      <c r="M1938" s="574">
        <v>0</v>
      </c>
      <c r="N1938" s="573">
        <v>1</v>
      </c>
      <c r="O1938" s="634">
        <v>0.5</v>
      </c>
      <c r="P1938" s="574">
        <v>0</v>
      </c>
      <c r="Q1938" s="584"/>
      <c r="R1938" s="573">
        <v>1</v>
      </c>
      <c r="S1938" s="584">
        <v>1</v>
      </c>
      <c r="T1938" s="634">
        <v>0.5</v>
      </c>
      <c r="U1938" s="61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4256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2296</v>
      </c>
      <c r="B5" s="564">
        <v>7542.08</v>
      </c>
      <c r="C5" s="582">
        <v>7.3840235001740737E-2</v>
      </c>
      <c r="D5" s="564">
        <v>94598.44</v>
      </c>
      <c r="E5" s="582">
        <v>0.92615976499825925</v>
      </c>
      <c r="F5" s="565">
        <v>102140.52</v>
      </c>
    </row>
    <row r="6" spans="1:6" ht="14.4" customHeight="1" x14ac:dyDescent="0.3">
      <c r="A6" s="593" t="s">
        <v>2325</v>
      </c>
      <c r="B6" s="570">
        <v>3152.6499999999996</v>
      </c>
      <c r="C6" s="583">
        <v>3.7357687609320102E-2</v>
      </c>
      <c r="D6" s="570">
        <v>81238.28</v>
      </c>
      <c r="E6" s="583">
        <v>0.96264231239067999</v>
      </c>
      <c r="F6" s="571">
        <v>84390.93</v>
      </c>
    </row>
    <row r="7" spans="1:6" ht="14.4" customHeight="1" x14ac:dyDescent="0.3">
      <c r="A7" s="593" t="s">
        <v>2306</v>
      </c>
      <c r="B7" s="570">
        <v>8891.3899999999958</v>
      </c>
      <c r="C7" s="583">
        <v>0.12358820121517271</v>
      </c>
      <c r="D7" s="570">
        <v>63052.289999999994</v>
      </c>
      <c r="E7" s="583">
        <v>0.87641179878482722</v>
      </c>
      <c r="F7" s="571">
        <v>71943.679999999993</v>
      </c>
    </row>
    <row r="8" spans="1:6" ht="14.4" customHeight="1" x14ac:dyDescent="0.3">
      <c r="A8" s="593" t="s">
        <v>2334</v>
      </c>
      <c r="B8" s="570">
        <v>900.28</v>
      </c>
      <c r="C8" s="583">
        <v>1.6755003209446288E-2</v>
      </c>
      <c r="D8" s="570">
        <v>52831.73</v>
      </c>
      <c r="E8" s="583">
        <v>0.98324499679055377</v>
      </c>
      <c r="F8" s="571">
        <v>53732.01</v>
      </c>
    </row>
    <row r="9" spans="1:6" ht="14.4" customHeight="1" x14ac:dyDescent="0.3">
      <c r="A9" s="593" t="s">
        <v>2309</v>
      </c>
      <c r="B9" s="570">
        <v>473.76</v>
      </c>
      <c r="C9" s="583">
        <v>1.8437885776643792E-2</v>
      </c>
      <c r="D9" s="570">
        <v>25221.159999999996</v>
      </c>
      <c r="E9" s="583">
        <v>0.98156211422335626</v>
      </c>
      <c r="F9" s="571">
        <v>25694.919999999995</v>
      </c>
    </row>
    <row r="10" spans="1:6" ht="14.4" customHeight="1" x14ac:dyDescent="0.3">
      <c r="A10" s="593" t="s">
        <v>2315</v>
      </c>
      <c r="B10" s="570">
        <v>874.8</v>
      </c>
      <c r="C10" s="583">
        <v>3.7066728585786517E-2</v>
      </c>
      <c r="D10" s="570">
        <v>22725.879999999997</v>
      </c>
      <c r="E10" s="583">
        <v>0.96293327141421348</v>
      </c>
      <c r="F10" s="571">
        <v>23600.679999999997</v>
      </c>
    </row>
    <row r="11" spans="1:6" ht="14.4" customHeight="1" x14ac:dyDescent="0.3">
      <c r="A11" s="593" t="s">
        <v>2332</v>
      </c>
      <c r="B11" s="570">
        <v>0</v>
      </c>
      <c r="C11" s="583">
        <v>0</v>
      </c>
      <c r="D11" s="570">
        <v>18871.190000000002</v>
      </c>
      <c r="E11" s="583">
        <v>1</v>
      </c>
      <c r="F11" s="571">
        <v>18871.190000000002</v>
      </c>
    </row>
    <row r="12" spans="1:6" ht="14.4" customHeight="1" x14ac:dyDescent="0.3">
      <c r="A12" s="593" t="s">
        <v>2304</v>
      </c>
      <c r="B12" s="570">
        <v>333.31</v>
      </c>
      <c r="C12" s="583">
        <v>2.0844303415911744E-2</v>
      </c>
      <c r="D12" s="570">
        <v>15657.149999999996</v>
      </c>
      <c r="E12" s="583">
        <v>0.9791556965840883</v>
      </c>
      <c r="F12" s="571">
        <v>15990.459999999995</v>
      </c>
    </row>
    <row r="13" spans="1:6" ht="14.4" customHeight="1" x14ac:dyDescent="0.3">
      <c r="A13" s="593" t="s">
        <v>2297</v>
      </c>
      <c r="B13" s="570">
        <v>864.59</v>
      </c>
      <c r="C13" s="583">
        <v>5.2841468870477616E-2</v>
      </c>
      <c r="D13" s="570">
        <v>15497.370000000003</v>
      </c>
      <c r="E13" s="583">
        <v>0.94715853112952242</v>
      </c>
      <c r="F13" s="571">
        <v>16361.960000000003</v>
      </c>
    </row>
    <row r="14" spans="1:6" ht="14.4" customHeight="1" x14ac:dyDescent="0.3">
      <c r="A14" s="593" t="s">
        <v>2333</v>
      </c>
      <c r="B14" s="570">
        <v>0</v>
      </c>
      <c r="C14" s="583">
        <v>0</v>
      </c>
      <c r="D14" s="570">
        <v>14907.880000000001</v>
      </c>
      <c r="E14" s="583">
        <v>1</v>
      </c>
      <c r="F14" s="571">
        <v>14907.880000000001</v>
      </c>
    </row>
    <row r="15" spans="1:6" ht="14.4" customHeight="1" x14ac:dyDescent="0.3">
      <c r="A15" s="593" t="s">
        <v>2322</v>
      </c>
      <c r="B15" s="570">
        <v>1795.3799999999999</v>
      </c>
      <c r="C15" s="583">
        <v>0.10905711378718622</v>
      </c>
      <c r="D15" s="570">
        <v>14667.37</v>
      </c>
      <c r="E15" s="583">
        <v>0.89094288621281381</v>
      </c>
      <c r="F15" s="571">
        <v>16462.75</v>
      </c>
    </row>
    <row r="16" spans="1:6" ht="14.4" customHeight="1" x14ac:dyDescent="0.3">
      <c r="A16" s="593" t="s">
        <v>2310</v>
      </c>
      <c r="B16" s="570"/>
      <c r="C16" s="583">
        <v>0</v>
      </c>
      <c r="D16" s="570">
        <v>14338.89</v>
      </c>
      <c r="E16" s="583">
        <v>1</v>
      </c>
      <c r="F16" s="571">
        <v>14338.89</v>
      </c>
    </row>
    <row r="17" spans="1:6" ht="14.4" customHeight="1" x14ac:dyDescent="0.3">
      <c r="A17" s="593" t="s">
        <v>2323</v>
      </c>
      <c r="B17" s="570">
        <v>7993.11</v>
      </c>
      <c r="C17" s="583">
        <v>0.36206845006214822</v>
      </c>
      <c r="D17" s="570">
        <v>14083.130000000001</v>
      </c>
      <c r="E17" s="583">
        <v>0.63793154993785173</v>
      </c>
      <c r="F17" s="571">
        <v>22076.240000000002</v>
      </c>
    </row>
    <row r="18" spans="1:6" ht="14.4" customHeight="1" x14ac:dyDescent="0.3">
      <c r="A18" s="593" t="s">
        <v>2321</v>
      </c>
      <c r="B18" s="570">
        <v>3119.83</v>
      </c>
      <c r="C18" s="583">
        <v>0.18805802629580248</v>
      </c>
      <c r="D18" s="570">
        <v>13469.889999999998</v>
      </c>
      <c r="E18" s="583">
        <v>0.81194197370419752</v>
      </c>
      <c r="F18" s="571">
        <v>16589.719999999998</v>
      </c>
    </row>
    <row r="19" spans="1:6" ht="14.4" customHeight="1" x14ac:dyDescent="0.3">
      <c r="A19" s="593" t="s">
        <v>2301</v>
      </c>
      <c r="B19" s="570">
        <v>759.6</v>
      </c>
      <c r="C19" s="583">
        <v>5.4651099209444082E-2</v>
      </c>
      <c r="D19" s="570">
        <v>13139.48</v>
      </c>
      <c r="E19" s="583">
        <v>0.94534890079055589</v>
      </c>
      <c r="F19" s="571">
        <v>13899.08</v>
      </c>
    </row>
    <row r="20" spans="1:6" ht="14.4" customHeight="1" x14ac:dyDescent="0.3">
      <c r="A20" s="593" t="s">
        <v>2298</v>
      </c>
      <c r="B20" s="570">
        <v>666.75</v>
      </c>
      <c r="C20" s="583">
        <v>4.832796476751839E-2</v>
      </c>
      <c r="D20" s="570">
        <v>13129.609999999999</v>
      </c>
      <c r="E20" s="583">
        <v>0.95167203523248156</v>
      </c>
      <c r="F20" s="571">
        <v>13796.359999999999</v>
      </c>
    </row>
    <row r="21" spans="1:6" ht="14.4" customHeight="1" x14ac:dyDescent="0.3">
      <c r="A21" s="593" t="s">
        <v>2299</v>
      </c>
      <c r="B21" s="570"/>
      <c r="C21" s="583">
        <v>0</v>
      </c>
      <c r="D21" s="570">
        <v>11352.070000000002</v>
      </c>
      <c r="E21" s="583">
        <v>1</v>
      </c>
      <c r="F21" s="571">
        <v>11352.070000000002</v>
      </c>
    </row>
    <row r="22" spans="1:6" ht="14.4" customHeight="1" x14ac:dyDescent="0.3">
      <c r="A22" s="593" t="s">
        <v>2311</v>
      </c>
      <c r="B22" s="570">
        <v>939.6400000000001</v>
      </c>
      <c r="C22" s="583">
        <v>0.11875927372367022</v>
      </c>
      <c r="D22" s="570">
        <v>6972.5</v>
      </c>
      <c r="E22" s="583">
        <v>0.88124072627632977</v>
      </c>
      <c r="F22" s="571">
        <v>7912.14</v>
      </c>
    </row>
    <row r="23" spans="1:6" ht="14.4" customHeight="1" x14ac:dyDescent="0.3">
      <c r="A23" s="593" t="s">
        <v>2314</v>
      </c>
      <c r="B23" s="570"/>
      <c r="C23" s="583">
        <v>0</v>
      </c>
      <c r="D23" s="570">
        <v>6373.4400000000005</v>
      </c>
      <c r="E23" s="583">
        <v>1</v>
      </c>
      <c r="F23" s="571">
        <v>6373.4400000000005</v>
      </c>
    </row>
    <row r="24" spans="1:6" ht="14.4" customHeight="1" x14ac:dyDescent="0.3">
      <c r="A24" s="593" t="s">
        <v>2300</v>
      </c>
      <c r="B24" s="570">
        <v>5633.0300000000007</v>
      </c>
      <c r="C24" s="583">
        <v>0.50500429426182636</v>
      </c>
      <c r="D24" s="570">
        <v>5521.3899999999985</v>
      </c>
      <c r="E24" s="583">
        <v>0.4949957057381737</v>
      </c>
      <c r="F24" s="571">
        <v>11154.419999999998</v>
      </c>
    </row>
    <row r="25" spans="1:6" ht="14.4" customHeight="1" x14ac:dyDescent="0.3">
      <c r="A25" s="593" t="s">
        <v>2336</v>
      </c>
      <c r="B25" s="570">
        <v>186.85</v>
      </c>
      <c r="C25" s="583">
        <v>3.3940329685300391E-2</v>
      </c>
      <c r="D25" s="570">
        <v>5318.4</v>
      </c>
      <c r="E25" s="583">
        <v>0.96605967031469953</v>
      </c>
      <c r="F25" s="571">
        <v>5505.25</v>
      </c>
    </row>
    <row r="26" spans="1:6" ht="14.4" customHeight="1" x14ac:dyDescent="0.3">
      <c r="A26" s="593" t="s">
        <v>2335</v>
      </c>
      <c r="B26" s="570">
        <v>5029.7800000000007</v>
      </c>
      <c r="C26" s="583">
        <v>0.4896382943098232</v>
      </c>
      <c r="D26" s="570">
        <v>5242.66</v>
      </c>
      <c r="E26" s="583">
        <v>0.5103617056901768</v>
      </c>
      <c r="F26" s="571">
        <v>10272.44</v>
      </c>
    </row>
    <row r="27" spans="1:6" ht="14.4" customHeight="1" x14ac:dyDescent="0.3">
      <c r="A27" s="593" t="s">
        <v>2330</v>
      </c>
      <c r="B27" s="570">
        <v>6657.24</v>
      </c>
      <c r="C27" s="583">
        <v>0.57604178293949826</v>
      </c>
      <c r="D27" s="570">
        <v>4899.630000000001</v>
      </c>
      <c r="E27" s="583">
        <v>0.42395821706050174</v>
      </c>
      <c r="F27" s="571">
        <v>11556.87</v>
      </c>
    </row>
    <row r="28" spans="1:6" ht="14.4" customHeight="1" x14ac:dyDescent="0.3">
      <c r="A28" s="593" t="s">
        <v>2331</v>
      </c>
      <c r="B28" s="570"/>
      <c r="C28" s="583">
        <v>0</v>
      </c>
      <c r="D28" s="570">
        <v>4512.16</v>
      </c>
      <c r="E28" s="583">
        <v>1</v>
      </c>
      <c r="F28" s="571">
        <v>4512.16</v>
      </c>
    </row>
    <row r="29" spans="1:6" ht="14.4" customHeight="1" x14ac:dyDescent="0.3">
      <c r="A29" s="593" t="s">
        <v>2305</v>
      </c>
      <c r="B29" s="570">
        <v>0</v>
      </c>
      <c r="C29" s="583">
        <v>0</v>
      </c>
      <c r="D29" s="570">
        <v>3557.6499999999996</v>
      </c>
      <c r="E29" s="583">
        <v>1</v>
      </c>
      <c r="F29" s="571">
        <v>3557.6499999999996</v>
      </c>
    </row>
    <row r="30" spans="1:6" ht="14.4" customHeight="1" x14ac:dyDescent="0.3">
      <c r="A30" s="593" t="s">
        <v>2327</v>
      </c>
      <c r="B30" s="570">
        <v>222.25</v>
      </c>
      <c r="C30" s="583">
        <v>6.1808564483922822E-2</v>
      </c>
      <c r="D30" s="570">
        <v>3373.5299999999997</v>
      </c>
      <c r="E30" s="583">
        <v>0.9381914355160772</v>
      </c>
      <c r="F30" s="571">
        <v>3595.7799999999997</v>
      </c>
    </row>
    <row r="31" spans="1:6" ht="14.4" customHeight="1" x14ac:dyDescent="0.3">
      <c r="A31" s="593" t="s">
        <v>2317</v>
      </c>
      <c r="B31" s="570">
        <v>610.16</v>
      </c>
      <c r="C31" s="583">
        <v>0.15645890440816348</v>
      </c>
      <c r="D31" s="570">
        <v>3289.6499999999996</v>
      </c>
      <c r="E31" s="583">
        <v>0.84354109559183654</v>
      </c>
      <c r="F31" s="571">
        <v>3899.8099999999995</v>
      </c>
    </row>
    <row r="32" spans="1:6" ht="14.4" customHeight="1" x14ac:dyDescent="0.3">
      <c r="A32" s="593" t="s">
        <v>2324</v>
      </c>
      <c r="B32" s="570">
        <v>0</v>
      </c>
      <c r="C32" s="583">
        <v>0</v>
      </c>
      <c r="D32" s="570">
        <v>2633.2599999999998</v>
      </c>
      <c r="E32" s="583">
        <v>1</v>
      </c>
      <c r="F32" s="571">
        <v>2633.2599999999998</v>
      </c>
    </row>
    <row r="33" spans="1:6" ht="14.4" customHeight="1" x14ac:dyDescent="0.3">
      <c r="A33" s="593" t="s">
        <v>2328</v>
      </c>
      <c r="B33" s="570"/>
      <c r="C33" s="583">
        <v>0</v>
      </c>
      <c r="D33" s="570">
        <v>2599.3599999999997</v>
      </c>
      <c r="E33" s="583">
        <v>1</v>
      </c>
      <c r="F33" s="571">
        <v>2599.3599999999997</v>
      </c>
    </row>
    <row r="34" spans="1:6" ht="14.4" customHeight="1" x14ac:dyDescent="0.3">
      <c r="A34" s="593" t="s">
        <v>2319</v>
      </c>
      <c r="B34" s="570"/>
      <c r="C34" s="583">
        <v>0</v>
      </c>
      <c r="D34" s="570">
        <v>1310.46</v>
      </c>
      <c r="E34" s="583">
        <v>1</v>
      </c>
      <c r="F34" s="571">
        <v>1310.46</v>
      </c>
    </row>
    <row r="35" spans="1:6" ht="14.4" customHeight="1" x14ac:dyDescent="0.3">
      <c r="A35" s="593" t="s">
        <v>2326</v>
      </c>
      <c r="B35" s="570"/>
      <c r="C35" s="583">
        <v>0</v>
      </c>
      <c r="D35" s="570">
        <v>666.62</v>
      </c>
      <c r="E35" s="583">
        <v>1</v>
      </c>
      <c r="F35" s="571">
        <v>666.62</v>
      </c>
    </row>
    <row r="36" spans="1:6" ht="14.4" customHeight="1" x14ac:dyDescent="0.3">
      <c r="A36" s="593" t="s">
        <v>2316</v>
      </c>
      <c r="B36" s="570"/>
      <c r="C36" s="583">
        <v>0</v>
      </c>
      <c r="D36" s="570">
        <v>625.29</v>
      </c>
      <c r="E36" s="583">
        <v>1</v>
      </c>
      <c r="F36" s="571">
        <v>625.29</v>
      </c>
    </row>
    <row r="37" spans="1:6" ht="14.4" customHeight="1" x14ac:dyDescent="0.3">
      <c r="A37" s="593" t="s">
        <v>2312</v>
      </c>
      <c r="B37" s="570">
        <v>0</v>
      </c>
      <c r="C37" s="583">
        <v>0</v>
      </c>
      <c r="D37" s="570">
        <v>333.31</v>
      </c>
      <c r="E37" s="583">
        <v>1</v>
      </c>
      <c r="F37" s="571">
        <v>333.31</v>
      </c>
    </row>
    <row r="38" spans="1:6" ht="14.4" customHeight="1" x14ac:dyDescent="0.3">
      <c r="A38" s="593" t="s">
        <v>2308</v>
      </c>
      <c r="B38" s="570"/>
      <c r="C38" s="583">
        <v>0</v>
      </c>
      <c r="D38" s="570">
        <v>316.34999999999997</v>
      </c>
      <c r="E38" s="583">
        <v>1</v>
      </c>
      <c r="F38" s="571">
        <v>316.34999999999997</v>
      </c>
    </row>
    <row r="39" spans="1:6" ht="14.4" customHeight="1" x14ac:dyDescent="0.3">
      <c r="A39" s="593" t="s">
        <v>2303</v>
      </c>
      <c r="B39" s="570"/>
      <c r="C39" s="583">
        <v>0</v>
      </c>
      <c r="D39" s="570">
        <v>124.51</v>
      </c>
      <c r="E39" s="583">
        <v>1</v>
      </c>
      <c r="F39" s="571">
        <v>124.51</v>
      </c>
    </row>
    <row r="40" spans="1:6" ht="14.4" customHeight="1" x14ac:dyDescent="0.3">
      <c r="A40" s="593" t="s">
        <v>2307</v>
      </c>
      <c r="B40" s="570"/>
      <c r="C40" s="583">
        <v>0</v>
      </c>
      <c r="D40" s="570">
        <v>83.1</v>
      </c>
      <c r="E40" s="583">
        <v>1</v>
      </c>
      <c r="F40" s="571">
        <v>83.1</v>
      </c>
    </row>
    <row r="41" spans="1:6" ht="14.4" customHeight="1" thickBot="1" x14ac:dyDescent="0.35">
      <c r="A41" s="594" t="s">
        <v>2313</v>
      </c>
      <c r="B41" s="585">
        <v>0</v>
      </c>
      <c r="C41" s="586"/>
      <c r="D41" s="585"/>
      <c r="E41" s="586"/>
      <c r="F41" s="587">
        <v>0</v>
      </c>
    </row>
    <row r="42" spans="1:6" ht="14.4" customHeight="1" thickBot="1" x14ac:dyDescent="0.35">
      <c r="A42" s="588" t="s">
        <v>6</v>
      </c>
      <c r="B42" s="589">
        <v>56646.479999999989</v>
      </c>
      <c r="C42" s="590">
        <v>9.2381251647554424E-2</v>
      </c>
      <c r="D42" s="589">
        <v>556535.08000000007</v>
      </c>
      <c r="E42" s="590">
        <v>0.90761874835244583</v>
      </c>
      <c r="F42" s="591">
        <v>613181.55999999994</v>
      </c>
    </row>
    <row r="43" spans="1:6" ht="14.4" customHeight="1" thickBot="1" x14ac:dyDescent="0.35"/>
    <row r="44" spans="1:6" ht="14.4" customHeight="1" x14ac:dyDescent="0.3">
      <c r="A44" s="592" t="s">
        <v>1738</v>
      </c>
      <c r="B44" s="564">
        <v>6616.67</v>
      </c>
      <c r="C44" s="582">
        <v>2.7720722229328122E-2</v>
      </c>
      <c r="D44" s="564">
        <v>232073.72000000003</v>
      </c>
      <c r="E44" s="582">
        <v>0.9722792777706718</v>
      </c>
      <c r="F44" s="565">
        <v>238690.39000000004</v>
      </c>
    </row>
    <row r="45" spans="1:6" ht="14.4" customHeight="1" x14ac:dyDescent="0.3">
      <c r="A45" s="593" t="s">
        <v>1733</v>
      </c>
      <c r="B45" s="570">
        <v>0</v>
      </c>
      <c r="C45" s="583">
        <v>0</v>
      </c>
      <c r="D45" s="570">
        <v>59587.300000000032</v>
      </c>
      <c r="E45" s="583">
        <v>1</v>
      </c>
      <c r="F45" s="571">
        <v>59587.300000000032</v>
      </c>
    </row>
    <row r="46" spans="1:6" ht="14.4" customHeight="1" x14ac:dyDescent="0.3">
      <c r="A46" s="593" t="s">
        <v>1735</v>
      </c>
      <c r="B46" s="570">
        <v>1333.24</v>
      </c>
      <c r="C46" s="583">
        <v>2.3775827706389824E-2</v>
      </c>
      <c r="D46" s="570">
        <v>54742.2</v>
      </c>
      <c r="E46" s="583">
        <v>0.97622417229361025</v>
      </c>
      <c r="F46" s="571">
        <v>56075.439999999995</v>
      </c>
    </row>
    <row r="47" spans="1:6" ht="14.4" customHeight="1" x14ac:dyDescent="0.3">
      <c r="A47" s="593" t="s">
        <v>1766</v>
      </c>
      <c r="B47" s="570">
        <v>8821.8900000000031</v>
      </c>
      <c r="C47" s="583">
        <v>0.14549658378931468</v>
      </c>
      <c r="D47" s="570">
        <v>51811.079999999994</v>
      </c>
      <c r="E47" s="583">
        <v>0.85450341621068526</v>
      </c>
      <c r="F47" s="571">
        <v>60632.97</v>
      </c>
    </row>
    <row r="48" spans="1:6" ht="14.4" customHeight="1" x14ac:dyDescent="0.3">
      <c r="A48" s="593" t="s">
        <v>1744</v>
      </c>
      <c r="B48" s="570"/>
      <c r="C48" s="583">
        <v>0</v>
      </c>
      <c r="D48" s="570">
        <v>35896.86</v>
      </c>
      <c r="E48" s="583">
        <v>1</v>
      </c>
      <c r="F48" s="571">
        <v>35896.86</v>
      </c>
    </row>
    <row r="49" spans="1:6" ht="14.4" customHeight="1" x14ac:dyDescent="0.3">
      <c r="A49" s="593" t="s">
        <v>1750</v>
      </c>
      <c r="B49" s="570"/>
      <c r="C49" s="583">
        <v>0</v>
      </c>
      <c r="D49" s="570">
        <v>21195.759999999995</v>
      </c>
      <c r="E49" s="583">
        <v>1</v>
      </c>
      <c r="F49" s="571">
        <v>21195.759999999995</v>
      </c>
    </row>
    <row r="50" spans="1:6" ht="14.4" customHeight="1" x14ac:dyDescent="0.3">
      <c r="A50" s="593" t="s">
        <v>1799</v>
      </c>
      <c r="B50" s="570"/>
      <c r="C50" s="583">
        <v>0</v>
      </c>
      <c r="D50" s="570">
        <v>16257.619999999997</v>
      </c>
      <c r="E50" s="583">
        <v>1</v>
      </c>
      <c r="F50" s="571">
        <v>16257.619999999997</v>
      </c>
    </row>
    <row r="51" spans="1:6" ht="14.4" customHeight="1" x14ac:dyDescent="0.3">
      <c r="A51" s="593" t="s">
        <v>1740</v>
      </c>
      <c r="B51" s="570"/>
      <c r="C51" s="583">
        <v>0</v>
      </c>
      <c r="D51" s="570">
        <v>13910.769999999997</v>
      </c>
      <c r="E51" s="583">
        <v>1</v>
      </c>
      <c r="F51" s="571">
        <v>13910.769999999997</v>
      </c>
    </row>
    <row r="52" spans="1:6" ht="14.4" customHeight="1" x14ac:dyDescent="0.3">
      <c r="A52" s="593" t="s">
        <v>1765</v>
      </c>
      <c r="B52" s="570">
        <v>0</v>
      </c>
      <c r="C52" s="583">
        <v>0</v>
      </c>
      <c r="D52" s="570">
        <v>9594.86</v>
      </c>
      <c r="E52" s="583">
        <v>1</v>
      </c>
      <c r="F52" s="571">
        <v>9594.86</v>
      </c>
    </row>
    <row r="53" spans="1:6" ht="14.4" customHeight="1" x14ac:dyDescent="0.3">
      <c r="A53" s="593" t="s">
        <v>1763</v>
      </c>
      <c r="B53" s="570"/>
      <c r="C53" s="583">
        <v>0</v>
      </c>
      <c r="D53" s="570">
        <v>8756.7999999999993</v>
      </c>
      <c r="E53" s="583">
        <v>1</v>
      </c>
      <c r="F53" s="571">
        <v>8756.7999999999993</v>
      </c>
    </row>
    <row r="54" spans="1:6" ht="14.4" customHeight="1" x14ac:dyDescent="0.3">
      <c r="A54" s="593" t="s">
        <v>1751</v>
      </c>
      <c r="B54" s="570"/>
      <c r="C54" s="583">
        <v>0</v>
      </c>
      <c r="D54" s="570">
        <v>8664.16</v>
      </c>
      <c r="E54" s="583">
        <v>1</v>
      </c>
      <c r="F54" s="571">
        <v>8664.16</v>
      </c>
    </row>
    <row r="55" spans="1:6" ht="14.4" customHeight="1" x14ac:dyDescent="0.3">
      <c r="A55" s="593" t="s">
        <v>1764</v>
      </c>
      <c r="B55" s="570">
        <v>358.77</v>
      </c>
      <c r="C55" s="583">
        <v>5.7359423288146499E-2</v>
      </c>
      <c r="D55" s="570">
        <v>5895.9999999999991</v>
      </c>
      <c r="E55" s="583">
        <v>0.94264057671185353</v>
      </c>
      <c r="F55" s="571">
        <v>6254.7699999999986</v>
      </c>
    </row>
    <row r="56" spans="1:6" ht="14.4" customHeight="1" x14ac:dyDescent="0.3">
      <c r="A56" s="593" t="s">
        <v>1770</v>
      </c>
      <c r="B56" s="570">
        <v>4477.74</v>
      </c>
      <c r="C56" s="583">
        <v>0.54530840698103489</v>
      </c>
      <c r="D56" s="570">
        <v>3733.6500000000005</v>
      </c>
      <c r="E56" s="583">
        <v>0.45469159301896522</v>
      </c>
      <c r="F56" s="571">
        <v>8211.39</v>
      </c>
    </row>
    <row r="57" spans="1:6" ht="14.4" customHeight="1" x14ac:dyDescent="0.3">
      <c r="A57" s="593" t="s">
        <v>1779</v>
      </c>
      <c r="B57" s="570"/>
      <c r="C57" s="583">
        <v>0</v>
      </c>
      <c r="D57" s="570">
        <v>3168.0199999999995</v>
      </c>
      <c r="E57" s="583">
        <v>1</v>
      </c>
      <c r="F57" s="571">
        <v>3168.0199999999995</v>
      </c>
    </row>
    <row r="58" spans="1:6" ht="14.4" customHeight="1" x14ac:dyDescent="0.3">
      <c r="A58" s="593" t="s">
        <v>1757</v>
      </c>
      <c r="B58" s="570">
        <v>196.76</v>
      </c>
      <c r="C58" s="583">
        <v>5.9194454806917048E-2</v>
      </c>
      <c r="D58" s="570">
        <v>3127.2</v>
      </c>
      <c r="E58" s="583">
        <v>0.9408055451930829</v>
      </c>
      <c r="F58" s="571">
        <v>3323.96</v>
      </c>
    </row>
    <row r="59" spans="1:6" ht="14.4" customHeight="1" x14ac:dyDescent="0.3">
      <c r="A59" s="593" t="s">
        <v>1790</v>
      </c>
      <c r="B59" s="570">
        <v>1256.1899999999998</v>
      </c>
      <c r="C59" s="583">
        <v>0.29545454545454541</v>
      </c>
      <c r="D59" s="570">
        <v>2995.5300000000007</v>
      </c>
      <c r="E59" s="583">
        <v>0.7045454545454547</v>
      </c>
      <c r="F59" s="571">
        <v>4251.72</v>
      </c>
    </row>
    <row r="60" spans="1:6" ht="14.4" customHeight="1" x14ac:dyDescent="0.3">
      <c r="A60" s="593" t="s">
        <v>1754</v>
      </c>
      <c r="B60" s="570">
        <v>0</v>
      </c>
      <c r="C60" s="583">
        <v>0</v>
      </c>
      <c r="D60" s="570">
        <v>2302.7399999999998</v>
      </c>
      <c r="E60" s="583">
        <v>1</v>
      </c>
      <c r="F60" s="571">
        <v>2302.7399999999998</v>
      </c>
    </row>
    <row r="61" spans="1:6" ht="14.4" customHeight="1" x14ac:dyDescent="0.3">
      <c r="A61" s="593" t="s">
        <v>4257</v>
      </c>
      <c r="B61" s="570">
        <v>9065.380000000001</v>
      </c>
      <c r="C61" s="583">
        <v>0.82926842655084543</v>
      </c>
      <c r="D61" s="570">
        <v>1866.4</v>
      </c>
      <c r="E61" s="583">
        <v>0.17073157344915466</v>
      </c>
      <c r="F61" s="571">
        <v>10931.78</v>
      </c>
    </row>
    <row r="62" spans="1:6" ht="14.4" customHeight="1" x14ac:dyDescent="0.3">
      <c r="A62" s="593" t="s">
        <v>1804</v>
      </c>
      <c r="B62" s="570"/>
      <c r="C62" s="583">
        <v>0</v>
      </c>
      <c r="D62" s="570">
        <v>1801.1999999999996</v>
      </c>
      <c r="E62" s="583">
        <v>1</v>
      </c>
      <c r="F62" s="571">
        <v>1801.1999999999996</v>
      </c>
    </row>
    <row r="63" spans="1:6" ht="14.4" customHeight="1" x14ac:dyDescent="0.3">
      <c r="A63" s="593" t="s">
        <v>1753</v>
      </c>
      <c r="B63" s="570">
        <v>0</v>
      </c>
      <c r="C63" s="583">
        <v>0</v>
      </c>
      <c r="D63" s="570">
        <v>1665.84</v>
      </c>
      <c r="E63" s="583">
        <v>1</v>
      </c>
      <c r="F63" s="571">
        <v>1665.84</v>
      </c>
    </row>
    <row r="64" spans="1:6" ht="14.4" customHeight="1" x14ac:dyDescent="0.3">
      <c r="A64" s="593" t="s">
        <v>4258</v>
      </c>
      <c r="B64" s="570">
        <v>0</v>
      </c>
      <c r="C64" s="583">
        <v>0</v>
      </c>
      <c r="D64" s="570">
        <v>1159.53</v>
      </c>
      <c r="E64" s="583">
        <v>1</v>
      </c>
      <c r="F64" s="571">
        <v>1159.53</v>
      </c>
    </row>
    <row r="65" spans="1:6" ht="14.4" customHeight="1" x14ac:dyDescent="0.3">
      <c r="A65" s="593" t="s">
        <v>1762</v>
      </c>
      <c r="B65" s="570">
        <v>349.3</v>
      </c>
      <c r="C65" s="583">
        <v>0.23529174020235225</v>
      </c>
      <c r="D65" s="570">
        <v>1135.24</v>
      </c>
      <c r="E65" s="583">
        <v>0.76470825979764778</v>
      </c>
      <c r="F65" s="571">
        <v>1484.54</v>
      </c>
    </row>
    <row r="66" spans="1:6" ht="14.4" customHeight="1" x14ac:dyDescent="0.3">
      <c r="A66" s="593" t="s">
        <v>4259</v>
      </c>
      <c r="B66" s="570">
        <v>1610.2399999999998</v>
      </c>
      <c r="C66" s="583">
        <v>0.60714743565573459</v>
      </c>
      <c r="D66" s="570">
        <v>1041.9000000000001</v>
      </c>
      <c r="E66" s="583">
        <v>0.39285256434426546</v>
      </c>
      <c r="F66" s="571">
        <v>2652.14</v>
      </c>
    </row>
    <row r="67" spans="1:6" ht="14.4" customHeight="1" x14ac:dyDescent="0.3">
      <c r="A67" s="593" t="s">
        <v>1773</v>
      </c>
      <c r="B67" s="570"/>
      <c r="C67" s="583">
        <v>0</v>
      </c>
      <c r="D67" s="570">
        <v>994.25</v>
      </c>
      <c r="E67" s="583">
        <v>1</v>
      </c>
      <c r="F67" s="571">
        <v>994.25</v>
      </c>
    </row>
    <row r="68" spans="1:6" ht="14.4" customHeight="1" x14ac:dyDescent="0.3">
      <c r="A68" s="593" t="s">
        <v>4260</v>
      </c>
      <c r="B68" s="570">
        <v>0</v>
      </c>
      <c r="C68" s="583">
        <v>0</v>
      </c>
      <c r="D68" s="570">
        <v>977.15</v>
      </c>
      <c r="E68" s="583">
        <v>1</v>
      </c>
      <c r="F68" s="571">
        <v>977.15</v>
      </c>
    </row>
    <row r="69" spans="1:6" ht="14.4" customHeight="1" x14ac:dyDescent="0.3">
      <c r="A69" s="593" t="s">
        <v>1785</v>
      </c>
      <c r="B69" s="570"/>
      <c r="C69" s="583">
        <v>0</v>
      </c>
      <c r="D69" s="570">
        <v>933.90999999999985</v>
      </c>
      <c r="E69" s="583">
        <v>1</v>
      </c>
      <c r="F69" s="571">
        <v>933.90999999999985</v>
      </c>
    </row>
    <row r="70" spans="1:6" ht="14.4" customHeight="1" x14ac:dyDescent="0.3">
      <c r="A70" s="593" t="s">
        <v>1793</v>
      </c>
      <c r="B70" s="570">
        <v>708.06999999999994</v>
      </c>
      <c r="C70" s="583">
        <v>0.4468079735980261</v>
      </c>
      <c r="D70" s="570">
        <v>876.66</v>
      </c>
      <c r="E70" s="583">
        <v>0.55319202640197385</v>
      </c>
      <c r="F70" s="571">
        <v>1584.73</v>
      </c>
    </row>
    <row r="71" spans="1:6" ht="14.4" customHeight="1" x14ac:dyDescent="0.3">
      <c r="A71" s="593" t="s">
        <v>1776</v>
      </c>
      <c r="B71" s="570">
        <v>0</v>
      </c>
      <c r="C71" s="583">
        <v>0</v>
      </c>
      <c r="D71" s="570">
        <v>862.28</v>
      </c>
      <c r="E71" s="583">
        <v>1</v>
      </c>
      <c r="F71" s="571">
        <v>862.28</v>
      </c>
    </row>
    <row r="72" spans="1:6" ht="14.4" customHeight="1" x14ac:dyDescent="0.3">
      <c r="A72" s="593" t="s">
        <v>4261</v>
      </c>
      <c r="B72" s="570">
        <v>0</v>
      </c>
      <c r="C72" s="583">
        <v>0</v>
      </c>
      <c r="D72" s="570">
        <v>795.3</v>
      </c>
      <c r="E72" s="583">
        <v>1</v>
      </c>
      <c r="F72" s="571">
        <v>795.3</v>
      </c>
    </row>
    <row r="73" spans="1:6" ht="14.4" customHeight="1" x14ac:dyDescent="0.3">
      <c r="A73" s="593" t="s">
        <v>1771</v>
      </c>
      <c r="B73" s="570"/>
      <c r="C73" s="583">
        <v>0</v>
      </c>
      <c r="D73" s="570">
        <v>741.7</v>
      </c>
      <c r="E73" s="583">
        <v>1</v>
      </c>
      <c r="F73" s="571">
        <v>741.7</v>
      </c>
    </row>
    <row r="74" spans="1:6" ht="14.4" customHeight="1" x14ac:dyDescent="0.3">
      <c r="A74" s="593" t="s">
        <v>1801</v>
      </c>
      <c r="B74" s="570">
        <v>0</v>
      </c>
      <c r="C74" s="583">
        <v>0</v>
      </c>
      <c r="D74" s="570">
        <v>691.08</v>
      </c>
      <c r="E74" s="583">
        <v>1</v>
      </c>
      <c r="F74" s="571">
        <v>691.08</v>
      </c>
    </row>
    <row r="75" spans="1:6" ht="14.4" customHeight="1" x14ac:dyDescent="0.3">
      <c r="A75" s="593" t="s">
        <v>4262</v>
      </c>
      <c r="B75" s="570">
        <v>3931.39</v>
      </c>
      <c r="C75" s="583">
        <v>0.85499571565894039</v>
      </c>
      <c r="D75" s="570">
        <v>666.75</v>
      </c>
      <c r="E75" s="583">
        <v>0.14500428434105966</v>
      </c>
      <c r="F75" s="571">
        <v>4598.1399999999994</v>
      </c>
    </row>
    <row r="76" spans="1:6" ht="14.4" customHeight="1" x14ac:dyDescent="0.3">
      <c r="A76" s="593" t="s">
        <v>1752</v>
      </c>
      <c r="B76" s="570">
        <v>11299.109999999999</v>
      </c>
      <c r="C76" s="583">
        <v>0.94714593231648225</v>
      </c>
      <c r="D76" s="570">
        <v>630.53</v>
      </c>
      <c r="E76" s="583">
        <v>5.2854067683517691E-2</v>
      </c>
      <c r="F76" s="571">
        <v>11929.64</v>
      </c>
    </row>
    <row r="77" spans="1:6" ht="14.4" customHeight="1" x14ac:dyDescent="0.3">
      <c r="A77" s="593" t="s">
        <v>1784</v>
      </c>
      <c r="B77" s="570"/>
      <c r="C77" s="583">
        <v>0</v>
      </c>
      <c r="D77" s="570">
        <v>526.27</v>
      </c>
      <c r="E77" s="583">
        <v>1</v>
      </c>
      <c r="F77" s="571">
        <v>526.27</v>
      </c>
    </row>
    <row r="78" spans="1:6" ht="14.4" customHeight="1" x14ac:dyDescent="0.3">
      <c r="A78" s="593" t="s">
        <v>1805</v>
      </c>
      <c r="B78" s="570"/>
      <c r="C78" s="583">
        <v>0</v>
      </c>
      <c r="D78" s="570">
        <v>501.24</v>
      </c>
      <c r="E78" s="583">
        <v>1</v>
      </c>
      <c r="F78" s="571">
        <v>501.24</v>
      </c>
    </row>
    <row r="79" spans="1:6" ht="14.4" customHeight="1" x14ac:dyDescent="0.3">
      <c r="A79" s="593" t="s">
        <v>1789</v>
      </c>
      <c r="B79" s="570"/>
      <c r="C79" s="583">
        <v>0</v>
      </c>
      <c r="D79" s="570">
        <v>468.75</v>
      </c>
      <c r="E79" s="583">
        <v>1</v>
      </c>
      <c r="F79" s="571">
        <v>468.75</v>
      </c>
    </row>
    <row r="80" spans="1:6" ht="14.4" customHeight="1" x14ac:dyDescent="0.3">
      <c r="A80" s="593" t="s">
        <v>1742</v>
      </c>
      <c r="B80" s="570">
        <v>0</v>
      </c>
      <c r="C80" s="583">
        <v>0</v>
      </c>
      <c r="D80" s="570">
        <v>424.19000000000005</v>
      </c>
      <c r="E80" s="583">
        <v>1</v>
      </c>
      <c r="F80" s="571">
        <v>424.19000000000005</v>
      </c>
    </row>
    <row r="81" spans="1:6" ht="14.4" customHeight="1" x14ac:dyDescent="0.3">
      <c r="A81" s="593" t="s">
        <v>1812</v>
      </c>
      <c r="B81" s="570"/>
      <c r="C81" s="583">
        <v>0</v>
      </c>
      <c r="D81" s="570">
        <v>418.37</v>
      </c>
      <c r="E81" s="583">
        <v>1</v>
      </c>
      <c r="F81" s="571">
        <v>418.37</v>
      </c>
    </row>
    <row r="82" spans="1:6" ht="14.4" customHeight="1" x14ac:dyDescent="0.3">
      <c r="A82" s="593" t="s">
        <v>1794</v>
      </c>
      <c r="B82" s="570">
        <v>1239.6600000000001</v>
      </c>
      <c r="C82" s="583">
        <v>0.75</v>
      </c>
      <c r="D82" s="570">
        <v>413.22</v>
      </c>
      <c r="E82" s="583">
        <v>0.25</v>
      </c>
      <c r="F82" s="571">
        <v>1652.88</v>
      </c>
    </row>
    <row r="83" spans="1:6" ht="14.4" customHeight="1" x14ac:dyDescent="0.3">
      <c r="A83" s="593" t="s">
        <v>1761</v>
      </c>
      <c r="B83" s="570">
        <v>0</v>
      </c>
      <c r="C83" s="583">
        <v>0</v>
      </c>
      <c r="D83" s="570">
        <v>368.62</v>
      </c>
      <c r="E83" s="583">
        <v>1</v>
      </c>
      <c r="F83" s="571">
        <v>368.62</v>
      </c>
    </row>
    <row r="84" spans="1:6" ht="14.4" customHeight="1" x14ac:dyDescent="0.3">
      <c r="A84" s="593" t="s">
        <v>1803</v>
      </c>
      <c r="B84" s="570">
        <v>469.41</v>
      </c>
      <c r="C84" s="583">
        <v>0.56191194426488544</v>
      </c>
      <c r="D84" s="570">
        <v>365.96999999999997</v>
      </c>
      <c r="E84" s="583">
        <v>0.4380880557351145</v>
      </c>
      <c r="F84" s="571">
        <v>835.38</v>
      </c>
    </row>
    <row r="85" spans="1:6" ht="14.4" customHeight="1" x14ac:dyDescent="0.3">
      <c r="A85" s="593" t="s">
        <v>1780</v>
      </c>
      <c r="B85" s="570">
        <v>433.83</v>
      </c>
      <c r="C85" s="583">
        <v>0.58257238008272005</v>
      </c>
      <c r="D85" s="570">
        <v>310.85000000000002</v>
      </c>
      <c r="E85" s="583">
        <v>0.41742761991727989</v>
      </c>
      <c r="F85" s="571">
        <v>744.68000000000006</v>
      </c>
    </row>
    <row r="86" spans="1:6" ht="14.4" customHeight="1" x14ac:dyDescent="0.3">
      <c r="A86" s="593" t="s">
        <v>1797</v>
      </c>
      <c r="B86" s="570">
        <v>610.16</v>
      </c>
      <c r="C86" s="583">
        <v>0.66666666666666663</v>
      </c>
      <c r="D86" s="570">
        <v>305.08</v>
      </c>
      <c r="E86" s="583">
        <v>0.33333333333333331</v>
      </c>
      <c r="F86" s="571">
        <v>915.24</v>
      </c>
    </row>
    <row r="87" spans="1:6" ht="14.4" customHeight="1" x14ac:dyDescent="0.3">
      <c r="A87" s="593" t="s">
        <v>4263</v>
      </c>
      <c r="B87" s="570">
        <v>420.75</v>
      </c>
      <c r="C87" s="583">
        <v>0.6</v>
      </c>
      <c r="D87" s="570">
        <v>280.5</v>
      </c>
      <c r="E87" s="583">
        <v>0.4</v>
      </c>
      <c r="F87" s="571">
        <v>701.25</v>
      </c>
    </row>
    <row r="88" spans="1:6" ht="14.4" customHeight="1" x14ac:dyDescent="0.3">
      <c r="A88" s="593" t="s">
        <v>1791</v>
      </c>
      <c r="B88" s="570">
        <v>0</v>
      </c>
      <c r="C88" s="583">
        <v>0</v>
      </c>
      <c r="D88" s="570">
        <v>232.44</v>
      </c>
      <c r="E88" s="583">
        <v>1</v>
      </c>
      <c r="F88" s="571">
        <v>232.44</v>
      </c>
    </row>
    <row r="89" spans="1:6" ht="14.4" customHeight="1" x14ac:dyDescent="0.3">
      <c r="A89" s="593" t="s">
        <v>1755</v>
      </c>
      <c r="B89" s="570"/>
      <c r="C89" s="583">
        <v>0</v>
      </c>
      <c r="D89" s="570">
        <v>209.57999999999998</v>
      </c>
      <c r="E89" s="583">
        <v>1</v>
      </c>
      <c r="F89" s="571">
        <v>209.57999999999998</v>
      </c>
    </row>
    <row r="90" spans="1:6" ht="14.4" customHeight="1" x14ac:dyDescent="0.3">
      <c r="A90" s="593" t="s">
        <v>1802</v>
      </c>
      <c r="B90" s="570"/>
      <c r="C90" s="583">
        <v>0</v>
      </c>
      <c r="D90" s="570">
        <v>179.2</v>
      </c>
      <c r="E90" s="583">
        <v>1</v>
      </c>
      <c r="F90" s="571">
        <v>179.2</v>
      </c>
    </row>
    <row r="91" spans="1:6" ht="14.4" customHeight="1" x14ac:dyDescent="0.3">
      <c r="A91" s="593" t="s">
        <v>1768</v>
      </c>
      <c r="B91" s="570">
        <v>549.48</v>
      </c>
      <c r="C91" s="583">
        <v>0.75799754452276824</v>
      </c>
      <c r="D91" s="570">
        <v>175.43</v>
      </c>
      <c r="E91" s="583">
        <v>0.24200245547723165</v>
      </c>
      <c r="F91" s="571">
        <v>724.91000000000008</v>
      </c>
    </row>
    <row r="92" spans="1:6" ht="14.4" customHeight="1" x14ac:dyDescent="0.3">
      <c r="A92" s="593" t="s">
        <v>1824</v>
      </c>
      <c r="B92" s="570"/>
      <c r="C92" s="583">
        <v>0</v>
      </c>
      <c r="D92" s="570">
        <v>161.54</v>
      </c>
      <c r="E92" s="583">
        <v>1</v>
      </c>
      <c r="F92" s="571">
        <v>161.54</v>
      </c>
    </row>
    <row r="93" spans="1:6" ht="14.4" customHeight="1" x14ac:dyDescent="0.3">
      <c r="A93" s="593" t="s">
        <v>1796</v>
      </c>
      <c r="B93" s="570"/>
      <c r="C93" s="583">
        <v>0</v>
      </c>
      <c r="D93" s="570">
        <v>149.74</v>
      </c>
      <c r="E93" s="583">
        <v>1</v>
      </c>
      <c r="F93" s="571">
        <v>149.74</v>
      </c>
    </row>
    <row r="94" spans="1:6" ht="14.4" customHeight="1" x14ac:dyDescent="0.3">
      <c r="A94" s="593" t="s">
        <v>1759</v>
      </c>
      <c r="B94" s="570">
        <v>0</v>
      </c>
      <c r="C94" s="583">
        <v>0</v>
      </c>
      <c r="D94" s="570">
        <v>121.16</v>
      </c>
      <c r="E94" s="583">
        <v>1</v>
      </c>
      <c r="F94" s="571">
        <v>121.16</v>
      </c>
    </row>
    <row r="95" spans="1:6" ht="14.4" customHeight="1" x14ac:dyDescent="0.3">
      <c r="A95" s="593" t="s">
        <v>1807</v>
      </c>
      <c r="B95" s="570">
        <v>0</v>
      </c>
      <c r="C95" s="583">
        <v>0</v>
      </c>
      <c r="D95" s="570">
        <v>98.44</v>
      </c>
      <c r="E95" s="583">
        <v>1</v>
      </c>
      <c r="F95" s="571">
        <v>98.44</v>
      </c>
    </row>
    <row r="96" spans="1:6" ht="14.4" customHeight="1" x14ac:dyDescent="0.3">
      <c r="A96" s="593" t="s">
        <v>1787</v>
      </c>
      <c r="B96" s="570">
        <v>76.780000000000015</v>
      </c>
      <c r="C96" s="583">
        <v>0.44025229357798173</v>
      </c>
      <c r="D96" s="570">
        <v>97.61999999999999</v>
      </c>
      <c r="E96" s="583">
        <v>0.55974770642201832</v>
      </c>
      <c r="F96" s="571">
        <v>174.4</v>
      </c>
    </row>
    <row r="97" spans="1:6" ht="14.4" customHeight="1" x14ac:dyDescent="0.3">
      <c r="A97" s="593" t="s">
        <v>1786</v>
      </c>
      <c r="B97" s="570">
        <v>359.11</v>
      </c>
      <c r="C97" s="583">
        <v>0.79999554456548383</v>
      </c>
      <c r="D97" s="570">
        <v>89.78</v>
      </c>
      <c r="E97" s="583">
        <v>0.20000445543451625</v>
      </c>
      <c r="F97" s="571">
        <v>448.89</v>
      </c>
    </row>
    <row r="98" spans="1:6" ht="14.4" customHeight="1" x14ac:dyDescent="0.3">
      <c r="A98" s="593" t="s">
        <v>1820</v>
      </c>
      <c r="B98" s="570"/>
      <c r="C98" s="583">
        <v>0</v>
      </c>
      <c r="D98" s="570">
        <v>83.1</v>
      </c>
      <c r="E98" s="583">
        <v>1</v>
      </c>
      <c r="F98" s="571">
        <v>83.1</v>
      </c>
    </row>
    <row r="99" spans="1:6" ht="14.4" customHeight="1" x14ac:dyDescent="0.3">
      <c r="A99" s="593" t="s">
        <v>1813</v>
      </c>
      <c r="B99" s="570">
        <v>0</v>
      </c>
      <c r="C99" s="583"/>
      <c r="D99" s="570"/>
      <c r="E99" s="583"/>
      <c r="F99" s="571">
        <v>0</v>
      </c>
    </row>
    <row r="100" spans="1:6" ht="14.4" customHeight="1" x14ac:dyDescent="0.3">
      <c r="A100" s="593" t="s">
        <v>1775</v>
      </c>
      <c r="B100" s="570">
        <v>391.32</v>
      </c>
      <c r="C100" s="583">
        <v>1</v>
      </c>
      <c r="D100" s="570"/>
      <c r="E100" s="583">
        <v>0</v>
      </c>
      <c r="F100" s="571">
        <v>391.32</v>
      </c>
    </row>
    <row r="101" spans="1:6" ht="14.4" customHeight="1" x14ac:dyDescent="0.3">
      <c r="A101" s="593" t="s">
        <v>1814</v>
      </c>
      <c r="B101" s="570">
        <v>0</v>
      </c>
      <c r="C101" s="583"/>
      <c r="D101" s="570"/>
      <c r="E101" s="583"/>
      <c r="F101" s="571">
        <v>0</v>
      </c>
    </row>
    <row r="102" spans="1:6" ht="14.4" customHeight="1" x14ac:dyDescent="0.3">
      <c r="A102" s="593" t="s">
        <v>1795</v>
      </c>
      <c r="B102" s="570"/>
      <c r="C102" s="583"/>
      <c r="D102" s="570">
        <v>0</v>
      </c>
      <c r="E102" s="583"/>
      <c r="F102" s="571">
        <v>0</v>
      </c>
    </row>
    <row r="103" spans="1:6" ht="14.4" customHeight="1" x14ac:dyDescent="0.3">
      <c r="A103" s="593" t="s">
        <v>1760</v>
      </c>
      <c r="B103" s="570">
        <v>0</v>
      </c>
      <c r="C103" s="583"/>
      <c r="D103" s="570">
        <v>0</v>
      </c>
      <c r="E103" s="583"/>
      <c r="F103" s="571">
        <v>0</v>
      </c>
    </row>
    <row r="104" spans="1:6" ht="14.4" customHeight="1" x14ac:dyDescent="0.3">
      <c r="A104" s="593" t="s">
        <v>1809</v>
      </c>
      <c r="B104" s="570">
        <v>1846.8000000000002</v>
      </c>
      <c r="C104" s="583">
        <v>1</v>
      </c>
      <c r="D104" s="570"/>
      <c r="E104" s="583">
        <v>0</v>
      </c>
      <c r="F104" s="571">
        <v>1846.8000000000002</v>
      </c>
    </row>
    <row r="105" spans="1:6" ht="14.4" customHeight="1" x14ac:dyDescent="0.3">
      <c r="A105" s="593" t="s">
        <v>1798</v>
      </c>
      <c r="B105" s="570">
        <v>44.89</v>
      </c>
      <c r="C105" s="583">
        <v>1</v>
      </c>
      <c r="D105" s="570"/>
      <c r="E105" s="583">
        <v>0</v>
      </c>
      <c r="F105" s="571">
        <v>44.89</v>
      </c>
    </row>
    <row r="106" spans="1:6" ht="14.4" customHeight="1" thickBot="1" x14ac:dyDescent="0.35">
      <c r="A106" s="594" t="s">
        <v>1772</v>
      </c>
      <c r="B106" s="585">
        <v>179.54</v>
      </c>
      <c r="C106" s="586">
        <v>1</v>
      </c>
      <c r="D106" s="585"/>
      <c r="E106" s="586">
        <v>0</v>
      </c>
      <c r="F106" s="587">
        <v>179.54</v>
      </c>
    </row>
    <row r="107" spans="1:6" ht="14.4" customHeight="1" thickBot="1" x14ac:dyDescent="0.35">
      <c r="A107" s="588" t="s">
        <v>6</v>
      </c>
      <c r="B107" s="589">
        <v>56646.48000000001</v>
      </c>
      <c r="C107" s="590">
        <v>9.2381251647554452E-2</v>
      </c>
      <c r="D107" s="589">
        <v>556535.08000000007</v>
      </c>
      <c r="E107" s="590">
        <v>0.9076187483524456</v>
      </c>
      <c r="F107" s="591">
        <v>613181.56000000006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315</v>
      </c>
      <c r="G3" s="56">
        <f>SUBTOTAL(9,G6:G1048576)</f>
        <v>56646.48000000001</v>
      </c>
      <c r="H3" s="57">
        <f>IF(M3=0,0,G3/M3)</f>
        <v>9.2381251647554452E-2</v>
      </c>
      <c r="I3" s="56">
        <f>SUBTOTAL(9,I6:I1048576)</f>
        <v>1580</v>
      </c>
      <c r="J3" s="56">
        <f>SUBTOTAL(9,J6:J1048576)</f>
        <v>556535.08000000019</v>
      </c>
      <c r="K3" s="57">
        <f>IF(M3=0,0,J3/M3)</f>
        <v>0.90761874835244583</v>
      </c>
      <c r="L3" s="56">
        <f>SUBTOTAL(9,L6:L1048576)</f>
        <v>1895</v>
      </c>
      <c r="M3" s="58">
        <f>SUBTOTAL(9,M6:M1048576)</f>
        <v>613181.56000000006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2296</v>
      </c>
      <c r="B6" s="561" t="s">
        <v>1834</v>
      </c>
      <c r="C6" s="561" t="s">
        <v>1837</v>
      </c>
      <c r="D6" s="561" t="s">
        <v>681</v>
      </c>
      <c r="E6" s="561" t="s">
        <v>684</v>
      </c>
      <c r="F6" s="564"/>
      <c r="G6" s="564"/>
      <c r="H6" s="582">
        <v>0</v>
      </c>
      <c r="I6" s="564">
        <v>104</v>
      </c>
      <c r="J6" s="564">
        <v>63675.040000000015</v>
      </c>
      <c r="K6" s="582">
        <v>1</v>
      </c>
      <c r="L6" s="564">
        <v>104</v>
      </c>
      <c r="M6" s="565">
        <v>63675.040000000015</v>
      </c>
    </row>
    <row r="7" spans="1:13" ht="14.4" customHeight="1" x14ac:dyDescent="0.3">
      <c r="A7" s="566" t="s">
        <v>2296</v>
      </c>
      <c r="B7" s="567" t="s">
        <v>1841</v>
      </c>
      <c r="C7" s="567" t="s">
        <v>4113</v>
      </c>
      <c r="D7" s="567" t="s">
        <v>1089</v>
      </c>
      <c r="E7" s="567" t="s">
        <v>3580</v>
      </c>
      <c r="F7" s="570">
        <v>1</v>
      </c>
      <c r="G7" s="570">
        <v>441.82</v>
      </c>
      <c r="H7" s="583">
        <v>1</v>
      </c>
      <c r="I7" s="570"/>
      <c r="J7" s="570"/>
      <c r="K7" s="583">
        <v>0</v>
      </c>
      <c r="L7" s="570">
        <v>1</v>
      </c>
      <c r="M7" s="571">
        <v>441.82</v>
      </c>
    </row>
    <row r="8" spans="1:13" ht="14.4" customHeight="1" x14ac:dyDescent="0.3">
      <c r="A8" s="566" t="s">
        <v>2296</v>
      </c>
      <c r="B8" s="567" t="s">
        <v>4264</v>
      </c>
      <c r="C8" s="567" t="s">
        <v>4111</v>
      </c>
      <c r="D8" s="567" t="s">
        <v>4265</v>
      </c>
      <c r="E8" s="567" t="s">
        <v>684</v>
      </c>
      <c r="F8" s="570"/>
      <c r="G8" s="570"/>
      <c r="H8" s="583">
        <v>0</v>
      </c>
      <c r="I8" s="570">
        <v>2</v>
      </c>
      <c r="J8" s="570">
        <v>795.3</v>
      </c>
      <c r="K8" s="583">
        <v>1</v>
      </c>
      <c r="L8" s="570">
        <v>2</v>
      </c>
      <c r="M8" s="571">
        <v>795.3</v>
      </c>
    </row>
    <row r="9" spans="1:13" ht="14.4" customHeight="1" x14ac:dyDescent="0.3">
      <c r="A9" s="566" t="s">
        <v>2296</v>
      </c>
      <c r="B9" s="567" t="s">
        <v>1847</v>
      </c>
      <c r="C9" s="567" t="s">
        <v>1848</v>
      </c>
      <c r="D9" s="567" t="s">
        <v>959</v>
      </c>
      <c r="E9" s="567" t="s">
        <v>960</v>
      </c>
      <c r="F9" s="570"/>
      <c r="G9" s="570"/>
      <c r="H9" s="583">
        <v>0</v>
      </c>
      <c r="I9" s="570">
        <v>114</v>
      </c>
      <c r="J9" s="570">
        <v>15963.420000000002</v>
      </c>
      <c r="K9" s="583">
        <v>1</v>
      </c>
      <c r="L9" s="570">
        <v>114</v>
      </c>
      <c r="M9" s="571">
        <v>15963.420000000002</v>
      </c>
    </row>
    <row r="10" spans="1:13" ht="14.4" customHeight="1" x14ac:dyDescent="0.3">
      <c r="A10" s="566" t="s">
        <v>2296</v>
      </c>
      <c r="B10" s="567" t="s">
        <v>1847</v>
      </c>
      <c r="C10" s="567" t="s">
        <v>2679</v>
      </c>
      <c r="D10" s="567" t="s">
        <v>2680</v>
      </c>
      <c r="E10" s="567" t="s">
        <v>2681</v>
      </c>
      <c r="F10" s="570">
        <v>30</v>
      </c>
      <c r="G10" s="570">
        <v>4200.9000000000005</v>
      </c>
      <c r="H10" s="583">
        <v>1</v>
      </c>
      <c r="I10" s="570"/>
      <c r="J10" s="570"/>
      <c r="K10" s="583">
        <v>0</v>
      </c>
      <c r="L10" s="570">
        <v>30</v>
      </c>
      <c r="M10" s="571">
        <v>4200.9000000000005</v>
      </c>
    </row>
    <row r="11" spans="1:13" ht="14.4" customHeight="1" x14ac:dyDescent="0.3">
      <c r="A11" s="566" t="s">
        <v>2296</v>
      </c>
      <c r="B11" s="567" t="s">
        <v>1847</v>
      </c>
      <c r="C11" s="567" t="s">
        <v>4115</v>
      </c>
      <c r="D11" s="567" t="s">
        <v>2680</v>
      </c>
      <c r="E11" s="567" t="s">
        <v>4116</v>
      </c>
      <c r="F11" s="570">
        <v>14</v>
      </c>
      <c r="G11" s="570">
        <v>1960.42</v>
      </c>
      <c r="H11" s="583">
        <v>1</v>
      </c>
      <c r="I11" s="570"/>
      <c r="J11" s="570"/>
      <c r="K11" s="583">
        <v>0</v>
      </c>
      <c r="L11" s="570">
        <v>14</v>
      </c>
      <c r="M11" s="571">
        <v>1960.42</v>
      </c>
    </row>
    <row r="12" spans="1:13" ht="14.4" customHeight="1" x14ac:dyDescent="0.3">
      <c r="A12" s="566" t="s">
        <v>2296</v>
      </c>
      <c r="B12" s="567" t="s">
        <v>1849</v>
      </c>
      <c r="C12" s="567" t="s">
        <v>1852</v>
      </c>
      <c r="D12" s="567" t="s">
        <v>937</v>
      </c>
      <c r="E12" s="567" t="s">
        <v>938</v>
      </c>
      <c r="F12" s="570"/>
      <c r="G12" s="570"/>
      <c r="H12" s="583"/>
      <c r="I12" s="570">
        <v>1</v>
      </c>
      <c r="J12" s="570">
        <v>0</v>
      </c>
      <c r="K12" s="583"/>
      <c r="L12" s="570">
        <v>1</v>
      </c>
      <c r="M12" s="571">
        <v>0</v>
      </c>
    </row>
    <row r="13" spans="1:13" ht="14.4" customHeight="1" x14ac:dyDescent="0.3">
      <c r="A13" s="566" t="s">
        <v>2296</v>
      </c>
      <c r="B13" s="567" t="s">
        <v>2092</v>
      </c>
      <c r="C13" s="567" t="s">
        <v>2604</v>
      </c>
      <c r="D13" s="567" t="s">
        <v>2605</v>
      </c>
      <c r="E13" s="567" t="s">
        <v>2606</v>
      </c>
      <c r="F13" s="570"/>
      <c r="G13" s="570"/>
      <c r="H13" s="583">
        <v>0</v>
      </c>
      <c r="I13" s="570">
        <v>2</v>
      </c>
      <c r="J13" s="570">
        <v>541.38</v>
      </c>
      <c r="K13" s="583">
        <v>1</v>
      </c>
      <c r="L13" s="570">
        <v>2</v>
      </c>
      <c r="M13" s="571">
        <v>541.38</v>
      </c>
    </row>
    <row r="14" spans="1:13" ht="14.4" customHeight="1" x14ac:dyDescent="0.3">
      <c r="A14" s="566" t="s">
        <v>2296</v>
      </c>
      <c r="B14" s="567" t="s">
        <v>1904</v>
      </c>
      <c r="C14" s="567" t="s">
        <v>4120</v>
      </c>
      <c r="D14" s="567" t="s">
        <v>571</v>
      </c>
      <c r="E14" s="567" t="s">
        <v>4121</v>
      </c>
      <c r="F14" s="570">
        <v>2</v>
      </c>
      <c r="G14" s="570">
        <v>938.94</v>
      </c>
      <c r="H14" s="583">
        <v>1</v>
      </c>
      <c r="I14" s="570"/>
      <c r="J14" s="570"/>
      <c r="K14" s="583">
        <v>0</v>
      </c>
      <c r="L14" s="570">
        <v>2</v>
      </c>
      <c r="M14" s="571">
        <v>938.94</v>
      </c>
    </row>
    <row r="15" spans="1:13" ht="14.4" customHeight="1" x14ac:dyDescent="0.3">
      <c r="A15" s="566" t="s">
        <v>2296</v>
      </c>
      <c r="B15" s="567" t="s">
        <v>1913</v>
      </c>
      <c r="C15" s="567" t="s">
        <v>3746</v>
      </c>
      <c r="D15" s="567" t="s">
        <v>983</v>
      </c>
      <c r="E15" s="567" t="s">
        <v>3747</v>
      </c>
      <c r="F15" s="570"/>
      <c r="G15" s="570"/>
      <c r="H15" s="583">
        <v>0</v>
      </c>
      <c r="I15" s="570">
        <v>2</v>
      </c>
      <c r="J15" s="570">
        <v>2098.62</v>
      </c>
      <c r="K15" s="583">
        <v>1</v>
      </c>
      <c r="L15" s="570">
        <v>2</v>
      </c>
      <c r="M15" s="571">
        <v>2098.62</v>
      </c>
    </row>
    <row r="16" spans="1:13" ht="14.4" customHeight="1" x14ac:dyDescent="0.3">
      <c r="A16" s="566" t="s">
        <v>2296</v>
      </c>
      <c r="B16" s="567" t="s">
        <v>1942</v>
      </c>
      <c r="C16" s="567" t="s">
        <v>1943</v>
      </c>
      <c r="D16" s="567" t="s">
        <v>1944</v>
      </c>
      <c r="E16" s="567" t="s">
        <v>1945</v>
      </c>
      <c r="F16" s="570"/>
      <c r="G16" s="570"/>
      <c r="H16" s="583">
        <v>0</v>
      </c>
      <c r="I16" s="570">
        <v>15</v>
      </c>
      <c r="J16" s="570">
        <v>4999.6500000000005</v>
      </c>
      <c r="K16" s="583">
        <v>1</v>
      </c>
      <c r="L16" s="570">
        <v>15</v>
      </c>
      <c r="M16" s="571">
        <v>4999.6500000000005</v>
      </c>
    </row>
    <row r="17" spans="1:13" ht="14.4" customHeight="1" x14ac:dyDescent="0.3">
      <c r="A17" s="566" t="s">
        <v>2296</v>
      </c>
      <c r="B17" s="567" t="s">
        <v>1976</v>
      </c>
      <c r="C17" s="567" t="s">
        <v>1977</v>
      </c>
      <c r="D17" s="567" t="s">
        <v>1049</v>
      </c>
      <c r="E17" s="567" t="s">
        <v>1978</v>
      </c>
      <c r="F17" s="570"/>
      <c r="G17" s="570"/>
      <c r="H17" s="583">
        <v>0</v>
      </c>
      <c r="I17" s="570">
        <v>15</v>
      </c>
      <c r="J17" s="570">
        <v>5998.8</v>
      </c>
      <c r="K17" s="583">
        <v>1</v>
      </c>
      <c r="L17" s="570">
        <v>15</v>
      </c>
      <c r="M17" s="571">
        <v>5998.8</v>
      </c>
    </row>
    <row r="18" spans="1:13" ht="14.4" customHeight="1" x14ac:dyDescent="0.3">
      <c r="A18" s="566" t="s">
        <v>2296</v>
      </c>
      <c r="B18" s="567" t="s">
        <v>2142</v>
      </c>
      <c r="C18" s="567" t="s">
        <v>2143</v>
      </c>
      <c r="D18" s="567" t="s">
        <v>1384</v>
      </c>
      <c r="E18" s="567" t="s">
        <v>2129</v>
      </c>
      <c r="F18" s="570"/>
      <c r="G18" s="570"/>
      <c r="H18" s="583">
        <v>0</v>
      </c>
      <c r="I18" s="570">
        <v>2</v>
      </c>
      <c r="J18" s="570">
        <v>139.72</v>
      </c>
      <c r="K18" s="583">
        <v>1</v>
      </c>
      <c r="L18" s="570">
        <v>2</v>
      </c>
      <c r="M18" s="571">
        <v>139.72</v>
      </c>
    </row>
    <row r="19" spans="1:13" ht="14.4" customHeight="1" x14ac:dyDescent="0.3">
      <c r="A19" s="566" t="s">
        <v>2296</v>
      </c>
      <c r="B19" s="567" t="s">
        <v>4266</v>
      </c>
      <c r="C19" s="567" t="s">
        <v>2613</v>
      </c>
      <c r="D19" s="567" t="s">
        <v>2614</v>
      </c>
      <c r="E19" s="567" t="s">
        <v>2615</v>
      </c>
      <c r="F19" s="570"/>
      <c r="G19" s="570"/>
      <c r="H19" s="583">
        <v>0</v>
      </c>
      <c r="I19" s="570">
        <v>1</v>
      </c>
      <c r="J19" s="570">
        <v>386.51</v>
      </c>
      <c r="K19" s="583">
        <v>1</v>
      </c>
      <c r="L19" s="570">
        <v>1</v>
      </c>
      <c r="M19" s="571">
        <v>386.51</v>
      </c>
    </row>
    <row r="20" spans="1:13" ht="14.4" customHeight="1" x14ac:dyDescent="0.3">
      <c r="A20" s="566" t="s">
        <v>2297</v>
      </c>
      <c r="B20" s="567" t="s">
        <v>1834</v>
      </c>
      <c r="C20" s="567" t="s">
        <v>1836</v>
      </c>
      <c r="D20" s="567" t="s">
        <v>681</v>
      </c>
      <c r="E20" s="567" t="s">
        <v>683</v>
      </c>
      <c r="F20" s="570"/>
      <c r="G20" s="570"/>
      <c r="H20" s="583">
        <v>0</v>
      </c>
      <c r="I20" s="570">
        <v>1</v>
      </c>
      <c r="J20" s="570">
        <v>190.48</v>
      </c>
      <c r="K20" s="583">
        <v>1</v>
      </c>
      <c r="L20" s="570">
        <v>1</v>
      </c>
      <c r="M20" s="571">
        <v>190.48</v>
      </c>
    </row>
    <row r="21" spans="1:13" ht="14.4" customHeight="1" x14ac:dyDescent="0.3">
      <c r="A21" s="566" t="s">
        <v>2297</v>
      </c>
      <c r="B21" s="567" t="s">
        <v>1834</v>
      </c>
      <c r="C21" s="567" t="s">
        <v>1837</v>
      </c>
      <c r="D21" s="567" t="s">
        <v>681</v>
      </c>
      <c r="E21" s="567" t="s">
        <v>684</v>
      </c>
      <c r="F21" s="570"/>
      <c r="G21" s="570"/>
      <c r="H21" s="583">
        <v>0</v>
      </c>
      <c r="I21" s="570">
        <v>8</v>
      </c>
      <c r="J21" s="570">
        <v>4898.08</v>
      </c>
      <c r="K21" s="583">
        <v>1</v>
      </c>
      <c r="L21" s="570">
        <v>8</v>
      </c>
      <c r="M21" s="571">
        <v>4898.08</v>
      </c>
    </row>
    <row r="22" spans="1:13" ht="14.4" customHeight="1" x14ac:dyDescent="0.3">
      <c r="A22" s="566" t="s">
        <v>2297</v>
      </c>
      <c r="B22" s="567" t="s">
        <v>1847</v>
      </c>
      <c r="C22" s="567" t="s">
        <v>1848</v>
      </c>
      <c r="D22" s="567" t="s">
        <v>959</v>
      </c>
      <c r="E22" s="567" t="s">
        <v>960</v>
      </c>
      <c r="F22" s="570"/>
      <c r="G22" s="570"/>
      <c r="H22" s="583">
        <v>0</v>
      </c>
      <c r="I22" s="570">
        <v>5</v>
      </c>
      <c r="J22" s="570">
        <v>700.15000000000009</v>
      </c>
      <c r="K22" s="583">
        <v>1</v>
      </c>
      <c r="L22" s="570">
        <v>5</v>
      </c>
      <c r="M22" s="571">
        <v>700.15000000000009</v>
      </c>
    </row>
    <row r="23" spans="1:13" ht="14.4" customHeight="1" x14ac:dyDescent="0.3">
      <c r="A23" s="566" t="s">
        <v>2297</v>
      </c>
      <c r="B23" s="567" t="s">
        <v>1847</v>
      </c>
      <c r="C23" s="567" t="s">
        <v>2679</v>
      </c>
      <c r="D23" s="567" t="s">
        <v>2680</v>
      </c>
      <c r="E23" s="567" t="s">
        <v>2681</v>
      </c>
      <c r="F23" s="570">
        <v>3</v>
      </c>
      <c r="G23" s="570">
        <v>420.09000000000003</v>
      </c>
      <c r="H23" s="583">
        <v>1</v>
      </c>
      <c r="I23" s="570"/>
      <c r="J23" s="570"/>
      <c r="K23" s="583">
        <v>0</v>
      </c>
      <c r="L23" s="570">
        <v>3</v>
      </c>
      <c r="M23" s="571">
        <v>420.09000000000003</v>
      </c>
    </row>
    <row r="24" spans="1:13" ht="14.4" customHeight="1" x14ac:dyDescent="0.3">
      <c r="A24" s="566" t="s">
        <v>2297</v>
      </c>
      <c r="B24" s="567" t="s">
        <v>2073</v>
      </c>
      <c r="C24" s="567" t="s">
        <v>2355</v>
      </c>
      <c r="D24" s="567" t="s">
        <v>2075</v>
      </c>
      <c r="E24" s="567" t="s">
        <v>2356</v>
      </c>
      <c r="F24" s="570">
        <v>2</v>
      </c>
      <c r="G24" s="570">
        <v>0</v>
      </c>
      <c r="H24" s="583"/>
      <c r="I24" s="570"/>
      <c r="J24" s="570"/>
      <c r="K24" s="583"/>
      <c r="L24" s="570">
        <v>2</v>
      </c>
      <c r="M24" s="571">
        <v>0</v>
      </c>
    </row>
    <row r="25" spans="1:13" ht="14.4" customHeight="1" x14ac:dyDescent="0.3">
      <c r="A25" s="566" t="s">
        <v>2297</v>
      </c>
      <c r="B25" s="567" t="s">
        <v>1864</v>
      </c>
      <c r="C25" s="567" t="s">
        <v>1869</v>
      </c>
      <c r="D25" s="567" t="s">
        <v>955</v>
      </c>
      <c r="E25" s="567" t="s">
        <v>936</v>
      </c>
      <c r="F25" s="570"/>
      <c r="G25" s="570"/>
      <c r="H25" s="583">
        <v>0</v>
      </c>
      <c r="I25" s="570">
        <v>1</v>
      </c>
      <c r="J25" s="570">
        <v>1749.69</v>
      </c>
      <c r="K25" s="583">
        <v>1</v>
      </c>
      <c r="L25" s="570">
        <v>1</v>
      </c>
      <c r="M25" s="571">
        <v>1749.69</v>
      </c>
    </row>
    <row r="26" spans="1:13" ht="14.4" customHeight="1" x14ac:dyDescent="0.3">
      <c r="A26" s="566" t="s">
        <v>2297</v>
      </c>
      <c r="B26" s="567" t="s">
        <v>1864</v>
      </c>
      <c r="C26" s="567" t="s">
        <v>2083</v>
      </c>
      <c r="D26" s="567" t="s">
        <v>955</v>
      </c>
      <c r="E26" s="567" t="s">
        <v>1310</v>
      </c>
      <c r="F26" s="570"/>
      <c r="G26" s="570"/>
      <c r="H26" s="583">
        <v>0</v>
      </c>
      <c r="I26" s="570">
        <v>1</v>
      </c>
      <c r="J26" s="570">
        <v>2332.92</v>
      </c>
      <c r="K26" s="583">
        <v>1</v>
      </c>
      <c r="L26" s="570">
        <v>1</v>
      </c>
      <c r="M26" s="571">
        <v>2332.92</v>
      </c>
    </row>
    <row r="27" spans="1:13" ht="14.4" customHeight="1" x14ac:dyDescent="0.3">
      <c r="A27" s="566" t="s">
        <v>2297</v>
      </c>
      <c r="B27" s="567" t="s">
        <v>2183</v>
      </c>
      <c r="C27" s="567" t="s">
        <v>2184</v>
      </c>
      <c r="D27" s="567" t="s">
        <v>1552</v>
      </c>
      <c r="E27" s="567" t="s">
        <v>1553</v>
      </c>
      <c r="F27" s="570"/>
      <c r="G27" s="570"/>
      <c r="H27" s="583">
        <v>0</v>
      </c>
      <c r="I27" s="570">
        <v>1</v>
      </c>
      <c r="J27" s="570">
        <v>414.85</v>
      </c>
      <c r="K27" s="583">
        <v>1</v>
      </c>
      <c r="L27" s="570">
        <v>1</v>
      </c>
      <c r="M27" s="571">
        <v>414.85</v>
      </c>
    </row>
    <row r="28" spans="1:13" ht="14.4" customHeight="1" x14ac:dyDescent="0.3">
      <c r="A28" s="566" t="s">
        <v>2297</v>
      </c>
      <c r="B28" s="567" t="s">
        <v>1942</v>
      </c>
      <c r="C28" s="567" t="s">
        <v>1943</v>
      </c>
      <c r="D28" s="567" t="s">
        <v>1944</v>
      </c>
      <c r="E28" s="567" t="s">
        <v>1945</v>
      </c>
      <c r="F28" s="570"/>
      <c r="G28" s="570"/>
      <c r="H28" s="583">
        <v>0</v>
      </c>
      <c r="I28" s="570">
        <v>8</v>
      </c>
      <c r="J28" s="570">
        <v>2666.48</v>
      </c>
      <c r="K28" s="583">
        <v>1</v>
      </c>
      <c r="L28" s="570">
        <v>8</v>
      </c>
      <c r="M28" s="571">
        <v>2666.48</v>
      </c>
    </row>
    <row r="29" spans="1:13" ht="14.4" customHeight="1" x14ac:dyDescent="0.3">
      <c r="A29" s="566" t="s">
        <v>2297</v>
      </c>
      <c r="B29" s="567" t="s">
        <v>1942</v>
      </c>
      <c r="C29" s="567" t="s">
        <v>1949</v>
      </c>
      <c r="D29" s="567" t="s">
        <v>1950</v>
      </c>
      <c r="E29" s="567" t="s">
        <v>1951</v>
      </c>
      <c r="F29" s="570"/>
      <c r="G29" s="570"/>
      <c r="H29" s="583">
        <v>0</v>
      </c>
      <c r="I29" s="570">
        <v>1</v>
      </c>
      <c r="J29" s="570">
        <v>333.31</v>
      </c>
      <c r="K29" s="583">
        <v>1</v>
      </c>
      <c r="L29" s="570">
        <v>1</v>
      </c>
      <c r="M29" s="571">
        <v>333.31</v>
      </c>
    </row>
    <row r="30" spans="1:13" ht="14.4" customHeight="1" x14ac:dyDescent="0.3">
      <c r="A30" s="566" t="s">
        <v>2297</v>
      </c>
      <c r="B30" s="567" t="s">
        <v>4267</v>
      </c>
      <c r="C30" s="567" t="s">
        <v>2627</v>
      </c>
      <c r="D30" s="567" t="s">
        <v>2628</v>
      </c>
      <c r="E30" s="567" t="s">
        <v>2629</v>
      </c>
      <c r="F30" s="570">
        <v>2</v>
      </c>
      <c r="G30" s="570">
        <v>444.5</v>
      </c>
      <c r="H30" s="583">
        <v>1</v>
      </c>
      <c r="I30" s="570"/>
      <c r="J30" s="570"/>
      <c r="K30" s="583">
        <v>0</v>
      </c>
      <c r="L30" s="570">
        <v>2</v>
      </c>
      <c r="M30" s="571">
        <v>444.5</v>
      </c>
    </row>
    <row r="31" spans="1:13" ht="14.4" customHeight="1" x14ac:dyDescent="0.3">
      <c r="A31" s="566" t="s">
        <v>2297</v>
      </c>
      <c r="B31" s="567" t="s">
        <v>4267</v>
      </c>
      <c r="C31" s="567" t="s">
        <v>2630</v>
      </c>
      <c r="D31" s="567" t="s">
        <v>2631</v>
      </c>
      <c r="E31" s="567" t="s">
        <v>2629</v>
      </c>
      <c r="F31" s="570"/>
      <c r="G31" s="570"/>
      <c r="H31" s="583">
        <v>0</v>
      </c>
      <c r="I31" s="570">
        <v>1</v>
      </c>
      <c r="J31" s="570">
        <v>222.25</v>
      </c>
      <c r="K31" s="583">
        <v>1</v>
      </c>
      <c r="L31" s="570">
        <v>1</v>
      </c>
      <c r="M31" s="571">
        <v>222.25</v>
      </c>
    </row>
    <row r="32" spans="1:13" ht="14.4" customHeight="1" x14ac:dyDescent="0.3">
      <c r="A32" s="566" t="s">
        <v>2297</v>
      </c>
      <c r="B32" s="567" t="s">
        <v>2135</v>
      </c>
      <c r="C32" s="567" t="s">
        <v>2136</v>
      </c>
      <c r="D32" s="567" t="s">
        <v>1388</v>
      </c>
      <c r="E32" s="567" t="s">
        <v>1389</v>
      </c>
      <c r="F32" s="570"/>
      <c r="G32" s="570"/>
      <c r="H32" s="583">
        <v>0</v>
      </c>
      <c r="I32" s="570">
        <v>10</v>
      </c>
      <c r="J32" s="570">
        <v>1540.1</v>
      </c>
      <c r="K32" s="583">
        <v>1</v>
      </c>
      <c r="L32" s="570">
        <v>10</v>
      </c>
      <c r="M32" s="571">
        <v>1540.1</v>
      </c>
    </row>
    <row r="33" spans="1:13" ht="14.4" customHeight="1" x14ac:dyDescent="0.3">
      <c r="A33" s="566" t="s">
        <v>2297</v>
      </c>
      <c r="B33" s="567" t="s">
        <v>1979</v>
      </c>
      <c r="C33" s="567" t="s">
        <v>2671</v>
      </c>
      <c r="D33" s="567" t="s">
        <v>2672</v>
      </c>
      <c r="E33" s="567" t="s">
        <v>2673</v>
      </c>
      <c r="F33" s="570"/>
      <c r="G33" s="570"/>
      <c r="H33" s="583">
        <v>0</v>
      </c>
      <c r="I33" s="570">
        <v>1</v>
      </c>
      <c r="J33" s="570">
        <v>69.86</v>
      </c>
      <c r="K33" s="583">
        <v>1</v>
      </c>
      <c r="L33" s="570">
        <v>1</v>
      </c>
      <c r="M33" s="571">
        <v>69.86</v>
      </c>
    </row>
    <row r="34" spans="1:13" ht="14.4" customHeight="1" x14ac:dyDescent="0.3">
      <c r="A34" s="566" t="s">
        <v>2297</v>
      </c>
      <c r="B34" s="567" t="s">
        <v>2264</v>
      </c>
      <c r="C34" s="567" t="s">
        <v>2423</v>
      </c>
      <c r="D34" s="567" t="s">
        <v>2424</v>
      </c>
      <c r="E34" s="567" t="s">
        <v>2425</v>
      </c>
      <c r="F34" s="570"/>
      <c r="G34" s="570"/>
      <c r="H34" s="583">
        <v>0</v>
      </c>
      <c r="I34" s="570">
        <v>4</v>
      </c>
      <c r="J34" s="570">
        <v>379.2</v>
      </c>
      <c r="K34" s="583">
        <v>1</v>
      </c>
      <c r="L34" s="570">
        <v>4</v>
      </c>
      <c r="M34" s="571">
        <v>379.2</v>
      </c>
    </row>
    <row r="35" spans="1:13" ht="14.4" customHeight="1" x14ac:dyDescent="0.3">
      <c r="A35" s="566" t="s">
        <v>2298</v>
      </c>
      <c r="B35" s="567" t="s">
        <v>1942</v>
      </c>
      <c r="C35" s="567" t="s">
        <v>1943</v>
      </c>
      <c r="D35" s="567" t="s">
        <v>1944</v>
      </c>
      <c r="E35" s="567" t="s">
        <v>1945</v>
      </c>
      <c r="F35" s="570"/>
      <c r="G35" s="570"/>
      <c r="H35" s="583">
        <v>0</v>
      </c>
      <c r="I35" s="570">
        <v>1</v>
      </c>
      <c r="J35" s="570">
        <v>333.31</v>
      </c>
      <c r="K35" s="583">
        <v>1</v>
      </c>
      <c r="L35" s="570">
        <v>1</v>
      </c>
      <c r="M35" s="571">
        <v>333.31</v>
      </c>
    </row>
    <row r="36" spans="1:13" ht="14.4" customHeight="1" x14ac:dyDescent="0.3">
      <c r="A36" s="566" t="s">
        <v>2298</v>
      </c>
      <c r="B36" s="567" t="s">
        <v>4267</v>
      </c>
      <c r="C36" s="567" t="s">
        <v>2778</v>
      </c>
      <c r="D36" s="567" t="s">
        <v>2628</v>
      </c>
      <c r="E36" s="567" t="s">
        <v>2629</v>
      </c>
      <c r="F36" s="570">
        <v>2</v>
      </c>
      <c r="G36" s="570">
        <v>444.5</v>
      </c>
      <c r="H36" s="583">
        <v>1</v>
      </c>
      <c r="I36" s="570"/>
      <c r="J36" s="570"/>
      <c r="K36" s="583">
        <v>0</v>
      </c>
      <c r="L36" s="570">
        <v>2</v>
      </c>
      <c r="M36" s="571">
        <v>444.5</v>
      </c>
    </row>
    <row r="37" spans="1:13" ht="14.4" customHeight="1" x14ac:dyDescent="0.3">
      <c r="A37" s="566" t="s">
        <v>2298</v>
      </c>
      <c r="B37" s="567" t="s">
        <v>4267</v>
      </c>
      <c r="C37" s="567" t="s">
        <v>2627</v>
      </c>
      <c r="D37" s="567" t="s">
        <v>2628</v>
      </c>
      <c r="E37" s="567" t="s">
        <v>2629</v>
      </c>
      <c r="F37" s="570">
        <v>1</v>
      </c>
      <c r="G37" s="570">
        <v>222.25</v>
      </c>
      <c r="H37" s="583">
        <v>1</v>
      </c>
      <c r="I37" s="570"/>
      <c r="J37" s="570"/>
      <c r="K37" s="583">
        <v>0</v>
      </c>
      <c r="L37" s="570">
        <v>1</v>
      </c>
      <c r="M37" s="571">
        <v>222.25</v>
      </c>
    </row>
    <row r="38" spans="1:13" ht="14.4" customHeight="1" x14ac:dyDescent="0.3">
      <c r="A38" s="566" t="s">
        <v>2298</v>
      </c>
      <c r="B38" s="567" t="s">
        <v>1992</v>
      </c>
      <c r="C38" s="567" t="s">
        <v>2491</v>
      </c>
      <c r="D38" s="567" t="s">
        <v>911</v>
      </c>
      <c r="E38" s="567" t="s">
        <v>2258</v>
      </c>
      <c r="F38" s="570"/>
      <c r="G38" s="570"/>
      <c r="H38" s="583">
        <v>0</v>
      </c>
      <c r="I38" s="570">
        <v>1</v>
      </c>
      <c r="J38" s="570">
        <v>96.63</v>
      </c>
      <c r="K38" s="583">
        <v>1</v>
      </c>
      <c r="L38" s="570">
        <v>1</v>
      </c>
      <c r="M38" s="571">
        <v>96.63</v>
      </c>
    </row>
    <row r="39" spans="1:13" ht="14.4" customHeight="1" x14ac:dyDescent="0.3">
      <c r="A39" s="566" t="s">
        <v>2298</v>
      </c>
      <c r="B39" s="567" t="s">
        <v>2038</v>
      </c>
      <c r="C39" s="567" t="s">
        <v>2039</v>
      </c>
      <c r="D39" s="567" t="s">
        <v>1003</v>
      </c>
      <c r="E39" s="567" t="s">
        <v>1001</v>
      </c>
      <c r="F39" s="570"/>
      <c r="G39" s="570"/>
      <c r="H39" s="583">
        <v>0</v>
      </c>
      <c r="I39" s="570">
        <v>9</v>
      </c>
      <c r="J39" s="570">
        <v>947.79</v>
      </c>
      <c r="K39" s="583">
        <v>1</v>
      </c>
      <c r="L39" s="570">
        <v>9</v>
      </c>
      <c r="M39" s="571">
        <v>947.79</v>
      </c>
    </row>
    <row r="40" spans="1:13" ht="14.4" customHeight="1" x14ac:dyDescent="0.3">
      <c r="A40" s="566" t="s">
        <v>2298</v>
      </c>
      <c r="B40" s="567" t="s">
        <v>2038</v>
      </c>
      <c r="C40" s="567" t="s">
        <v>2387</v>
      </c>
      <c r="D40" s="567" t="s">
        <v>2388</v>
      </c>
      <c r="E40" s="567" t="s">
        <v>1002</v>
      </c>
      <c r="F40" s="570"/>
      <c r="G40" s="570"/>
      <c r="H40" s="583">
        <v>0</v>
      </c>
      <c r="I40" s="570">
        <v>38</v>
      </c>
      <c r="J40" s="570">
        <v>2501.16</v>
      </c>
      <c r="K40" s="583">
        <v>1</v>
      </c>
      <c r="L40" s="570">
        <v>38</v>
      </c>
      <c r="M40" s="571">
        <v>2501.16</v>
      </c>
    </row>
    <row r="41" spans="1:13" ht="14.4" customHeight="1" x14ac:dyDescent="0.3">
      <c r="A41" s="566" t="s">
        <v>2298</v>
      </c>
      <c r="B41" s="567" t="s">
        <v>2038</v>
      </c>
      <c r="C41" s="567" t="s">
        <v>2272</v>
      </c>
      <c r="D41" s="567" t="s">
        <v>1693</v>
      </c>
      <c r="E41" s="567" t="s">
        <v>1694</v>
      </c>
      <c r="F41" s="570"/>
      <c r="G41" s="570"/>
      <c r="H41" s="583">
        <v>0</v>
      </c>
      <c r="I41" s="570">
        <v>8</v>
      </c>
      <c r="J41" s="570">
        <v>1516.48</v>
      </c>
      <c r="K41" s="583">
        <v>1</v>
      </c>
      <c r="L41" s="570">
        <v>8</v>
      </c>
      <c r="M41" s="571">
        <v>1516.48</v>
      </c>
    </row>
    <row r="42" spans="1:13" ht="14.4" customHeight="1" x14ac:dyDescent="0.3">
      <c r="A42" s="566" t="s">
        <v>2298</v>
      </c>
      <c r="B42" s="567" t="s">
        <v>2038</v>
      </c>
      <c r="C42" s="567" t="s">
        <v>2389</v>
      </c>
      <c r="D42" s="567" t="s">
        <v>2390</v>
      </c>
      <c r="E42" s="567" t="s">
        <v>1001</v>
      </c>
      <c r="F42" s="570"/>
      <c r="G42" s="570"/>
      <c r="H42" s="583">
        <v>0</v>
      </c>
      <c r="I42" s="570">
        <v>48</v>
      </c>
      <c r="J42" s="570">
        <v>7734.24</v>
      </c>
      <c r="K42" s="583">
        <v>1</v>
      </c>
      <c r="L42" s="570">
        <v>48</v>
      </c>
      <c r="M42" s="571">
        <v>7734.24</v>
      </c>
    </row>
    <row r="43" spans="1:13" ht="14.4" customHeight="1" x14ac:dyDescent="0.3">
      <c r="A43" s="566" t="s">
        <v>2299</v>
      </c>
      <c r="B43" s="567" t="s">
        <v>1834</v>
      </c>
      <c r="C43" s="567" t="s">
        <v>1837</v>
      </c>
      <c r="D43" s="567" t="s">
        <v>681</v>
      </c>
      <c r="E43" s="567" t="s">
        <v>684</v>
      </c>
      <c r="F43" s="570"/>
      <c r="G43" s="570"/>
      <c r="H43" s="583">
        <v>0</v>
      </c>
      <c r="I43" s="570">
        <v>14</v>
      </c>
      <c r="J43" s="570">
        <v>8571.64</v>
      </c>
      <c r="K43" s="583">
        <v>1</v>
      </c>
      <c r="L43" s="570">
        <v>14</v>
      </c>
      <c r="M43" s="571">
        <v>8571.64</v>
      </c>
    </row>
    <row r="44" spans="1:13" ht="14.4" customHeight="1" x14ac:dyDescent="0.3">
      <c r="A44" s="566" t="s">
        <v>2299</v>
      </c>
      <c r="B44" s="567" t="s">
        <v>1847</v>
      </c>
      <c r="C44" s="567" t="s">
        <v>1848</v>
      </c>
      <c r="D44" s="567" t="s">
        <v>959</v>
      </c>
      <c r="E44" s="567" t="s">
        <v>960</v>
      </c>
      <c r="F44" s="570"/>
      <c r="G44" s="570"/>
      <c r="H44" s="583">
        <v>0</v>
      </c>
      <c r="I44" s="570">
        <v>17</v>
      </c>
      <c r="J44" s="570">
        <v>2380.5100000000002</v>
      </c>
      <c r="K44" s="583">
        <v>1</v>
      </c>
      <c r="L44" s="570">
        <v>17</v>
      </c>
      <c r="M44" s="571">
        <v>2380.5100000000002</v>
      </c>
    </row>
    <row r="45" spans="1:13" ht="14.4" customHeight="1" x14ac:dyDescent="0.3">
      <c r="A45" s="566" t="s">
        <v>2299</v>
      </c>
      <c r="B45" s="567" t="s">
        <v>1976</v>
      </c>
      <c r="C45" s="567" t="s">
        <v>1977</v>
      </c>
      <c r="D45" s="567" t="s">
        <v>1049</v>
      </c>
      <c r="E45" s="567" t="s">
        <v>1978</v>
      </c>
      <c r="F45" s="570"/>
      <c r="G45" s="570"/>
      <c r="H45" s="583">
        <v>0</v>
      </c>
      <c r="I45" s="570">
        <v>1</v>
      </c>
      <c r="J45" s="570">
        <v>399.92</v>
      </c>
      <c r="K45" s="583">
        <v>1</v>
      </c>
      <c r="L45" s="570">
        <v>1</v>
      </c>
      <c r="M45" s="571">
        <v>399.92</v>
      </c>
    </row>
    <row r="46" spans="1:13" ht="14.4" customHeight="1" x14ac:dyDescent="0.3">
      <c r="A46" s="566" t="s">
        <v>2300</v>
      </c>
      <c r="B46" s="567" t="s">
        <v>1834</v>
      </c>
      <c r="C46" s="567" t="s">
        <v>2859</v>
      </c>
      <c r="D46" s="567" t="s">
        <v>2860</v>
      </c>
      <c r="E46" s="567" t="s">
        <v>2861</v>
      </c>
      <c r="F46" s="570">
        <v>5</v>
      </c>
      <c r="G46" s="570">
        <v>3401.45</v>
      </c>
      <c r="H46" s="583">
        <v>1</v>
      </c>
      <c r="I46" s="570"/>
      <c r="J46" s="570"/>
      <c r="K46" s="583">
        <v>0</v>
      </c>
      <c r="L46" s="570">
        <v>5</v>
      </c>
      <c r="M46" s="571">
        <v>3401.45</v>
      </c>
    </row>
    <row r="47" spans="1:13" ht="14.4" customHeight="1" x14ac:dyDescent="0.3">
      <c r="A47" s="566" t="s">
        <v>2300</v>
      </c>
      <c r="B47" s="567" t="s">
        <v>1834</v>
      </c>
      <c r="C47" s="567" t="s">
        <v>2581</v>
      </c>
      <c r="D47" s="567" t="s">
        <v>2447</v>
      </c>
      <c r="E47" s="567" t="s">
        <v>684</v>
      </c>
      <c r="F47" s="570"/>
      <c r="G47" s="570"/>
      <c r="H47" s="583">
        <v>0</v>
      </c>
      <c r="I47" s="570">
        <v>2</v>
      </c>
      <c r="J47" s="570">
        <v>1224.52</v>
      </c>
      <c r="K47" s="583">
        <v>1</v>
      </c>
      <c r="L47" s="570">
        <v>2</v>
      </c>
      <c r="M47" s="571">
        <v>1224.52</v>
      </c>
    </row>
    <row r="48" spans="1:13" ht="14.4" customHeight="1" x14ac:dyDescent="0.3">
      <c r="A48" s="566" t="s">
        <v>2300</v>
      </c>
      <c r="B48" s="567" t="s">
        <v>1834</v>
      </c>
      <c r="C48" s="567" t="s">
        <v>1836</v>
      </c>
      <c r="D48" s="567" t="s">
        <v>681</v>
      </c>
      <c r="E48" s="567" t="s">
        <v>683</v>
      </c>
      <c r="F48" s="570"/>
      <c r="G48" s="570"/>
      <c r="H48" s="583">
        <v>0</v>
      </c>
      <c r="I48" s="570">
        <v>2</v>
      </c>
      <c r="J48" s="570">
        <v>380.96</v>
      </c>
      <c r="K48" s="583">
        <v>1</v>
      </c>
      <c r="L48" s="570">
        <v>2</v>
      </c>
      <c r="M48" s="571">
        <v>380.96</v>
      </c>
    </row>
    <row r="49" spans="1:13" ht="14.4" customHeight="1" x14ac:dyDescent="0.3">
      <c r="A49" s="566" t="s">
        <v>2300</v>
      </c>
      <c r="B49" s="567" t="s">
        <v>1834</v>
      </c>
      <c r="C49" s="567" t="s">
        <v>1837</v>
      </c>
      <c r="D49" s="567" t="s">
        <v>681</v>
      </c>
      <c r="E49" s="567" t="s">
        <v>684</v>
      </c>
      <c r="F49" s="570"/>
      <c r="G49" s="570"/>
      <c r="H49" s="583">
        <v>0</v>
      </c>
      <c r="I49" s="570">
        <v>1</v>
      </c>
      <c r="J49" s="570">
        <v>612.26</v>
      </c>
      <c r="K49" s="583">
        <v>1</v>
      </c>
      <c r="L49" s="570">
        <v>1</v>
      </c>
      <c r="M49" s="571">
        <v>612.26</v>
      </c>
    </row>
    <row r="50" spans="1:13" ht="14.4" customHeight="1" x14ac:dyDescent="0.3">
      <c r="A50" s="566" t="s">
        <v>2300</v>
      </c>
      <c r="B50" s="567" t="s">
        <v>1847</v>
      </c>
      <c r="C50" s="567" t="s">
        <v>1848</v>
      </c>
      <c r="D50" s="567" t="s">
        <v>959</v>
      </c>
      <c r="E50" s="567" t="s">
        <v>960</v>
      </c>
      <c r="F50" s="570"/>
      <c r="G50" s="570"/>
      <c r="H50" s="583">
        <v>0</v>
      </c>
      <c r="I50" s="570">
        <v>4</v>
      </c>
      <c r="J50" s="570">
        <v>560.12</v>
      </c>
      <c r="K50" s="583">
        <v>1</v>
      </c>
      <c r="L50" s="570">
        <v>4</v>
      </c>
      <c r="M50" s="571">
        <v>560.12</v>
      </c>
    </row>
    <row r="51" spans="1:13" ht="14.4" customHeight="1" x14ac:dyDescent="0.3">
      <c r="A51" s="566" t="s">
        <v>2300</v>
      </c>
      <c r="B51" s="567" t="s">
        <v>2073</v>
      </c>
      <c r="C51" s="567" t="s">
        <v>2355</v>
      </c>
      <c r="D51" s="567" t="s">
        <v>2075</v>
      </c>
      <c r="E51" s="567" t="s">
        <v>2356</v>
      </c>
      <c r="F51" s="570">
        <v>1</v>
      </c>
      <c r="G51" s="570">
        <v>0</v>
      </c>
      <c r="H51" s="583"/>
      <c r="I51" s="570"/>
      <c r="J51" s="570"/>
      <c r="K51" s="583"/>
      <c r="L51" s="570">
        <v>1</v>
      </c>
      <c r="M51" s="571">
        <v>0</v>
      </c>
    </row>
    <row r="52" spans="1:13" ht="14.4" customHeight="1" x14ac:dyDescent="0.3">
      <c r="A52" s="566" t="s">
        <v>2300</v>
      </c>
      <c r="B52" s="567" t="s">
        <v>1902</v>
      </c>
      <c r="C52" s="567" t="s">
        <v>2833</v>
      </c>
      <c r="D52" s="567" t="s">
        <v>2834</v>
      </c>
      <c r="E52" s="567" t="s">
        <v>2835</v>
      </c>
      <c r="F52" s="570">
        <v>1</v>
      </c>
      <c r="G52" s="570">
        <v>0</v>
      </c>
      <c r="H52" s="583"/>
      <c r="I52" s="570"/>
      <c r="J52" s="570"/>
      <c r="K52" s="583"/>
      <c r="L52" s="570">
        <v>1</v>
      </c>
      <c r="M52" s="571">
        <v>0</v>
      </c>
    </row>
    <row r="53" spans="1:13" ht="14.4" customHeight="1" x14ac:dyDescent="0.3">
      <c r="A53" s="566" t="s">
        <v>2300</v>
      </c>
      <c r="B53" s="567" t="s">
        <v>1924</v>
      </c>
      <c r="C53" s="567" t="s">
        <v>2209</v>
      </c>
      <c r="D53" s="567" t="s">
        <v>1534</v>
      </c>
      <c r="E53" s="567" t="s">
        <v>2210</v>
      </c>
      <c r="F53" s="570"/>
      <c r="G53" s="570"/>
      <c r="H53" s="583">
        <v>0</v>
      </c>
      <c r="I53" s="570">
        <v>1</v>
      </c>
      <c r="J53" s="570">
        <v>254.23</v>
      </c>
      <c r="K53" s="583">
        <v>1</v>
      </c>
      <c r="L53" s="570">
        <v>1</v>
      </c>
      <c r="M53" s="571">
        <v>254.23</v>
      </c>
    </row>
    <row r="54" spans="1:13" ht="14.4" customHeight="1" x14ac:dyDescent="0.3">
      <c r="A54" s="566" t="s">
        <v>2300</v>
      </c>
      <c r="B54" s="567" t="s">
        <v>1931</v>
      </c>
      <c r="C54" s="567" t="s">
        <v>2124</v>
      </c>
      <c r="D54" s="567" t="s">
        <v>1317</v>
      </c>
      <c r="E54" s="567" t="s">
        <v>2125</v>
      </c>
      <c r="F54" s="570"/>
      <c r="G54" s="570"/>
      <c r="H54" s="583">
        <v>0</v>
      </c>
      <c r="I54" s="570">
        <v>1</v>
      </c>
      <c r="J54" s="570">
        <v>50.57</v>
      </c>
      <c r="K54" s="583">
        <v>1</v>
      </c>
      <c r="L54" s="570">
        <v>1</v>
      </c>
      <c r="M54" s="571">
        <v>50.57</v>
      </c>
    </row>
    <row r="55" spans="1:13" ht="14.4" customHeight="1" x14ac:dyDescent="0.3">
      <c r="A55" s="566" t="s">
        <v>2300</v>
      </c>
      <c r="B55" s="567" t="s">
        <v>1942</v>
      </c>
      <c r="C55" s="567" t="s">
        <v>1943</v>
      </c>
      <c r="D55" s="567" t="s">
        <v>1944</v>
      </c>
      <c r="E55" s="567" t="s">
        <v>1945</v>
      </c>
      <c r="F55" s="570"/>
      <c r="G55" s="570"/>
      <c r="H55" s="583">
        <v>0</v>
      </c>
      <c r="I55" s="570">
        <v>1</v>
      </c>
      <c r="J55" s="570">
        <v>333.31</v>
      </c>
      <c r="K55" s="583">
        <v>1</v>
      </c>
      <c r="L55" s="570">
        <v>1</v>
      </c>
      <c r="M55" s="571">
        <v>333.31</v>
      </c>
    </row>
    <row r="56" spans="1:13" ht="14.4" customHeight="1" x14ac:dyDescent="0.3">
      <c r="A56" s="566" t="s">
        <v>2300</v>
      </c>
      <c r="B56" s="567" t="s">
        <v>1942</v>
      </c>
      <c r="C56" s="567" t="s">
        <v>1949</v>
      </c>
      <c r="D56" s="567" t="s">
        <v>1950</v>
      </c>
      <c r="E56" s="567" t="s">
        <v>1951</v>
      </c>
      <c r="F56" s="570"/>
      <c r="G56" s="570"/>
      <c r="H56" s="583">
        <v>0</v>
      </c>
      <c r="I56" s="570">
        <v>2</v>
      </c>
      <c r="J56" s="570">
        <v>666.62</v>
      </c>
      <c r="K56" s="583">
        <v>1</v>
      </c>
      <c r="L56" s="570">
        <v>2</v>
      </c>
      <c r="M56" s="571">
        <v>666.62</v>
      </c>
    </row>
    <row r="57" spans="1:13" ht="14.4" customHeight="1" x14ac:dyDescent="0.3">
      <c r="A57" s="566" t="s">
        <v>2300</v>
      </c>
      <c r="B57" s="567" t="s">
        <v>2135</v>
      </c>
      <c r="C57" s="567" t="s">
        <v>2136</v>
      </c>
      <c r="D57" s="567" t="s">
        <v>1388</v>
      </c>
      <c r="E57" s="567" t="s">
        <v>1389</v>
      </c>
      <c r="F57" s="570"/>
      <c r="G57" s="570"/>
      <c r="H57" s="583">
        <v>0</v>
      </c>
      <c r="I57" s="570">
        <v>3</v>
      </c>
      <c r="J57" s="570">
        <v>462.03</v>
      </c>
      <c r="K57" s="583">
        <v>1</v>
      </c>
      <c r="L57" s="570">
        <v>3</v>
      </c>
      <c r="M57" s="571">
        <v>462.03</v>
      </c>
    </row>
    <row r="58" spans="1:13" ht="14.4" customHeight="1" x14ac:dyDescent="0.3">
      <c r="A58" s="566" t="s">
        <v>2300</v>
      </c>
      <c r="B58" s="567" t="s">
        <v>1992</v>
      </c>
      <c r="C58" s="567" t="s">
        <v>2491</v>
      </c>
      <c r="D58" s="567" t="s">
        <v>911</v>
      </c>
      <c r="E58" s="567" t="s">
        <v>2258</v>
      </c>
      <c r="F58" s="570"/>
      <c r="G58" s="570"/>
      <c r="H58" s="583">
        <v>0</v>
      </c>
      <c r="I58" s="570">
        <v>1</v>
      </c>
      <c r="J58" s="570">
        <v>96.63</v>
      </c>
      <c r="K58" s="583">
        <v>1</v>
      </c>
      <c r="L58" s="570">
        <v>1</v>
      </c>
      <c r="M58" s="571">
        <v>96.63</v>
      </c>
    </row>
    <row r="59" spans="1:13" ht="14.4" customHeight="1" x14ac:dyDescent="0.3">
      <c r="A59" s="566" t="s">
        <v>2300</v>
      </c>
      <c r="B59" s="567" t="s">
        <v>1992</v>
      </c>
      <c r="C59" s="567" t="s">
        <v>2853</v>
      </c>
      <c r="D59" s="567" t="s">
        <v>1067</v>
      </c>
      <c r="E59" s="567" t="s">
        <v>2854</v>
      </c>
      <c r="F59" s="570">
        <v>1</v>
      </c>
      <c r="G59" s="570">
        <v>0</v>
      </c>
      <c r="H59" s="583"/>
      <c r="I59" s="570"/>
      <c r="J59" s="570"/>
      <c r="K59" s="583"/>
      <c r="L59" s="570">
        <v>1</v>
      </c>
      <c r="M59" s="571">
        <v>0</v>
      </c>
    </row>
    <row r="60" spans="1:13" ht="14.4" customHeight="1" x14ac:dyDescent="0.3">
      <c r="A60" s="566" t="s">
        <v>2300</v>
      </c>
      <c r="B60" s="567" t="s">
        <v>1992</v>
      </c>
      <c r="C60" s="567" t="s">
        <v>2855</v>
      </c>
      <c r="D60" s="567" t="s">
        <v>1067</v>
      </c>
      <c r="E60" s="567" t="s">
        <v>2856</v>
      </c>
      <c r="F60" s="570">
        <v>1</v>
      </c>
      <c r="G60" s="570">
        <v>0</v>
      </c>
      <c r="H60" s="583"/>
      <c r="I60" s="570"/>
      <c r="J60" s="570"/>
      <c r="K60" s="583"/>
      <c r="L60" s="570">
        <v>1</v>
      </c>
      <c r="M60" s="571">
        <v>0</v>
      </c>
    </row>
    <row r="61" spans="1:13" ht="14.4" customHeight="1" x14ac:dyDescent="0.3">
      <c r="A61" s="566" t="s">
        <v>2300</v>
      </c>
      <c r="B61" s="567" t="s">
        <v>1992</v>
      </c>
      <c r="C61" s="567" t="s">
        <v>2150</v>
      </c>
      <c r="D61" s="567" t="s">
        <v>1067</v>
      </c>
      <c r="E61" s="567" t="s">
        <v>2151</v>
      </c>
      <c r="F61" s="570">
        <v>2</v>
      </c>
      <c r="G61" s="570">
        <v>193.26</v>
      </c>
      <c r="H61" s="583">
        <v>1</v>
      </c>
      <c r="I61" s="570"/>
      <c r="J61" s="570"/>
      <c r="K61" s="583">
        <v>0</v>
      </c>
      <c r="L61" s="570">
        <v>2</v>
      </c>
      <c r="M61" s="571">
        <v>193.26</v>
      </c>
    </row>
    <row r="62" spans="1:13" ht="14.4" customHeight="1" x14ac:dyDescent="0.3">
      <c r="A62" s="566" t="s">
        <v>2300</v>
      </c>
      <c r="B62" s="567" t="s">
        <v>1992</v>
      </c>
      <c r="C62" s="567" t="s">
        <v>2857</v>
      </c>
      <c r="D62" s="567" t="s">
        <v>911</v>
      </c>
      <c r="E62" s="567" t="s">
        <v>2858</v>
      </c>
      <c r="F62" s="570">
        <v>1</v>
      </c>
      <c r="G62" s="570">
        <v>0</v>
      </c>
      <c r="H62" s="583"/>
      <c r="I62" s="570"/>
      <c r="J62" s="570"/>
      <c r="K62" s="583"/>
      <c r="L62" s="570">
        <v>1</v>
      </c>
      <c r="M62" s="571">
        <v>0</v>
      </c>
    </row>
    <row r="63" spans="1:13" ht="14.4" customHeight="1" x14ac:dyDescent="0.3">
      <c r="A63" s="566" t="s">
        <v>2300</v>
      </c>
      <c r="B63" s="567" t="s">
        <v>2004</v>
      </c>
      <c r="C63" s="567" t="s">
        <v>2868</v>
      </c>
      <c r="D63" s="567" t="s">
        <v>2869</v>
      </c>
      <c r="E63" s="567" t="s">
        <v>1337</v>
      </c>
      <c r="F63" s="570">
        <v>1</v>
      </c>
      <c r="G63" s="570">
        <v>73.680000000000007</v>
      </c>
      <c r="H63" s="583">
        <v>1</v>
      </c>
      <c r="I63" s="570"/>
      <c r="J63" s="570"/>
      <c r="K63" s="583">
        <v>0</v>
      </c>
      <c r="L63" s="570">
        <v>1</v>
      </c>
      <c r="M63" s="571">
        <v>73.680000000000007</v>
      </c>
    </row>
    <row r="64" spans="1:13" ht="14.4" customHeight="1" x14ac:dyDescent="0.3">
      <c r="A64" s="566" t="s">
        <v>2300</v>
      </c>
      <c r="B64" s="567" t="s">
        <v>2004</v>
      </c>
      <c r="C64" s="567" t="s">
        <v>2870</v>
      </c>
      <c r="D64" s="567" t="s">
        <v>2871</v>
      </c>
      <c r="E64" s="567" t="s">
        <v>2872</v>
      </c>
      <c r="F64" s="570">
        <v>2</v>
      </c>
      <c r="G64" s="570">
        <v>98.24</v>
      </c>
      <c r="H64" s="583">
        <v>1</v>
      </c>
      <c r="I64" s="570"/>
      <c r="J64" s="570"/>
      <c r="K64" s="583">
        <v>0</v>
      </c>
      <c r="L64" s="570">
        <v>2</v>
      </c>
      <c r="M64" s="571">
        <v>98.24</v>
      </c>
    </row>
    <row r="65" spans="1:13" ht="14.4" customHeight="1" x14ac:dyDescent="0.3">
      <c r="A65" s="566" t="s">
        <v>2300</v>
      </c>
      <c r="B65" s="567" t="s">
        <v>2004</v>
      </c>
      <c r="C65" s="567" t="s">
        <v>2518</v>
      </c>
      <c r="D65" s="567" t="s">
        <v>953</v>
      </c>
      <c r="E65" s="567" t="s">
        <v>2519</v>
      </c>
      <c r="F65" s="570"/>
      <c r="G65" s="570"/>
      <c r="H65" s="583">
        <v>0</v>
      </c>
      <c r="I65" s="570">
        <v>2</v>
      </c>
      <c r="J65" s="570">
        <v>415.06</v>
      </c>
      <c r="K65" s="583">
        <v>1</v>
      </c>
      <c r="L65" s="570">
        <v>2</v>
      </c>
      <c r="M65" s="571">
        <v>415.06</v>
      </c>
    </row>
    <row r="66" spans="1:13" ht="14.4" customHeight="1" x14ac:dyDescent="0.3">
      <c r="A66" s="566" t="s">
        <v>2300</v>
      </c>
      <c r="B66" s="567" t="s">
        <v>2264</v>
      </c>
      <c r="C66" s="567" t="s">
        <v>2423</v>
      </c>
      <c r="D66" s="567" t="s">
        <v>2424</v>
      </c>
      <c r="E66" s="567" t="s">
        <v>2425</v>
      </c>
      <c r="F66" s="570"/>
      <c r="G66" s="570"/>
      <c r="H66" s="583">
        <v>0</v>
      </c>
      <c r="I66" s="570">
        <v>2</v>
      </c>
      <c r="J66" s="570">
        <v>189.6</v>
      </c>
      <c r="K66" s="583">
        <v>1</v>
      </c>
      <c r="L66" s="570">
        <v>2</v>
      </c>
      <c r="M66" s="571">
        <v>189.6</v>
      </c>
    </row>
    <row r="67" spans="1:13" ht="14.4" customHeight="1" x14ac:dyDescent="0.3">
      <c r="A67" s="566" t="s">
        <v>2300</v>
      </c>
      <c r="B67" s="567" t="s">
        <v>4268</v>
      </c>
      <c r="C67" s="567" t="s">
        <v>2848</v>
      </c>
      <c r="D67" s="567" t="s">
        <v>2849</v>
      </c>
      <c r="E67" s="567" t="s">
        <v>2850</v>
      </c>
      <c r="F67" s="570">
        <v>1</v>
      </c>
      <c r="G67" s="570">
        <v>1866.4</v>
      </c>
      <c r="H67" s="583">
        <v>1</v>
      </c>
      <c r="I67" s="570"/>
      <c r="J67" s="570"/>
      <c r="K67" s="583">
        <v>0</v>
      </c>
      <c r="L67" s="570">
        <v>1</v>
      </c>
      <c r="M67" s="571">
        <v>1866.4</v>
      </c>
    </row>
    <row r="68" spans="1:13" ht="14.4" customHeight="1" x14ac:dyDescent="0.3">
      <c r="A68" s="566" t="s">
        <v>2300</v>
      </c>
      <c r="B68" s="567" t="s">
        <v>2034</v>
      </c>
      <c r="C68" s="567" t="s">
        <v>2798</v>
      </c>
      <c r="D68" s="567" t="s">
        <v>957</v>
      </c>
      <c r="E68" s="567" t="s">
        <v>2799</v>
      </c>
      <c r="F68" s="570"/>
      <c r="G68" s="570"/>
      <c r="H68" s="583">
        <v>0</v>
      </c>
      <c r="I68" s="570">
        <v>1</v>
      </c>
      <c r="J68" s="570">
        <v>275.48</v>
      </c>
      <c r="K68" s="583">
        <v>1</v>
      </c>
      <c r="L68" s="570">
        <v>1</v>
      </c>
      <c r="M68" s="571">
        <v>275.48</v>
      </c>
    </row>
    <row r="69" spans="1:13" ht="14.4" customHeight="1" x14ac:dyDescent="0.3">
      <c r="A69" s="566" t="s">
        <v>2301</v>
      </c>
      <c r="B69" s="567" t="s">
        <v>1834</v>
      </c>
      <c r="C69" s="567" t="s">
        <v>1835</v>
      </c>
      <c r="D69" s="567" t="s">
        <v>681</v>
      </c>
      <c r="E69" s="567" t="s">
        <v>682</v>
      </c>
      <c r="F69" s="570"/>
      <c r="G69" s="570"/>
      <c r="H69" s="583">
        <v>0</v>
      </c>
      <c r="I69" s="570">
        <v>1</v>
      </c>
      <c r="J69" s="570">
        <v>95.24</v>
      </c>
      <c r="K69" s="583">
        <v>1</v>
      </c>
      <c r="L69" s="570">
        <v>1</v>
      </c>
      <c r="M69" s="571">
        <v>95.24</v>
      </c>
    </row>
    <row r="70" spans="1:13" ht="14.4" customHeight="1" x14ac:dyDescent="0.3">
      <c r="A70" s="566" t="s">
        <v>2301</v>
      </c>
      <c r="B70" s="567" t="s">
        <v>1834</v>
      </c>
      <c r="C70" s="567" t="s">
        <v>1837</v>
      </c>
      <c r="D70" s="567" t="s">
        <v>681</v>
      </c>
      <c r="E70" s="567" t="s">
        <v>684</v>
      </c>
      <c r="F70" s="570"/>
      <c r="G70" s="570"/>
      <c r="H70" s="583">
        <v>0</v>
      </c>
      <c r="I70" s="570">
        <v>2</v>
      </c>
      <c r="J70" s="570">
        <v>1224.52</v>
      </c>
      <c r="K70" s="583">
        <v>1</v>
      </c>
      <c r="L70" s="570">
        <v>2</v>
      </c>
      <c r="M70" s="571">
        <v>1224.52</v>
      </c>
    </row>
    <row r="71" spans="1:13" ht="14.4" customHeight="1" x14ac:dyDescent="0.3">
      <c r="A71" s="566" t="s">
        <v>2301</v>
      </c>
      <c r="B71" s="567" t="s">
        <v>1849</v>
      </c>
      <c r="C71" s="567" t="s">
        <v>1853</v>
      </c>
      <c r="D71" s="567" t="s">
        <v>937</v>
      </c>
      <c r="E71" s="567" t="s">
        <v>939</v>
      </c>
      <c r="F71" s="570"/>
      <c r="G71" s="570"/>
      <c r="H71" s="583"/>
      <c r="I71" s="570">
        <v>2</v>
      </c>
      <c r="J71" s="570">
        <v>0</v>
      </c>
      <c r="K71" s="583"/>
      <c r="L71" s="570">
        <v>2</v>
      </c>
      <c r="M71" s="571">
        <v>0</v>
      </c>
    </row>
    <row r="72" spans="1:13" ht="14.4" customHeight="1" x14ac:dyDescent="0.3">
      <c r="A72" s="566" t="s">
        <v>2301</v>
      </c>
      <c r="B72" s="567" t="s">
        <v>1864</v>
      </c>
      <c r="C72" s="567" t="s">
        <v>1865</v>
      </c>
      <c r="D72" s="567" t="s">
        <v>934</v>
      </c>
      <c r="E72" s="567" t="s">
        <v>935</v>
      </c>
      <c r="F72" s="570"/>
      <c r="G72" s="570"/>
      <c r="H72" s="583">
        <v>0</v>
      </c>
      <c r="I72" s="570">
        <v>1</v>
      </c>
      <c r="J72" s="570">
        <v>625.29</v>
      </c>
      <c r="K72" s="583">
        <v>1</v>
      </c>
      <c r="L72" s="570">
        <v>1</v>
      </c>
      <c r="M72" s="571">
        <v>625.29</v>
      </c>
    </row>
    <row r="73" spans="1:13" ht="14.4" customHeight="1" x14ac:dyDescent="0.3">
      <c r="A73" s="566" t="s">
        <v>2301</v>
      </c>
      <c r="B73" s="567" t="s">
        <v>1864</v>
      </c>
      <c r="C73" s="567" t="s">
        <v>2082</v>
      </c>
      <c r="D73" s="567" t="s">
        <v>934</v>
      </c>
      <c r="E73" s="567" t="s">
        <v>1310</v>
      </c>
      <c r="F73" s="570"/>
      <c r="G73" s="570"/>
      <c r="H73" s="583">
        <v>0</v>
      </c>
      <c r="I73" s="570">
        <v>1</v>
      </c>
      <c r="J73" s="570">
        <v>1166.47</v>
      </c>
      <c r="K73" s="583">
        <v>1</v>
      </c>
      <c r="L73" s="570">
        <v>1</v>
      </c>
      <c r="M73" s="571">
        <v>1166.47</v>
      </c>
    </row>
    <row r="74" spans="1:13" ht="14.4" customHeight="1" x14ac:dyDescent="0.3">
      <c r="A74" s="566" t="s">
        <v>2301</v>
      </c>
      <c r="B74" s="567" t="s">
        <v>1864</v>
      </c>
      <c r="C74" s="567" t="s">
        <v>2400</v>
      </c>
      <c r="D74" s="567" t="s">
        <v>934</v>
      </c>
      <c r="E74" s="567" t="s">
        <v>2085</v>
      </c>
      <c r="F74" s="570"/>
      <c r="G74" s="570"/>
      <c r="H74" s="583">
        <v>0</v>
      </c>
      <c r="I74" s="570">
        <v>1</v>
      </c>
      <c r="J74" s="570">
        <v>1458.07</v>
      </c>
      <c r="K74" s="583">
        <v>1</v>
      </c>
      <c r="L74" s="570">
        <v>1</v>
      </c>
      <c r="M74" s="571">
        <v>1458.07</v>
      </c>
    </row>
    <row r="75" spans="1:13" ht="14.4" customHeight="1" x14ac:dyDescent="0.3">
      <c r="A75" s="566" t="s">
        <v>2301</v>
      </c>
      <c r="B75" s="567" t="s">
        <v>1881</v>
      </c>
      <c r="C75" s="567" t="s">
        <v>3166</v>
      </c>
      <c r="D75" s="567" t="s">
        <v>3167</v>
      </c>
      <c r="E75" s="567" t="s">
        <v>2006</v>
      </c>
      <c r="F75" s="570">
        <v>3</v>
      </c>
      <c r="G75" s="570">
        <v>134.67000000000002</v>
      </c>
      <c r="H75" s="583">
        <v>1</v>
      </c>
      <c r="I75" s="570"/>
      <c r="J75" s="570"/>
      <c r="K75" s="583">
        <v>0</v>
      </c>
      <c r="L75" s="570">
        <v>3</v>
      </c>
      <c r="M75" s="571">
        <v>134.67000000000002</v>
      </c>
    </row>
    <row r="76" spans="1:13" ht="14.4" customHeight="1" x14ac:dyDescent="0.3">
      <c r="A76" s="566" t="s">
        <v>2301</v>
      </c>
      <c r="B76" s="567" t="s">
        <v>1942</v>
      </c>
      <c r="C76" s="567" t="s">
        <v>2479</v>
      </c>
      <c r="D76" s="567" t="s">
        <v>1944</v>
      </c>
      <c r="E76" s="567" t="s">
        <v>2480</v>
      </c>
      <c r="F76" s="570">
        <v>1</v>
      </c>
      <c r="G76" s="570">
        <v>0</v>
      </c>
      <c r="H76" s="583"/>
      <c r="I76" s="570"/>
      <c r="J76" s="570"/>
      <c r="K76" s="583"/>
      <c r="L76" s="570">
        <v>1</v>
      </c>
      <c r="M76" s="571">
        <v>0</v>
      </c>
    </row>
    <row r="77" spans="1:13" ht="14.4" customHeight="1" x14ac:dyDescent="0.3">
      <c r="A77" s="566" t="s">
        <v>2301</v>
      </c>
      <c r="B77" s="567" t="s">
        <v>1942</v>
      </c>
      <c r="C77" s="567" t="s">
        <v>1943</v>
      </c>
      <c r="D77" s="567" t="s">
        <v>1944</v>
      </c>
      <c r="E77" s="567" t="s">
        <v>1945</v>
      </c>
      <c r="F77" s="570"/>
      <c r="G77" s="570"/>
      <c r="H77" s="583">
        <v>0</v>
      </c>
      <c r="I77" s="570">
        <v>12</v>
      </c>
      <c r="J77" s="570">
        <v>3999.72</v>
      </c>
      <c r="K77" s="583">
        <v>1</v>
      </c>
      <c r="L77" s="570">
        <v>12</v>
      </c>
      <c r="M77" s="571">
        <v>3999.72</v>
      </c>
    </row>
    <row r="78" spans="1:13" ht="14.4" customHeight="1" x14ac:dyDescent="0.3">
      <c r="A78" s="566" t="s">
        <v>2301</v>
      </c>
      <c r="B78" s="567" t="s">
        <v>1942</v>
      </c>
      <c r="C78" s="567" t="s">
        <v>1949</v>
      </c>
      <c r="D78" s="567" t="s">
        <v>1950</v>
      </c>
      <c r="E78" s="567" t="s">
        <v>1951</v>
      </c>
      <c r="F78" s="570"/>
      <c r="G78" s="570"/>
      <c r="H78" s="583">
        <v>0</v>
      </c>
      <c r="I78" s="570">
        <v>1</v>
      </c>
      <c r="J78" s="570">
        <v>333.31</v>
      </c>
      <c r="K78" s="583">
        <v>1</v>
      </c>
      <c r="L78" s="570">
        <v>1</v>
      </c>
      <c r="M78" s="571">
        <v>333.31</v>
      </c>
    </row>
    <row r="79" spans="1:13" ht="14.4" customHeight="1" x14ac:dyDescent="0.3">
      <c r="A79" s="566" t="s">
        <v>2301</v>
      </c>
      <c r="B79" s="567" t="s">
        <v>1942</v>
      </c>
      <c r="C79" s="567" t="s">
        <v>2126</v>
      </c>
      <c r="D79" s="567" t="s">
        <v>1063</v>
      </c>
      <c r="E79" s="567" t="s">
        <v>2127</v>
      </c>
      <c r="F79" s="570">
        <v>1</v>
      </c>
      <c r="G79" s="570">
        <v>333.31</v>
      </c>
      <c r="H79" s="583">
        <v>1</v>
      </c>
      <c r="I79" s="570"/>
      <c r="J79" s="570"/>
      <c r="K79" s="583">
        <v>0</v>
      </c>
      <c r="L79" s="570">
        <v>1</v>
      </c>
      <c r="M79" s="571">
        <v>333.31</v>
      </c>
    </row>
    <row r="80" spans="1:13" ht="14.4" customHeight="1" x14ac:dyDescent="0.3">
      <c r="A80" s="566" t="s">
        <v>2301</v>
      </c>
      <c r="B80" s="567" t="s">
        <v>1960</v>
      </c>
      <c r="C80" s="567" t="s">
        <v>3144</v>
      </c>
      <c r="D80" s="567" t="s">
        <v>3145</v>
      </c>
      <c r="E80" s="567" t="s">
        <v>2147</v>
      </c>
      <c r="F80" s="570"/>
      <c r="G80" s="570"/>
      <c r="H80" s="583">
        <v>0</v>
      </c>
      <c r="I80" s="570">
        <v>1</v>
      </c>
      <c r="J80" s="570">
        <v>138.16</v>
      </c>
      <c r="K80" s="583">
        <v>1</v>
      </c>
      <c r="L80" s="570">
        <v>1</v>
      </c>
      <c r="M80" s="571">
        <v>138.16</v>
      </c>
    </row>
    <row r="81" spans="1:13" ht="14.4" customHeight="1" x14ac:dyDescent="0.3">
      <c r="A81" s="566" t="s">
        <v>2301</v>
      </c>
      <c r="B81" s="567" t="s">
        <v>1976</v>
      </c>
      <c r="C81" s="567" t="s">
        <v>4130</v>
      </c>
      <c r="D81" s="567" t="s">
        <v>4131</v>
      </c>
      <c r="E81" s="567" t="s">
        <v>4132</v>
      </c>
      <c r="F81" s="570"/>
      <c r="G81" s="570"/>
      <c r="H81" s="583">
        <v>0</v>
      </c>
      <c r="I81" s="570">
        <v>1</v>
      </c>
      <c r="J81" s="570">
        <v>399.92</v>
      </c>
      <c r="K81" s="583">
        <v>1</v>
      </c>
      <c r="L81" s="570">
        <v>1</v>
      </c>
      <c r="M81" s="571">
        <v>399.92</v>
      </c>
    </row>
    <row r="82" spans="1:13" ht="14.4" customHeight="1" x14ac:dyDescent="0.3">
      <c r="A82" s="566" t="s">
        <v>2301</v>
      </c>
      <c r="B82" s="567" t="s">
        <v>1976</v>
      </c>
      <c r="C82" s="567" t="s">
        <v>1977</v>
      </c>
      <c r="D82" s="567" t="s">
        <v>1049</v>
      </c>
      <c r="E82" s="567" t="s">
        <v>1978</v>
      </c>
      <c r="F82" s="570"/>
      <c r="G82" s="570"/>
      <c r="H82" s="583">
        <v>0</v>
      </c>
      <c r="I82" s="570">
        <v>1</v>
      </c>
      <c r="J82" s="570">
        <v>399.92</v>
      </c>
      <c r="K82" s="583">
        <v>1</v>
      </c>
      <c r="L82" s="570">
        <v>1</v>
      </c>
      <c r="M82" s="571">
        <v>399.92</v>
      </c>
    </row>
    <row r="83" spans="1:13" ht="14.4" customHeight="1" x14ac:dyDescent="0.3">
      <c r="A83" s="566" t="s">
        <v>2301</v>
      </c>
      <c r="B83" s="567" t="s">
        <v>4267</v>
      </c>
      <c r="C83" s="567" t="s">
        <v>3142</v>
      </c>
      <c r="D83" s="567" t="s">
        <v>3143</v>
      </c>
      <c r="E83" s="567" t="s">
        <v>2629</v>
      </c>
      <c r="F83" s="570">
        <v>1</v>
      </c>
      <c r="G83" s="570">
        <v>125.13</v>
      </c>
      <c r="H83" s="583">
        <v>1</v>
      </c>
      <c r="I83" s="570"/>
      <c r="J83" s="570"/>
      <c r="K83" s="583">
        <v>0</v>
      </c>
      <c r="L83" s="570">
        <v>1</v>
      </c>
      <c r="M83" s="571">
        <v>125.13</v>
      </c>
    </row>
    <row r="84" spans="1:13" ht="14.4" customHeight="1" x14ac:dyDescent="0.3">
      <c r="A84" s="566" t="s">
        <v>2301</v>
      </c>
      <c r="B84" s="567" t="s">
        <v>4267</v>
      </c>
      <c r="C84" s="567" t="s">
        <v>2630</v>
      </c>
      <c r="D84" s="567" t="s">
        <v>2631</v>
      </c>
      <c r="E84" s="567" t="s">
        <v>2629</v>
      </c>
      <c r="F84" s="570"/>
      <c r="G84" s="570"/>
      <c r="H84" s="583">
        <v>0</v>
      </c>
      <c r="I84" s="570">
        <v>1</v>
      </c>
      <c r="J84" s="570">
        <v>222.25</v>
      </c>
      <c r="K84" s="583">
        <v>1</v>
      </c>
      <c r="L84" s="570">
        <v>1</v>
      </c>
      <c r="M84" s="571">
        <v>222.25</v>
      </c>
    </row>
    <row r="85" spans="1:13" ht="14.4" customHeight="1" x14ac:dyDescent="0.3">
      <c r="A85" s="566" t="s">
        <v>2301</v>
      </c>
      <c r="B85" s="567" t="s">
        <v>2135</v>
      </c>
      <c r="C85" s="567" t="s">
        <v>2136</v>
      </c>
      <c r="D85" s="567" t="s">
        <v>1388</v>
      </c>
      <c r="E85" s="567" t="s">
        <v>1389</v>
      </c>
      <c r="F85" s="570"/>
      <c r="G85" s="570"/>
      <c r="H85" s="583">
        <v>0</v>
      </c>
      <c r="I85" s="570">
        <v>8</v>
      </c>
      <c r="J85" s="570">
        <v>1232.08</v>
      </c>
      <c r="K85" s="583">
        <v>1</v>
      </c>
      <c r="L85" s="570">
        <v>8</v>
      </c>
      <c r="M85" s="571">
        <v>1232.08</v>
      </c>
    </row>
    <row r="86" spans="1:13" ht="14.4" customHeight="1" x14ac:dyDescent="0.3">
      <c r="A86" s="566" t="s">
        <v>2301</v>
      </c>
      <c r="B86" s="567" t="s">
        <v>2135</v>
      </c>
      <c r="C86" s="567" t="s">
        <v>2137</v>
      </c>
      <c r="D86" s="567" t="s">
        <v>1380</v>
      </c>
      <c r="E86" s="567" t="s">
        <v>2138</v>
      </c>
      <c r="F86" s="570"/>
      <c r="G86" s="570"/>
      <c r="H86" s="583">
        <v>0</v>
      </c>
      <c r="I86" s="570">
        <v>1</v>
      </c>
      <c r="J86" s="570">
        <v>82.92</v>
      </c>
      <c r="K86" s="583">
        <v>1</v>
      </c>
      <c r="L86" s="570">
        <v>1</v>
      </c>
      <c r="M86" s="571">
        <v>82.92</v>
      </c>
    </row>
    <row r="87" spans="1:13" ht="14.4" customHeight="1" x14ac:dyDescent="0.3">
      <c r="A87" s="566" t="s">
        <v>2301</v>
      </c>
      <c r="B87" s="567" t="s">
        <v>2142</v>
      </c>
      <c r="C87" s="567" t="s">
        <v>3149</v>
      </c>
      <c r="D87" s="567" t="s">
        <v>3150</v>
      </c>
      <c r="E87" s="567" t="s">
        <v>3151</v>
      </c>
      <c r="F87" s="570">
        <v>1</v>
      </c>
      <c r="G87" s="570">
        <v>0</v>
      </c>
      <c r="H87" s="583"/>
      <c r="I87" s="570"/>
      <c r="J87" s="570"/>
      <c r="K87" s="583"/>
      <c r="L87" s="570">
        <v>1</v>
      </c>
      <c r="M87" s="571">
        <v>0</v>
      </c>
    </row>
    <row r="88" spans="1:13" ht="14.4" customHeight="1" x14ac:dyDescent="0.3">
      <c r="A88" s="566" t="s">
        <v>2301</v>
      </c>
      <c r="B88" s="567" t="s">
        <v>2142</v>
      </c>
      <c r="C88" s="567" t="s">
        <v>2143</v>
      </c>
      <c r="D88" s="567" t="s">
        <v>1384</v>
      </c>
      <c r="E88" s="567" t="s">
        <v>2129</v>
      </c>
      <c r="F88" s="570"/>
      <c r="G88" s="570"/>
      <c r="H88" s="583">
        <v>0</v>
      </c>
      <c r="I88" s="570">
        <v>1</v>
      </c>
      <c r="J88" s="570">
        <v>69.86</v>
      </c>
      <c r="K88" s="583">
        <v>1</v>
      </c>
      <c r="L88" s="570">
        <v>1</v>
      </c>
      <c r="M88" s="571">
        <v>69.86</v>
      </c>
    </row>
    <row r="89" spans="1:13" ht="14.4" customHeight="1" x14ac:dyDescent="0.3">
      <c r="A89" s="566" t="s">
        <v>2301</v>
      </c>
      <c r="B89" s="567" t="s">
        <v>2142</v>
      </c>
      <c r="C89" s="567" t="s">
        <v>3152</v>
      </c>
      <c r="D89" s="567" t="s">
        <v>3153</v>
      </c>
      <c r="E89" s="567" t="s">
        <v>2129</v>
      </c>
      <c r="F89" s="570">
        <v>1</v>
      </c>
      <c r="G89" s="570">
        <v>69.86</v>
      </c>
      <c r="H89" s="583">
        <v>1</v>
      </c>
      <c r="I89" s="570"/>
      <c r="J89" s="570"/>
      <c r="K89" s="583">
        <v>0</v>
      </c>
      <c r="L89" s="570">
        <v>1</v>
      </c>
      <c r="M89" s="571">
        <v>69.86</v>
      </c>
    </row>
    <row r="90" spans="1:13" ht="14.4" customHeight="1" x14ac:dyDescent="0.3">
      <c r="A90" s="566" t="s">
        <v>2301</v>
      </c>
      <c r="B90" s="567" t="s">
        <v>1992</v>
      </c>
      <c r="C90" s="567" t="s">
        <v>2150</v>
      </c>
      <c r="D90" s="567" t="s">
        <v>1067</v>
      </c>
      <c r="E90" s="567" t="s">
        <v>2151</v>
      </c>
      <c r="F90" s="570">
        <v>1</v>
      </c>
      <c r="G90" s="570">
        <v>96.63</v>
      </c>
      <c r="H90" s="583">
        <v>1</v>
      </c>
      <c r="I90" s="570"/>
      <c r="J90" s="570"/>
      <c r="K90" s="583">
        <v>0</v>
      </c>
      <c r="L90" s="570">
        <v>1</v>
      </c>
      <c r="M90" s="571">
        <v>96.63</v>
      </c>
    </row>
    <row r="91" spans="1:13" ht="14.4" customHeight="1" x14ac:dyDescent="0.3">
      <c r="A91" s="566" t="s">
        <v>2301</v>
      </c>
      <c r="B91" s="567" t="s">
        <v>2004</v>
      </c>
      <c r="C91" s="567" t="s">
        <v>2405</v>
      </c>
      <c r="D91" s="567" t="s">
        <v>1311</v>
      </c>
      <c r="E91" s="567" t="s">
        <v>2406</v>
      </c>
      <c r="F91" s="570"/>
      <c r="G91" s="570"/>
      <c r="H91" s="583">
        <v>0</v>
      </c>
      <c r="I91" s="570">
        <v>1</v>
      </c>
      <c r="J91" s="570">
        <v>314.35000000000002</v>
      </c>
      <c r="K91" s="583">
        <v>1</v>
      </c>
      <c r="L91" s="570">
        <v>1</v>
      </c>
      <c r="M91" s="571">
        <v>314.35000000000002</v>
      </c>
    </row>
    <row r="92" spans="1:13" ht="14.4" customHeight="1" x14ac:dyDescent="0.3">
      <c r="A92" s="566" t="s">
        <v>2301</v>
      </c>
      <c r="B92" s="567" t="s">
        <v>2034</v>
      </c>
      <c r="C92" s="567" t="s">
        <v>2035</v>
      </c>
      <c r="D92" s="567" t="s">
        <v>957</v>
      </c>
      <c r="E92" s="567" t="s">
        <v>944</v>
      </c>
      <c r="F92" s="570"/>
      <c r="G92" s="570"/>
      <c r="H92" s="583">
        <v>0</v>
      </c>
      <c r="I92" s="570">
        <v>1</v>
      </c>
      <c r="J92" s="570">
        <v>137.74</v>
      </c>
      <c r="K92" s="583">
        <v>1</v>
      </c>
      <c r="L92" s="570">
        <v>1</v>
      </c>
      <c r="M92" s="571">
        <v>137.74</v>
      </c>
    </row>
    <row r="93" spans="1:13" ht="14.4" customHeight="1" x14ac:dyDescent="0.3">
      <c r="A93" s="566" t="s">
        <v>2301</v>
      </c>
      <c r="B93" s="567" t="s">
        <v>2034</v>
      </c>
      <c r="C93" s="567" t="s">
        <v>3146</v>
      </c>
      <c r="D93" s="567" t="s">
        <v>957</v>
      </c>
      <c r="E93" s="567" t="s">
        <v>3147</v>
      </c>
      <c r="F93" s="570"/>
      <c r="G93" s="570"/>
      <c r="H93" s="583">
        <v>0</v>
      </c>
      <c r="I93" s="570">
        <v>2</v>
      </c>
      <c r="J93" s="570">
        <v>826.44</v>
      </c>
      <c r="K93" s="583">
        <v>1</v>
      </c>
      <c r="L93" s="570">
        <v>2</v>
      </c>
      <c r="M93" s="571">
        <v>826.44</v>
      </c>
    </row>
    <row r="94" spans="1:13" ht="14.4" customHeight="1" x14ac:dyDescent="0.3">
      <c r="A94" s="566" t="s">
        <v>2301</v>
      </c>
      <c r="B94" s="567" t="s">
        <v>2036</v>
      </c>
      <c r="C94" s="567" t="s">
        <v>3165</v>
      </c>
      <c r="D94" s="567" t="s">
        <v>980</v>
      </c>
      <c r="E94" s="567" t="s">
        <v>2640</v>
      </c>
      <c r="F94" s="570"/>
      <c r="G94" s="570"/>
      <c r="H94" s="583">
        <v>0</v>
      </c>
      <c r="I94" s="570">
        <v>1</v>
      </c>
      <c r="J94" s="570">
        <v>413.22</v>
      </c>
      <c r="K94" s="583">
        <v>1</v>
      </c>
      <c r="L94" s="570">
        <v>1</v>
      </c>
      <c r="M94" s="571">
        <v>413.22</v>
      </c>
    </row>
    <row r="95" spans="1:13" ht="14.4" customHeight="1" x14ac:dyDescent="0.3">
      <c r="A95" s="566" t="s">
        <v>2303</v>
      </c>
      <c r="B95" s="567" t="s">
        <v>2004</v>
      </c>
      <c r="C95" s="567" t="s">
        <v>2005</v>
      </c>
      <c r="D95" s="567" t="s">
        <v>953</v>
      </c>
      <c r="E95" s="567" t="s">
        <v>2006</v>
      </c>
      <c r="F95" s="570"/>
      <c r="G95" s="570"/>
      <c r="H95" s="583">
        <v>0</v>
      </c>
      <c r="I95" s="570">
        <v>1</v>
      </c>
      <c r="J95" s="570">
        <v>124.51</v>
      </c>
      <c r="K95" s="583">
        <v>1</v>
      </c>
      <c r="L95" s="570">
        <v>1</v>
      </c>
      <c r="M95" s="571">
        <v>124.51</v>
      </c>
    </row>
    <row r="96" spans="1:13" ht="14.4" customHeight="1" x14ac:dyDescent="0.3">
      <c r="A96" s="566" t="s">
        <v>2304</v>
      </c>
      <c r="B96" s="567" t="s">
        <v>1864</v>
      </c>
      <c r="C96" s="567" t="s">
        <v>2081</v>
      </c>
      <c r="D96" s="567" t="s">
        <v>934</v>
      </c>
      <c r="E96" s="567" t="s">
        <v>1309</v>
      </c>
      <c r="F96" s="570"/>
      <c r="G96" s="570"/>
      <c r="H96" s="583">
        <v>0</v>
      </c>
      <c r="I96" s="570">
        <v>1</v>
      </c>
      <c r="J96" s="570">
        <v>468.96</v>
      </c>
      <c r="K96" s="583">
        <v>1</v>
      </c>
      <c r="L96" s="570">
        <v>1</v>
      </c>
      <c r="M96" s="571">
        <v>468.96</v>
      </c>
    </row>
    <row r="97" spans="1:13" ht="14.4" customHeight="1" x14ac:dyDescent="0.3">
      <c r="A97" s="566" t="s">
        <v>2304</v>
      </c>
      <c r="B97" s="567" t="s">
        <v>1864</v>
      </c>
      <c r="C97" s="567" t="s">
        <v>1865</v>
      </c>
      <c r="D97" s="567" t="s">
        <v>934</v>
      </c>
      <c r="E97" s="567" t="s">
        <v>935</v>
      </c>
      <c r="F97" s="570"/>
      <c r="G97" s="570"/>
      <c r="H97" s="583">
        <v>0</v>
      </c>
      <c r="I97" s="570">
        <v>9</v>
      </c>
      <c r="J97" s="570">
        <v>5627.61</v>
      </c>
      <c r="K97" s="583">
        <v>1</v>
      </c>
      <c r="L97" s="570">
        <v>9</v>
      </c>
      <c r="M97" s="571">
        <v>5627.61</v>
      </c>
    </row>
    <row r="98" spans="1:13" ht="14.4" customHeight="1" x14ac:dyDescent="0.3">
      <c r="A98" s="566" t="s">
        <v>2304</v>
      </c>
      <c r="B98" s="567" t="s">
        <v>1864</v>
      </c>
      <c r="C98" s="567" t="s">
        <v>1866</v>
      </c>
      <c r="D98" s="567" t="s">
        <v>934</v>
      </c>
      <c r="E98" s="567" t="s">
        <v>936</v>
      </c>
      <c r="F98" s="570"/>
      <c r="G98" s="570"/>
      <c r="H98" s="583">
        <v>0</v>
      </c>
      <c r="I98" s="570">
        <v>1</v>
      </c>
      <c r="J98" s="570">
        <v>937.93</v>
      </c>
      <c r="K98" s="583">
        <v>1</v>
      </c>
      <c r="L98" s="570">
        <v>1</v>
      </c>
      <c r="M98" s="571">
        <v>937.93</v>
      </c>
    </row>
    <row r="99" spans="1:13" ht="14.4" customHeight="1" x14ac:dyDescent="0.3">
      <c r="A99" s="566" t="s">
        <v>2304</v>
      </c>
      <c r="B99" s="567" t="s">
        <v>1864</v>
      </c>
      <c r="C99" s="567" t="s">
        <v>2082</v>
      </c>
      <c r="D99" s="567" t="s">
        <v>934</v>
      </c>
      <c r="E99" s="567" t="s">
        <v>1310</v>
      </c>
      <c r="F99" s="570"/>
      <c r="G99" s="570"/>
      <c r="H99" s="583">
        <v>0</v>
      </c>
      <c r="I99" s="570">
        <v>2</v>
      </c>
      <c r="J99" s="570">
        <v>2332.94</v>
      </c>
      <c r="K99" s="583">
        <v>1</v>
      </c>
      <c r="L99" s="570">
        <v>2</v>
      </c>
      <c r="M99" s="571">
        <v>2332.94</v>
      </c>
    </row>
    <row r="100" spans="1:13" ht="14.4" customHeight="1" x14ac:dyDescent="0.3">
      <c r="A100" s="566" t="s">
        <v>2304</v>
      </c>
      <c r="B100" s="567" t="s">
        <v>1864</v>
      </c>
      <c r="C100" s="567" t="s">
        <v>2400</v>
      </c>
      <c r="D100" s="567" t="s">
        <v>934</v>
      </c>
      <c r="E100" s="567" t="s">
        <v>2085</v>
      </c>
      <c r="F100" s="570"/>
      <c r="G100" s="570"/>
      <c r="H100" s="583">
        <v>0</v>
      </c>
      <c r="I100" s="570">
        <v>1</v>
      </c>
      <c r="J100" s="570">
        <v>1458.07</v>
      </c>
      <c r="K100" s="583">
        <v>1</v>
      </c>
      <c r="L100" s="570">
        <v>1</v>
      </c>
      <c r="M100" s="571">
        <v>1458.07</v>
      </c>
    </row>
    <row r="101" spans="1:13" ht="14.4" customHeight="1" x14ac:dyDescent="0.3">
      <c r="A101" s="566" t="s">
        <v>2304</v>
      </c>
      <c r="B101" s="567" t="s">
        <v>1942</v>
      </c>
      <c r="C101" s="567" t="s">
        <v>4202</v>
      </c>
      <c r="D101" s="567" t="s">
        <v>4203</v>
      </c>
      <c r="E101" s="567" t="s">
        <v>1945</v>
      </c>
      <c r="F101" s="570">
        <v>1</v>
      </c>
      <c r="G101" s="570">
        <v>333.31</v>
      </c>
      <c r="H101" s="583">
        <v>1</v>
      </c>
      <c r="I101" s="570"/>
      <c r="J101" s="570"/>
      <c r="K101" s="583">
        <v>0</v>
      </c>
      <c r="L101" s="570">
        <v>1</v>
      </c>
      <c r="M101" s="571">
        <v>333.31</v>
      </c>
    </row>
    <row r="102" spans="1:13" ht="14.4" customHeight="1" x14ac:dyDescent="0.3">
      <c r="A102" s="566" t="s">
        <v>2304</v>
      </c>
      <c r="B102" s="567" t="s">
        <v>1942</v>
      </c>
      <c r="C102" s="567" t="s">
        <v>1943</v>
      </c>
      <c r="D102" s="567" t="s">
        <v>1944</v>
      </c>
      <c r="E102" s="567" t="s">
        <v>1945</v>
      </c>
      <c r="F102" s="570"/>
      <c r="G102" s="570"/>
      <c r="H102" s="583">
        <v>0</v>
      </c>
      <c r="I102" s="570">
        <v>7</v>
      </c>
      <c r="J102" s="570">
        <v>2333.17</v>
      </c>
      <c r="K102" s="583">
        <v>1</v>
      </c>
      <c r="L102" s="570">
        <v>7</v>
      </c>
      <c r="M102" s="571">
        <v>2333.17</v>
      </c>
    </row>
    <row r="103" spans="1:13" ht="14.4" customHeight="1" x14ac:dyDescent="0.3">
      <c r="A103" s="566" t="s">
        <v>2304</v>
      </c>
      <c r="B103" s="567" t="s">
        <v>1942</v>
      </c>
      <c r="C103" s="567" t="s">
        <v>1949</v>
      </c>
      <c r="D103" s="567" t="s">
        <v>1950</v>
      </c>
      <c r="E103" s="567" t="s">
        <v>1951</v>
      </c>
      <c r="F103" s="570"/>
      <c r="G103" s="570"/>
      <c r="H103" s="583">
        <v>0</v>
      </c>
      <c r="I103" s="570">
        <v>2</v>
      </c>
      <c r="J103" s="570">
        <v>666.62</v>
      </c>
      <c r="K103" s="583">
        <v>1</v>
      </c>
      <c r="L103" s="570">
        <v>2</v>
      </c>
      <c r="M103" s="571">
        <v>666.62</v>
      </c>
    </row>
    <row r="104" spans="1:13" ht="14.4" customHeight="1" x14ac:dyDescent="0.3">
      <c r="A104" s="566" t="s">
        <v>2304</v>
      </c>
      <c r="B104" s="567" t="s">
        <v>2135</v>
      </c>
      <c r="C104" s="567" t="s">
        <v>2136</v>
      </c>
      <c r="D104" s="567" t="s">
        <v>1388</v>
      </c>
      <c r="E104" s="567" t="s">
        <v>1389</v>
      </c>
      <c r="F104" s="570"/>
      <c r="G104" s="570"/>
      <c r="H104" s="583">
        <v>0</v>
      </c>
      <c r="I104" s="570">
        <v>11</v>
      </c>
      <c r="J104" s="570">
        <v>1694.11</v>
      </c>
      <c r="K104" s="583">
        <v>1</v>
      </c>
      <c r="L104" s="570">
        <v>11</v>
      </c>
      <c r="M104" s="571">
        <v>1694.11</v>
      </c>
    </row>
    <row r="105" spans="1:13" ht="14.4" customHeight="1" x14ac:dyDescent="0.3">
      <c r="A105" s="566" t="s">
        <v>2304</v>
      </c>
      <c r="B105" s="567" t="s">
        <v>4269</v>
      </c>
      <c r="C105" s="567" t="s">
        <v>4223</v>
      </c>
      <c r="D105" s="567" t="s">
        <v>4224</v>
      </c>
      <c r="E105" s="567" t="s">
        <v>4225</v>
      </c>
      <c r="F105" s="570">
        <v>1</v>
      </c>
      <c r="G105" s="570">
        <v>0</v>
      </c>
      <c r="H105" s="583"/>
      <c r="I105" s="570"/>
      <c r="J105" s="570"/>
      <c r="K105" s="583"/>
      <c r="L105" s="570">
        <v>1</v>
      </c>
      <c r="M105" s="571">
        <v>0</v>
      </c>
    </row>
    <row r="106" spans="1:13" ht="14.4" customHeight="1" x14ac:dyDescent="0.3">
      <c r="A106" s="566" t="s">
        <v>2304</v>
      </c>
      <c r="B106" s="567" t="s">
        <v>2034</v>
      </c>
      <c r="C106" s="567" t="s">
        <v>2035</v>
      </c>
      <c r="D106" s="567" t="s">
        <v>957</v>
      </c>
      <c r="E106" s="567" t="s">
        <v>944</v>
      </c>
      <c r="F106" s="570"/>
      <c r="G106" s="570"/>
      <c r="H106" s="583">
        <v>0</v>
      </c>
      <c r="I106" s="570">
        <v>1</v>
      </c>
      <c r="J106" s="570">
        <v>137.74</v>
      </c>
      <c r="K106" s="583">
        <v>1</v>
      </c>
      <c r="L106" s="570">
        <v>1</v>
      </c>
      <c r="M106" s="571">
        <v>137.74</v>
      </c>
    </row>
    <row r="107" spans="1:13" ht="14.4" customHeight="1" x14ac:dyDescent="0.3">
      <c r="A107" s="566" t="s">
        <v>2305</v>
      </c>
      <c r="B107" s="567" t="s">
        <v>1834</v>
      </c>
      <c r="C107" s="567" t="s">
        <v>1835</v>
      </c>
      <c r="D107" s="567" t="s">
        <v>681</v>
      </c>
      <c r="E107" s="567" t="s">
        <v>682</v>
      </c>
      <c r="F107" s="570"/>
      <c r="G107" s="570"/>
      <c r="H107" s="583">
        <v>0</v>
      </c>
      <c r="I107" s="570">
        <v>1</v>
      </c>
      <c r="J107" s="570">
        <v>95.24</v>
      </c>
      <c r="K107" s="583">
        <v>1</v>
      </c>
      <c r="L107" s="570">
        <v>1</v>
      </c>
      <c r="M107" s="571">
        <v>95.24</v>
      </c>
    </row>
    <row r="108" spans="1:13" ht="14.4" customHeight="1" x14ac:dyDescent="0.3">
      <c r="A108" s="566" t="s">
        <v>2305</v>
      </c>
      <c r="B108" s="567" t="s">
        <v>1864</v>
      </c>
      <c r="C108" s="567" t="s">
        <v>1865</v>
      </c>
      <c r="D108" s="567" t="s">
        <v>934</v>
      </c>
      <c r="E108" s="567" t="s">
        <v>935</v>
      </c>
      <c r="F108" s="570"/>
      <c r="G108" s="570"/>
      <c r="H108" s="583">
        <v>0</v>
      </c>
      <c r="I108" s="570">
        <v>1</v>
      </c>
      <c r="J108" s="570">
        <v>625.29</v>
      </c>
      <c r="K108" s="583">
        <v>1</v>
      </c>
      <c r="L108" s="570">
        <v>1</v>
      </c>
      <c r="M108" s="571">
        <v>625.29</v>
      </c>
    </row>
    <row r="109" spans="1:13" ht="14.4" customHeight="1" x14ac:dyDescent="0.3">
      <c r="A109" s="566" t="s">
        <v>2305</v>
      </c>
      <c r="B109" s="567" t="s">
        <v>1942</v>
      </c>
      <c r="C109" s="567" t="s">
        <v>2479</v>
      </c>
      <c r="D109" s="567" t="s">
        <v>1944</v>
      </c>
      <c r="E109" s="567" t="s">
        <v>2480</v>
      </c>
      <c r="F109" s="570">
        <v>1</v>
      </c>
      <c r="G109" s="570">
        <v>0</v>
      </c>
      <c r="H109" s="583"/>
      <c r="I109" s="570"/>
      <c r="J109" s="570"/>
      <c r="K109" s="583"/>
      <c r="L109" s="570">
        <v>1</v>
      </c>
      <c r="M109" s="571">
        <v>0</v>
      </c>
    </row>
    <row r="110" spans="1:13" ht="14.4" customHeight="1" x14ac:dyDescent="0.3">
      <c r="A110" s="566" t="s">
        <v>2305</v>
      </c>
      <c r="B110" s="567" t="s">
        <v>1942</v>
      </c>
      <c r="C110" s="567" t="s">
        <v>1943</v>
      </c>
      <c r="D110" s="567" t="s">
        <v>1944</v>
      </c>
      <c r="E110" s="567" t="s">
        <v>1945</v>
      </c>
      <c r="F110" s="570"/>
      <c r="G110" s="570"/>
      <c r="H110" s="583">
        <v>0</v>
      </c>
      <c r="I110" s="570">
        <v>7</v>
      </c>
      <c r="J110" s="570">
        <v>2333.17</v>
      </c>
      <c r="K110" s="583">
        <v>1</v>
      </c>
      <c r="L110" s="570">
        <v>7</v>
      </c>
      <c r="M110" s="571">
        <v>2333.17</v>
      </c>
    </row>
    <row r="111" spans="1:13" ht="14.4" customHeight="1" x14ac:dyDescent="0.3">
      <c r="A111" s="566" t="s">
        <v>2305</v>
      </c>
      <c r="B111" s="567" t="s">
        <v>4267</v>
      </c>
      <c r="C111" s="567" t="s">
        <v>3189</v>
      </c>
      <c r="D111" s="567" t="s">
        <v>2631</v>
      </c>
      <c r="E111" s="567" t="s">
        <v>3190</v>
      </c>
      <c r="F111" s="570"/>
      <c r="G111" s="570"/>
      <c r="H111" s="583"/>
      <c r="I111" s="570">
        <v>1</v>
      </c>
      <c r="J111" s="570">
        <v>0</v>
      </c>
      <c r="K111" s="583"/>
      <c r="L111" s="570">
        <v>1</v>
      </c>
      <c r="M111" s="571">
        <v>0</v>
      </c>
    </row>
    <row r="112" spans="1:13" ht="14.4" customHeight="1" x14ac:dyDescent="0.3">
      <c r="A112" s="566" t="s">
        <v>2305</v>
      </c>
      <c r="B112" s="567" t="s">
        <v>2004</v>
      </c>
      <c r="C112" s="567" t="s">
        <v>2405</v>
      </c>
      <c r="D112" s="567" t="s">
        <v>1311</v>
      </c>
      <c r="E112" s="567" t="s">
        <v>2406</v>
      </c>
      <c r="F112" s="570"/>
      <c r="G112" s="570"/>
      <c r="H112" s="583">
        <v>0</v>
      </c>
      <c r="I112" s="570">
        <v>1</v>
      </c>
      <c r="J112" s="570">
        <v>314.35000000000002</v>
      </c>
      <c r="K112" s="583">
        <v>1</v>
      </c>
      <c r="L112" s="570">
        <v>1</v>
      </c>
      <c r="M112" s="571">
        <v>314.35000000000002</v>
      </c>
    </row>
    <row r="113" spans="1:13" ht="14.4" customHeight="1" x14ac:dyDescent="0.3">
      <c r="A113" s="566" t="s">
        <v>2305</v>
      </c>
      <c r="B113" s="567" t="s">
        <v>2264</v>
      </c>
      <c r="C113" s="567" t="s">
        <v>2423</v>
      </c>
      <c r="D113" s="567" t="s">
        <v>2424</v>
      </c>
      <c r="E113" s="567" t="s">
        <v>2425</v>
      </c>
      <c r="F113" s="570"/>
      <c r="G113" s="570"/>
      <c r="H113" s="583">
        <v>0</v>
      </c>
      <c r="I113" s="570">
        <v>2</v>
      </c>
      <c r="J113" s="570">
        <v>189.6</v>
      </c>
      <c r="K113" s="583">
        <v>1</v>
      </c>
      <c r="L113" s="570">
        <v>2</v>
      </c>
      <c r="M113" s="571">
        <v>189.6</v>
      </c>
    </row>
    <row r="114" spans="1:13" ht="14.4" customHeight="1" x14ac:dyDescent="0.3">
      <c r="A114" s="566" t="s">
        <v>2305</v>
      </c>
      <c r="B114" s="567" t="s">
        <v>2036</v>
      </c>
      <c r="C114" s="567" t="s">
        <v>3201</v>
      </c>
      <c r="D114" s="567" t="s">
        <v>3202</v>
      </c>
      <c r="E114" s="567" t="s">
        <v>3203</v>
      </c>
      <c r="F114" s="570">
        <v>1</v>
      </c>
      <c r="G114" s="570">
        <v>0</v>
      </c>
      <c r="H114" s="583"/>
      <c r="I114" s="570"/>
      <c r="J114" s="570"/>
      <c r="K114" s="583"/>
      <c r="L114" s="570">
        <v>1</v>
      </c>
      <c r="M114" s="571">
        <v>0</v>
      </c>
    </row>
    <row r="115" spans="1:13" ht="14.4" customHeight="1" x14ac:dyDescent="0.3">
      <c r="A115" s="566" t="s">
        <v>2306</v>
      </c>
      <c r="B115" s="567" t="s">
        <v>1834</v>
      </c>
      <c r="C115" s="567" t="s">
        <v>1837</v>
      </c>
      <c r="D115" s="567" t="s">
        <v>681</v>
      </c>
      <c r="E115" s="567" t="s">
        <v>684</v>
      </c>
      <c r="F115" s="570"/>
      <c r="G115" s="570"/>
      <c r="H115" s="583">
        <v>0</v>
      </c>
      <c r="I115" s="570">
        <v>52</v>
      </c>
      <c r="J115" s="570">
        <v>31837.520000000008</v>
      </c>
      <c r="K115" s="583">
        <v>1</v>
      </c>
      <c r="L115" s="570">
        <v>52</v>
      </c>
      <c r="M115" s="571">
        <v>31837.520000000008</v>
      </c>
    </row>
    <row r="116" spans="1:13" ht="14.4" customHeight="1" x14ac:dyDescent="0.3">
      <c r="A116" s="566" t="s">
        <v>2306</v>
      </c>
      <c r="B116" s="567" t="s">
        <v>1834</v>
      </c>
      <c r="C116" s="567" t="s">
        <v>3217</v>
      </c>
      <c r="D116" s="567" t="s">
        <v>3218</v>
      </c>
      <c r="E116" s="567" t="s">
        <v>3219</v>
      </c>
      <c r="F116" s="570">
        <v>1</v>
      </c>
      <c r="G116" s="570">
        <v>0</v>
      </c>
      <c r="H116" s="583"/>
      <c r="I116" s="570"/>
      <c r="J116" s="570"/>
      <c r="K116" s="583"/>
      <c r="L116" s="570">
        <v>1</v>
      </c>
      <c r="M116" s="571">
        <v>0</v>
      </c>
    </row>
    <row r="117" spans="1:13" ht="14.4" customHeight="1" x14ac:dyDescent="0.3">
      <c r="A117" s="566" t="s">
        <v>2306</v>
      </c>
      <c r="B117" s="567" t="s">
        <v>1841</v>
      </c>
      <c r="C117" s="567" t="s">
        <v>4145</v>
      </c>
      <c r="D117" s="567" t="s">
        <v>4146</v>
      </c>
      <c r="E117" s="567" t="s">
        <v>4147</v>
      </c>
      <c r="F117" s="570">
        <v>8</v>
      </c>
      <c r="G117" s="570">
        <v>5126.96</v>
      </c>
      <c r="H117" s="583">
        <v>1</v>
      </c>
      <c r="I117" s="570"/>
      <c r="J117" s="570"/>
      <c r="K117" s="583">
        <v>0</v>
      </c>
      <c r="L117" s="570">
        <v>8</v>
      </c>
      <c r="M117" s="571">
        <v>5126.96</v>
      </c>
    </row>
    <row r="118" spans="1:13" ht="14.4" customHeight="1" x14ac:dyDescent="0.3">
      <c r="A118" s="566" t="s">
        <v>2306</v>
      </c>
      <c r="B118" s="567" t="s">
        <v>1841</v>
      </c>
      <c r="C118" s="567" t="s">
        <v>4148</v>
      </c>
      <c r="D118" s="567" t="s">
        <v>4149</v>
      </c>
      <c r="E118" s="567" t="s">
        <v>4150</v>
      </c>
      <c r="F118" s="570">
        <v>2</v>
      </c>
      <c r="G118" s="570">
        <v>1261.06</v>
      </c>
      <c r="H118" s="583">
        <v>1</v>
      </c>
      <c r="I118" s="570"/>
      <c r="J118" s="570"/>
      <c r="K118" s="583">
        <v>0</v>
      </c>
      <c r="L118" s="570">
        <v>2</v>
      </c>
      <c r="M118" s="571">
        <v>1261.06</v>
      </c>
    </row>
    <row r="119" spans="1:13" ht="14.4" customHeight="1" x14ac:dyDescent="0.3">
      <c r="A119" s="566" t="s">
        <v>2306</v>
      </c>
      <c r="B119" s="567" t="s">
        <v>1843</v>
      </c>
      <c r="C119" s="567" t="s">
        <v>3211</v>
      </c>
      <c r="D119" s="567" t="s">
        <v>1845</v>
      </c>
      <c r="E119" s="567" t="s">
        <v>3212</v>
      </c>
      <c r="F119" s="570"/>
      <c r="G119" s="570"/>
      <c r="H119" s="583">
        <v>0</v>
      </c>
      <c r="I119" s="570">
        <v>27</v>
      </c>
      <c r="J119" s="570">
        <v>10285.919999999998</v>
      </c>
      <c r="K119" s="583">
        <v>1</v>
      </c>
      <c r="L119" s="570">
        <v>27</v>
      </c>
      <c r="M119" s="571">
        <v>10285.919999999998</v>
      </c>
    </row>
    <row r="120" spans="1:13" ht="14.4" customHeight="1" x14ac:dyDescent="0.3">
      <c r="A120" s="566" t="s">
        <v>2306</v>
      </c>
      <c r="B120" s="567" t="s">
        <v>1847</v>
      </c>
      <c r="C120" s="567" t="s">
        <v>1848</v>
      </c>
      <c r="D120" s="567" t="s">
        <v>959</v>
      </c>
      <c r="E120" s="567" t="s">
        <v>960</v>
      </c>
      <c r="F120" s="570"/>
      <c r="G120" s="570"/>
      <c r="H120" s="583">
        <v>0</v>
      </c>
      <c r="I120" s="570">
        <v>57</v>
      </c>
      <c r="J120" s="570">
        <v>7981.7099999999991</v>
      </c>
      <c r="K120" s="583">
        <v>1</v>
      </c>
      <c r="L120" s="570">
        <v>57</v>
      </c>
      <c r="M120" s="571">
        <v>7981.7099999999991</v>
      </c>
    </row>
    <row r="121" spans="1:13" ht="14.4" customHeight="1" x14ac:dyDescent="0.3">
      <c r="A121" s="566" t="s">
        <v>2306</v>
      </c>
      <c r="B121" s="567" t="s">
        <v>1847</v>
      </c>
      <c r="C121" s="567" t="s">
        <v>2679</v>
      </c>
      <c r="D121" s="567" t="s">
        <v>2680</v>
      </c>
      <c r="E121" s="567" t="s">
        <v>2681</v>
      </c>
      <c r="F121" s="570">
        <v>12</v>
      </c>
      <c r="G121" s="570">
        <v>1680.36</v>
      </c>
      <c r="H121" s="583">
        <v>1</v>
      </c>
      <c r="I121" s="570"/>
      <c r="J121" s="570"/>
      <c r="K121" s="583">
        <v>0</v>
      </c>
      <c r="L121" s="570">
        <v>12</v>
      </c>
      <c r="M121" s="571">
        <v>1680.36</v>
      </c>
    </row>
    <row r="122" spans="1:13" ht="14.4" customHeight="1" x14ac:dyDescent="0.3">
      <c r="A122" s="566" t="s">
        <v>2306</v>
      </c>
      <c r="B122" s="567" t="s">
        <v>1847</v>
      </c>
      <c r="C122" s="567" t="s">
        <v>4115</v>
      </c>
      <c r="D122" s="567" t="s">
        <v>2680</v>
      </c>
      <c r="E122" s="567" t="s">
        <v>4116</v>
      </c>
      <c r="F122" s="570">
        <v>4</v>
      </c>
      <c r="G122" s="570">
        <v>560.12</v>
      </c>
      <c r="H122" s="583">
        <v>1</v>
      </c>
      <c r="I122" s="570"/>
      <c r="J122" s="570"/>
      <c r="K122" s="583">
        <v>0</v>
      </c>
      <c r="L122" s="570">
        <v>4</v>
      </c>
      <c r="M122" s="571">
        <v>560.12</v>
      </c>
    </row>
    <row r="123" spans="1:13" ht="14.4" customHeight="1" x14ac:dyDescent="0.3">
      <c r="A123" s="566" t="s">
        <v>2306</v>
      </c>
      <c r="B123" s="567" t="s">
        <v>1847</v>
      </c>
      <c r="C123" s="567" t="s">
        <v>4151</v>
      </c>
      <c r="D123" s="567" t="s">
        <v>2680</v>
      </c>
      <c r="E123" s="567" t="s">
        <v>4152</v>
      </c>
      <c r="F123" s="570">
        <v>1</v>
      </c>
      <c r="G123" s="570">
        <v>0</v>
      </c>
      <c r="H123" s="583"/>
      <c r="I123" s="570"/>
      <c r="J123" s="570"/>
      <c r="K123" s="583"/>
      <c r="L123" s="570">
        <v>1</v>
      </c>
      <c r="M123" s="571">
        <v>0</v>
      </c>
    </row>
    <row r="124" spans="1:13" ht="14.4" customHeight="1" x14ac:dyDescent="0.3">
      <c r="A124" s="566" t="s">
        <v>2306</v>
      </c>
      <c r="B124" s="567" t="s">
        <v>1849</v>
      </c>
      <c r="C124" s="567" t="s">
        <v>1853</v>
      </c>
      <c r="D124" s="567" t="s">
        <v>937</v>
      </c>
      <c r="E124" s="567" t="s">
        <v>939</v>
      </c>
      <c r="F124" s="570"/>
      <c r="G124" s="570"/>
      <c r="H124" s="583"/>
      <c r="I124" s="570">
        <v>1</v>
      </c>
      <c r="J124" s="570">
        <v>0</v>
      </c>
      <c r="K124" s="583"/>
      <c r="L124" s="570">
        <v>1</v>
      </c>
      <c r="M124" s="571">
        <v>0</v>
      </c>
    </row>
    <row r="125" spans="1:13" ht="14.4" customHeight="1" x14ac:dyDescent="0.3">
      <c r="A125" s="566" t="s">
        <v>2306</v>
      </c>
      <c r="B125" s="567" t="s">
        <v>1881</v>
      </c>
      <c r="C125" s="567" t="s">
        <v>4142</v>
      </c>
      <c r="D125" s="567" t="s">
        <v>4143</v>
      </c>
      <c r="E125" s="567" t="s">
        <v>4144</v>
      </c>
      <c r="F125" s="570">
        <v>1</v>
      </c>
      <c r="G125" s="570">
        <v>200.07</v>
      </c>
      <c r="H125" s="583">
        <v>1</v>
      </c>
      <c r="I125" s="570"/>
      <c r="J125" s="570"/>
      <c r="K125" s="583">
        <v>0</v>
      </c>
      <c r="L125" s="570">
        <v>1</v>
      </c>
      <c r="M125" s="571">
        <v>200.07</v>
      </c>
    </row>
    <row r="126" spans="1:13" ht="14.4" customHeight="1" x14ac:dyDescent="0.3">
      <c r="A126" s="566" t="s">
        <v>2306</v>
      </c>
      <c r="B126" s="567" t="s">
        <v>1897</v>
      </c>
      <c r="C126" s="567" t="s">
        <v>3909</v>
      </c>
      <c r="D126" s="567" t="s">
        <v>584</v>
      </c>
      <c r="E126" s="567" t="s">
        <v>2467</v>
      </c>
      <c r="F126" s="570">
        <v>5</v>
      </c>
      <c r="G126" s="570">
        <v>0</v>
      </c>
      <c r="H126" s="583"/>
      <c r="I126" s="570"/>
      <c r="J126" s="570"/>
      <c r="K126" s="583"/>
      <c r="L126" s="570">
        <v>5</v>
      </c>
      <c r="M126" s="571">
        <v>0</v>
      </c>
    </row>
    <row r="127" spans="1:13" ht="14.4" customHeight="1" x14ac:dyDescent="0.3">
      <c r="A127" s="566" t="s">
        <v>2306</v>
      </c>
      <c r="B127" s="567" t="s">
        <v>1942</v>
      </c>
      <c r="C127" s="567" t="s">
        <v>1943</v>
      </c>
      <c r="D127" s="567" t="s">
        <v>1944</v>
      </c>
      <c r="E127" s="567" t="s">
        <v>1945</v>
      </c>
      <c r="F127" s="570"/>
      <c r="G127" s="570"/>
      <c r="H127" s="583">
        <v>0</v>
      </c>
      <c r="I127" s="570">
        <v>1</v>
      </c>
      <c r="J127" s="570">
        <v>333.31</v>
      </c>
      <c r="K127" s="583">
        <v>1</v>
      </c>
      <c r="L127" s="570">
        <v>1</v>
      </c>
      <c r="M127" s="571">
        <v>333.31</v>
      </c>
    </row>
    <row r="128" spans="1:13" ht="14.4" customHeight="1" x14ac:dyDescent="0.3">
      <c r="A128" s="566" t="s">
        <v>2306</v>
      </c>
      <c r="B128" s="567" t="s">
        <v>1976</v>
      </c>
      <c r="C128" s="567" t="s">
        <v>1977</v>
      </c>
      <c r="D128" s="567" t="s">
        <v>1049</v>
      </c>
      <c r="E128" s="567" t="s">
        <v>1978</v>
      </c>
      <c r="F128" s="570"/>
      <c r="G128" s="570"/>
      <c r="H128" s="583">
        <v>0</v>
      </c>
      <c r="I128" s="570">
        <v>18</v>
      </c>
      <c r="J128" s="570">
        <v>7198.56</v>
      </c>
      <c r="K128" s="583">
        <v>1</v>
      </c>
      <c r="L128" s="570">
        <v>18</v>
      </c>
      <c r="M128" s="571">
        <v>7198.56</v>
      </c>
    </row>
    <row r="129" spans="1:13" ht="14.4" customHeight="1" x14ac:dyDescent="0.3">
      <c r="A129" s="566" t="s">
        <v>2306</v>
      </c>
      <c r="B129" s="567" t="s">
        <v>4267</v>
      </c>
      <c r="C129" s="567" t="s">
        <v>2630</v>
      </c>
      <c r="D129" s="567" t="s">
        <v>2631</v>
      </c>
      <c r="E129" s="567" t="s">
        <v>2629</v>
      </c>
      <c r="F129" s="570"/>
      <c r="G129" s="570"/>
      <c r="H129" s="583">
        <v>0</v>
      </c>
      <c r="I129" s="570">
        <v>1</v>
      </c>
      <c r="J129" s="570">
        <v>222.25</v>
      </c>
      <c r="K129" s="583">
        <v>1</v>
      </c>
      <c r="L129" s="570">
        <v>1</v>
      </c>
      <c r="M129" s="571">
        <v>222.25</v>
      </c>
    </row>
    <row r="130" spans="1:13" ht="14.4" customHeight="1" x14ac:dyDescent="0.3">
      <c r="A130" s="566" t="s">
        <v>2306</v>
      </c>
      <c r="B130" s="567" t="s">
        <v>2013</v>
      </c>
      <c r="C130" s="567" t="s">
        <v>3221</v>
      </c>
      <c r="D130" s="567" t="s">
        <v>3222</v>
      </c>
      <c r="E130" s="567" t="s">
        <v>3223</v>
      </c>
      <c r="F130" s="570"/>
      <c r="G130" s="570"/>
      <c r="H130" s="583">
        <v>0</v>
      </c>
      <c r="I130" s="570">
        <v>4</v>
      </c>
      <c r="J130" s="570">
        <v>65.08</v>
      </c>
      <c r="K130" s="583">
        <v>1</v>
      </c>
      <c r="L130" s="570">
        <v>4</v>
      </c>
      <c r="M130" s="571">
        <v>65.08</v>
      </c>
    </row>
    <row r="131" spans="1:13" ht="14.4" customHeight="1" x14ac:dyDescent="0.3">
      <c r="A131" s="566" t="s">
        <v>2306</v>
      </c>
      <c r="B131" s="567" t="s">
        <v>2013</v>
      </c>
      <c r="C131" s="567" t="s">
        <v>3978</v>
      </c>
      <c r="D131" s="567" t="s">
        <v>3979</v>
      </c>
      <c r="E131" s="567" t="s">
        <v>2016</v>
      </c>
      <c r="F131" s="570">
        <v>9</v>
      </c>
      <c r="G131" s="570">
        <v>62.820000000000007</v>
      </c>
      <c r="H131" s="583">
        <v>1</v>
      </c>
      <c r="I131" s="570"/>
      <c r="J131" s="570"/>
      <c r="K131" s="583">
        <v>0</v>
      </c>
      <c r="L131" s="570">
        <v>9</v>
      </c>
      <c r="M131" s="571">
        <v>62.820000000000007</v>
      </c>
    </row>
    <row r="132" spans="1:13" ht="14.4" customHeight="1" x14ac:dyDescent="0.3">
      <c r="A132" s="566" t="s">
        <v>2306</v>
      </c>
      <c r="B132" s="567" t="s">
        <v>2264</v>
      </c>
      <c r="C132" s="567" t="s">
        <v>2423</v>
      </c>
      <c r="D132" s="567" t="s">
        <v>2424</v>
      </c>
      <c r="E132" s="567" t="s">
        <v>2425</v>
      </c>
      <c r="F132" s="570"/>
      <c r="G132" s="570"/>
      <c r="H132" s="583">
        <v>0</v>
      </c>
      <c r="I132" s="570">
        <v>1</v>
      </c>
      <c r="J132" s="570">
        <v>94.8</v>
      </c>
      <c r="K132" s="583">
        <v>1</v>
      </c>
      <c r="L132" s="570">
        <v>1</v>
      </c>
      <c r="M132" s="571">
        <v>94.8</v>
      </c>
    </row>
    <row r="133" spans="1:13" ht="14.4" customHeight="1" x14ac:dyDescent="0.3">
      <c r="A133" s="566" t="s">
        <v>2306</v>
      </c>
      <c r="B133" s="567" t="s">
        <v>2266</v>
      </c>
      <c r="C133" s="567" t="s">
        <v>2267</v>
      </c>
      <c r="D133" s="567" t="s">
        <v>1676</v>
      </c>
      <c r="E133" s="567" t="s">
        <v>2268</v>
      </c>
      <c r="F133" s="570"/>
      <c r="G133" s="570"/>
      <c r="H133" s="583">
        <v>0</v>
      </c>
      <c r="I133" s="570">
        <v>2</v>
      </c>
      <c r="J133" s="570">
        <v>3723.66</v>
      </c>
      <c r="K133" s="583">
        <v>1</v>
      </c>
      <c r="L133" s="570">
        <v>2</v>
      </c>
      <c r="M133" s="571">
        <v>3723.66</v>
      </c>
    </row>
    <row r="134" spans="1:13" ht="14.4" customHeight="1" x14ac:dyDescent="0.3">
      <c r="A134" s="566" t="s">
        <v>2306</v>
      </c>
      <c r="B134" s="567" t="s">
        <v>2266</v>
      </c>
      <c r="C134" s="567" t="s">
        <v>2269</v>
      </c>
      <c r="D134" s="567" t="s">
        <v>1678</v>
      </c>
      <c r="E134" s="567" t="s">
        <v>2270</v>
      </c>
      <c r="F134" s="570"/>
      <c r="G134" s="570"/>
      <c r="H134" s="583">
        <v>0</v>
      </c>
      <c r="I134" s="570">
        <v>1</v>
      </c>
      <c r="J134" s="570">
        <v>1309.48</v>
      </c>
      <c r="K134" s="583">
        <v>1</v>
      </c>
      <c r="L134" s="570">
        <v>1</v>
      </c>
      <c r="M134" s="571">
        <v>1309.48</v>
      </c>
    </row>
    <row r="135" spans="1:13" ht="14.4" customHeight="1" x14ac:dyDescent="0.3">
      <c r="A135" s="566" t="s">
        <v>2307</v>
      </c>
      <c r="B135" s="567" t="s">
        <v>2214</v>
      </c>
      <c r="C135" s="567" t="s">
        <v>2432</v>
      </c>
      <c r="D135" s="567" t="s">
        <v>2433</v>
      </c>
      <c r="E135" s="567" t="s">
        <v>2434</v>
      </c>
      <c r="F135" s="570"/>
      <c r="G135" s="570"/>
      <c r="H135" s="583">
        <v>0</v>
      </c>
      <c r="I135" s="570">
        <v>2</v>
      </c>
      <c r="J135" s="570">
        <v>83.1</v>
      </c>
      <c r="K135" s="583">
        <v>1</v>
      </c>
      <c r="L135" s="570">
        <v>2</v>
      </c>
      <c r="M135" s="571">
        <v>83.1</v>
      </c>
    </row>
    <row r="136" spans="1:13" ht="14.4" customHeight="1" x14ac:dyDescent="0.3">
      <c r="A136" s="566" t="s">
        <v>2308</v>
      </c>
      <c r="B136" s="567" t="s">
        <v>1834</v>
      </c>
      <c r="C136" s="567" t="s">
        <v>1836</v>
      </c>
      <c r="D136" s="567" t="s">
        <v>681</v>
      </c>
      <c r="E136" s="567" t="s">
        <v>683</v>
      </c>
      <c r="F136" s="570"/>
      <c r="G136" s="570"/>
      <c r="H136" s="583">
        <v>0</v>
      </c>
      <c r="I136" s="570">
        <v>1</v>
      </c>
      <c r="J136" s="570">
        <v>190.48</v>
      </c>
      <c r="K136" s="583">
        <v>1</v>
      </c>
      <c r="L136" s="570">
        <v>1</v>
      </c>
      <c r="M136" s="571">
        <v>190.48</v>
      </c>
    </row>
    <row r="137" spans="1:13" ht="14.4" customHeight="1" x14ac:dyDescent="0.3">
      <c r="A137" s="566" t="s">
        <v>2308</v>
      </c>
      <c r="B137" s="567" t="s">
        <v>1847</v>
      </c>
      <c r="C137" s="567" t="s">
        <v>2060</v>
      </c>
      <c r="D137" s="567" t="s">
        <v>959</v>
      </c>
      <c r="E137" s="567" t="s">
        <v>1322</v>
      </c>
      <c r="F137" s="570"/>
      <c r="G137" s="570"/>
      <c r="H137" s="583">
        <v>0</v>
      </c>
      <c r="I137" s="570">
        <v>1</v>
      </c>
      <c r="J137" s="570">
        <v>56.01</v>
      </c>
      <c r="K137" s="583">
        <v>1</v>
      </c>
      <c r="L137" s="570">
        <v>1</v>
      </c>
      <c r="M137" s="571">
        <v>56.01</v>
      </c>
    </row>
    <row r="138" spans="1:13" ht="14.4" customHeight="1" x14ac:dyDescent="0.3">
      <c r="A138" s="566" t="s">
        <v>2308</v>
      </c>
      <c r="B138" s="567" t="s">
        <v>2142</v>
      </c>
      <c r="C138" s="567" t="s">
        <v>2143</v>
      </c>
      <c r="D138" s="567" t="s">
        <v>1384</v>
      </c>
      <c r="E138" s="567" t="s">
        <v>2129</v>
      </c>
      <c r="F138" s="570"/>
      <c r="G138" s="570"/>
      <c r="H138" s="583">
        <v>0</v>
      </c>
      <c r="I138" s="570">
        <v>1</v>
      </c>
      <c r="J138" s="570">
        <v>69.86</v>
      </c>
      <c r="K138" s="583">
        <v>1</v>
      </c>
      <c r="L138" s="570">
        <v>1</v>
      </c>
      <c r="M138" s="571">
        <v>69.86</v>
      </c>
    </row>
    <row r="139" spans="1:13" ht="14.4" customHeight="1" x14ac:dyDescent="0.3">
      <c r="A139" s="566" t="s">
        <v>2309</v>
      </c>
      <c r="B139" s="567" t="s">
        <v>1828</v>
      </c>
      <c r="C139" s="567" t="s">
        <v>3265</v>
      </c>
      <c r="D139" s="567" t="s">
        <v>3266</v>
      </c>
      <c r="E139" s="567" t="s">
        <v>3267</v>
      </c>
      <c r="F139" s="570"/>
      <c r="G139" s="570"/>
      <c r="H139" s="583">
        <v>0</v>
      </c>
      <c r="I139" s="570">
        <v>3</v>
      </c>
      <c r="J139" s="570">
        <v>97.890000000000015</v>
      </c>
      <c r="K139" s="583">
        <v>1</v>
      </c>
      <c r="L139" s="570">
        <v>3</v>
      </c>
      <c r="M139" s="571">
        <v>97.890000000000015</v>
      </c>
    </row>
    <row r="140" spans="1:13" ht="14.4" customHeight="1" x14ac:dyDescent="0.3">
      <c r="A140" s="566" t="s">
        <v>2309</v>
      </c>
      <c r="B140" s="567" t="s">
        <v>1834</v>
      </c>
      <c r="C140" s="567" t="s">
        <v>3262</v>
      </c>
      <c r="D140" s="567" t="s">
        <v>681</v>
      </c>
      <c r="E140" s="567" t="s">
        <v>684</v>
      </c>
      <c r="F140" s="570">
        <v>1</v>
      </c>
      <c r="G140" s="570">
        <v>0</v>
      </c>
      <c r="H140" s="583"/>
      <c r="I140" s="570"/>
      <c r="J140" s="570"/>
      <c r="K140" s="583"/>
      <c r="L140" s="570">
        <v>1</v>
      </c>
      <c r="M140" s="571">
        <v>0</v>
      </c>
    </row>
    <row r="141" spans="1:13" ht="14.4" customHeight="1" x14ac:dyDescent="0.3">
      <c r="A141" s="566" t="s">
        <v>2309</v>
      </c>
      <c r="B141" s="567" t="s">
        <v>1834</v>
      </c>
      <c r="C141" s="567" t="s">
        <v>2581</v>
      </c>
      <c r="D141" s="567" t="s">
        <v>2447</v>
      </c>
      <c r="E141" s="567" t="s">
        <v>684</v>
      </c>
      <c r="F141" s="570"/>
      <c r="G141" s="570"/>
      <c r="H141" s="583">
        <v>0</v>
      </c>
      <c r="I141" s="570">
        <v>3</v>
      </c>
      <c r="J141" s="570">
        <v>1836.78</v>
      </c>
      <c r="K141" s="583">
        <v>1</v>
      </c>
      <c r="L141" s="570">
        <v>3</v>
      </c>
      <c r="M141" s="571">
        <v>1836.78</v>
      </c>
    </row>
    <row r="142" spans="1:13" ht="14.4" customHeight="1" x14ac:dyDescent="0.3">
      <c r="A142" s="566" t="s">
        <v>2309</v>
      </c>
      <c r="B142" s="567" t="s">
        <v>1834</v>
      </c>
      <c r="C142" s="567" t="s">
        <v>1836</v>
      </c>
      <c r="D142" s="567" t="s">
        <v>681</v>
      </c>
      <c r="E142" s="567" t="s">
        <v>683</v>
      </c>
      <c r="F142" s="570"/>
      <c r="G142" s="570"/>
      <c r="H142" s="583">
        <v>0</v>
      </c>
      <c r="I142" s="570">
        <v>5</v>
      </c>
      <c r="J142" s="570">
        <v>952.4</v>
      </c>
      <c r="K142" s="583">
        <v>1</v>
      </c>
      <c r="L142" s="570">
        <v>5</v>
      </c>
      <c r="M142" s="571">
        <v>952.4</v>
      </c>
    </row>
    <row r="143" spans="1:13" ht="14.4" customHeight="1" x14ac:dyDescent="0.3">
      <c r="A143" s="566" t="s">
        <v>2309</v>
      </c>
      <c r="B143" s="567" t="s">
        <v>1834</v>
      </c>
      <c r="C143" s="567" t="s">
        <v>1837</v>
      </c>
      <c r="D143" s="567" t="s">
        <v>681</v>
      </c>
      <c r="E143" s="567" t="s">
        <v>684</v>
      </c>
      <c r="F143" s="570"/>
      <c r="G143" s="570"/>
      <c r="H143" s="583">
        <v>0</v>
      </c>
      <c r="I143" s="570">
        <v>16</v>
      </c>
      <c r="J143" s="570">
        <v>9796.16</v>
      </c>
      <c r="K143" s="583">
        <v>1</v>
      </c>
      <c r="L143" s="570">
        <v>16</v>
      </c>
      <c r="M143" s="571">
        <v>9796.16</v>
      </c>
    </row>
    <row r="144" spans="1:13" ht="14.4" customHeight="1" x14ac:dyDescent="0.3">
      <c r="A144" s="566" t="s">
        <v>2309</v>
      </c>
      <c r="B144" s="567" t="s">
        <v>1847</v>
      </c>
      <c r="C144" s="567" t="s">
        <v>2060</v>
      </c>
      <c r="D144" s="567" t="s">
        <v>959</v>
      </c>
      <c r="E144" s="567" t="s">
        <v>1322</v>
      </c>
      <c r="F144" s="570"/>
      <c r="G144" s="570"/>
      <c r="H144" s="583">
        <v>0</v>
      </c>
      <c r="I144" s="570">
        <v>3</v>
      </c>
      <c r="J144" s="570">
        <v>168.03</v>
      </c>
      <c r="K144" s="583">
        <v>1</v>
      </c>
      <c r="L144" s="570">
        <v>3</v>
      </c>
      <c r="M144" s="571">
        <v>168.03</v>
      </c>
    </row>
    <row r="145" spans="1:13" ht="14.4" customHeight="1" x14ac:dyDescent="0.3">
      <c r="A145" s="566" t="s">
        <v>2309</v>
      </c>
      <c r="B145" s="567" t="s">
        <v>1847</v>
      </c>
      <c r="C145" s="567" t="s">
        <v>1848</v>
      </c>
      <c r="D145" s="567" t="s">
        <v>959</v>
      </c>
      <c r="E145" s="567" t="s">
        <v>960</v>
      </c>
      <c r="F145" s="570"/>
      <c r="G145" s="570"/>
      <c r="H145" s="583">
        <v>0</v>
      </c>
      <c r="I145" s="570">
        <v>30</v>
      </c>
      <c r="J145" s="570">
        <v>4200.9000000000005</v>
      </c>
      <c r="K145" s="583">
        <v>1</v>
      </c>
      <c r="L145" s="570">
        <v>30</v>
      </c>
      <c r="M145" s="571">
        <v>4200.9000000000005</v>
      </c>
    </row>
    <row r="146" spans="1:13" ht="14.4" customHeight="1" x14ac:dyDescent="0.3">
      <c r="A146" s="566" t="s">
        <v>2309</v>
      </c>
      <c r="B146" s="567" t="s">
        <v>1849</v>
      </c>
      <c r="C146" s="567" t="s">
        <v>1852</v>
      </c>
      <c r="D146" s="567" t="s">
        <v>937</v>
      </c>
      <c r="E146" s="567" t="s">
        <v>938</v>
      </c>
      <c r="F146" s="570"/>
      <c r="G146" s="570"/>
      <c r="H146" s="583"/>
      <c r="I146" s="570">
        <v>2</v>
      </c>
      <c r="J146" s="570">
        <v>0</v>
      </c>
      <c r="K146" s="583"/>
      <c r="L146" s="570">
        <v>2</v>
      </c>
      <c r="M146" s="571">
        <v>0</v>
      </c>
    </row>
    <row r="147" spans="1:13" ht="14.4" customHeight="1" x14ac:dyDescent="0.3">
      <c r="A147" s="566" t="s">
        <v>2309</v>
      </c>
      <c r="B147" s="567" t="s">
        <v>1849</v>
      </c>
      <c r="C147" s="567" t="s">
        <v>1853</v>
      </c>
      <c r="D147" s="567" t="s">
        <v>937</v>
      </c>
      <c r="E147" s="567" t="s">
        <v>939</v>
      </c>
      <c r="F147" s="570"/>
      <c r="G147" s="570"/>
      <c r="H147" s="583"/>
      <c r="I147" s="570">
        <v>8</v>
      </c>
      <c r="J147" s="570">
        <v>0</v>
      </c>
      <c r="K147" s="583"/>
      <c r="L147" s="570">
        <v>8</v>
      </c>
      <c r="M147" s="571">
        <v>0</v>
      </c>
    </row>
    <row r="148" spans="1:13" ht="14.4" customHeight="1" x14ac:dyDescent="0.3">
      <c r="A148" s="566" t="s">
        <v>2309</v>
      </c>
      <c r="B148" s="567" t="s">
        <v>1849</v>
      </c>
      <c r="C148" s="567" t="s">
        <v>2555</v>
      </c>
      <c r="D148" s="567" t="s">
        <v>2556</v>
      </c>
      <c r="E148" s="567" t="s">
        <v>2557</v>
      </c>
      <c r="F148" s="570">
        <v>1</v>
      </c>
      <c r="G148" s="570">
        <v>0</v>
      </c>
      <c r="H148" s="583"/>
      <c r="I148" s="570"/>
      <c r="J148" s="570"/>
      <c r="K148" s="583"/>
      <c r="L148" s="570">
        <v>1</v>
      </c>
      <c r="M148" s="571">
        <v>0</v>
      </c>
    </row>
    <row r="149" spans="1:13" ht="14.4" customHeight="1" x14ac:dyDescent="0.3">
      <c r="A149" s="566" t="s">
        <v>2309</v>
      </c>
      <c r="B149" s="567" t="s">
        <v>1864</v>
      </c>
      <c r="C149" s="567" t="s">
        <v>1865</v>
      </c>
      <c r="D149" s="567" t="s">
        <v>934</v>
      </c>
      <c r="E149" s="567" t="s">
        <v>935</v>
      </c>
      <c r="F149" s="570"/>
      <c r="G149" s="570"/>
      <c r="H149" s="583">
        <v>0</v>
      </c>
      <c r="I149" s="570">
        <v>1</v>
      </c>
      <c r="J149" s="570">
        <v>625.29</v>
      </c>
      <c r="K149" s="583">
        <v>1</v>
      </c>
      <c r="L149" s="570">
        <v>1</v>
      </c>
      <c r="M149" s="571">
        <v>625.29</v>
      </c>
    </row>
    <row r="150" spans="1:13" ht="14.4" customHeight="1" x14ac:dyDescent="0.3">
      <c r="A150" s="566" t="s">
        <v>2309</v>
      </c>
      <c r="B150" s="567" t="s">
        <v>1864</v>
      </c>
      <c r="C150" s="567" t="s">
        <v>1866</v>
      </c>
      <c r="D150" s="567" t="s">
        <v>934</v>
      </c>
      <c r="E150" s="567" t="s">
        <v>936</v>
      </c>
      <c r="F150" s="570"/>
      <c r="G150" s="570"/>
      <c r="H150" s="583">
        <v>0</v>
      </c>
      <c r="I150" s="570">
        <v>1</v>
      </c>
      <c r="J150" s="570">
        <v>937.93</v>
      </c>
      <c r="K150" s="583">
        <v>1</v>
      </c>
      <c r="L150" s="570">
        <v>1</v>
      </c>
      <c r="M150" s="571">
        <v>937.93</v>
      </c>
    </row>
    <row r="151" spans="1:13" ht="14.4" customHeight="1" x14ac:dyDescent="0.3">
      <c r="A151" s="566" t="s">
        <v>2309</v>
      </c>
      <c r="B151" s="567" t="s">
        <v>4270</v>
      </c>
      <c r="C151" s="567" t="s">
        <v>2541</v>
      </c>
      <c r="D151" s="567" t="s">
        <v>2542</v>
      </c>
      <c r="E151" s="567" t="s">
        <v>2543</v>
      </c>
      <c r="F151" s="570">
        <v>2</v>
      </c>
      <c r="G151" s="570">
        <v>280.5</v>
      </c>
      <c r="H151" s="583">
        <v>1</v>
      </c>
      <c r="I151" s="570"/>
      <c r="J151" s="570"/>
      <c r="K151" s="583">
        <v>0</v>
      </c>
      <c r="L151" s="570">
        <v>2</v>
      </c>
      <c r="M151" s="571">
        <v>280.5</v>
      </c>
    </row>
    <row r="152" spans="1:13" ht="14.4" customHeight="1" x14ac:dyDescent="0.3">
      <c r="A152" s="566" t="s">
        <v>2309</v>
      </c>
      <c r="B152" s="567" t="s">
        <v>1891</v>
      </c>
      <c r="C152" s="567" t="s">
        <v>2110</v>
      </c>
      <c r="D152" s="567" t="s">
        <v>2111</v>
      </c>
      <c r="E152" s="567" t="s">
        <v>1295</v>
      </c>
      <c r="F152" s="570"/>
      <c r="G152" s="570"/>
      <c r="H152" s="583">
        <v>0</v>
      </c>
      <c r="I152" s="570">
        <v>1</v>
      </c>
      <c r="J152" s="570">
        <v>134.84</v>
      </c>
      <c r="K152" s="583">
        <v>1</v>
      </c>
      <c r="L152" s="570">
        <v>1</v>
      </c>
      <c r="M152" s="571">
        <v>134.84</v>
      </c>
    </row>
    <row r="153" spans="1:13" ht="14.4" customHeight="1" x14ac:dyDescent="0.3">
      <c r="A153" s="566" t="s">
        <v>2309</v>
      </c>
      <c r="B153" s="567" t="s">
        <v>1924</v>
      </c>
      <c r="C153" s="567" t="s">
        <v>3249</v>
      </c>
      <c r="D153" s="567" t="s">
        <v>3250</v>
      </c>
      <c r="E153" s="567" t="s">
        <v>1343</v>
      </c>
      <c r="F153" s="570"/>
      <c r="G153" s="570"/>
      <c r="H153" s="583">
        <v>0</v>
      </c>
      <c r="I153" s="570">
        <v>1</v>
      </c>
      <c r="J153" s="570">
        <v>38.130000000000003</v>
      </c>
      <c r="K153" s="583">
        <v>1</v>
      </c>
      <c r="L153" s="570">
        <v>1</v>
      </c>
      <c r="M153" s="571">
        <v>38.130000000000003</v>
      </c>
    </row>
    <row r="154" spans="1:13" ht="14.4" customHeight="1" x14ac:dyDescent="0.3">
      <c r="A154" s="566" t="s">
        <v>2309</v>
      </c>
      <c r="B154" s="567" t="s">
        <v>1942</v>
      </c>
      <c r="C154" s="567" t="s">
        <v>1943</v>
      </c>
      <c r="D154" s="567" t="s">
        <v>1944</v>
      </c>
      <c r="E154" s="567" t="s">
        <v>1945</v>
      </c>
      <c r="F154" s="570"/>
      <c r="G154" s="570"/>
      <c r="H154" s="583">
        <v>0</v>
      </c>
      <c r="I154" s="570">
        <v>9</v>
      </c>
      <c r="J154" s="570">
        <v>2999.79</v>
      </c>
      <c r="K154" s="583">
        <v>1</v>
      </c>
      <c r="L154" s="570">
        <v>9</v>
      </c>
      <c r="M154" s="571">
        <v>2999.79</v>
      </c>
    </row>
    <row r="155" spans="1:13" ht="14.4" customHeight="1" x14ac:dyDescent="0.3">
      <c r="A155" s="566" t="s">
        <v>2309</v>
      </c>
      <c r="B155" s="567" t="s">
        <v>1960</v>
      </c>
      <c r="C155" s="567" t="s">
        <v>2128</v>
      </c>
      <c r="D155" s="567" t="s">
        <v>1382</v>
      </c>
      <c r="E155" s="567" t="s">
        <v>2129</v>
      </c>
      <c r="F155" s="570"/>
      <c r="G155" s="570"/>
      <c r="H155" s="583">
        <v>0</v>
      </c>
      <c r="I155" s="570">
        <v>2</v>
      </c>
      <c r="J155" s="570">
        <v>368.44</v>
      </c>
      <c r="K155" s="583">
        <v>1</v>
      </c>
      <c r="L155" s="570">
        <v>2</v>
      </c>
      <c r="M155" s="571">
        <v>368.44</v>
      </c>
    </row>
    <row r="156" spans="1:13" ht="14.4" customHeight="1" x14ac:dyDescent="0.3">
      <c r="A156" s="566" t="s">
        <v>2309</v>
      </c>
      <c r="B156" s="567" t="s">
        <v>1992</v>
      </c>
      <c r="C156" s="567" t="s">
        <v>2150</v>
      </c>
      <c r="D156" s="567" t="s">
        <v>1067</v>
      </c>
      <c r="E156" s="567" t="s">
        <v>2151</v>
      </c>
      <c r="F156" s="570">
        <v>2</v>
      </c>
      <c r="G156" s="570">
        <v>193.26</v>
      </c>
      <c r="H156" s="583">
        <v>1</v>
      </c>
      <c r="I156" s="570"/>
      <c r="J156" s="570"/>
      <c r="K156" s="583">
        <v>0</v>
      </c>
      <c r="L156" s="570">
        <v>2</v>
      </c>
      <c r="M156" s="571">
        <v>193.26</v>
      </c>
    </row>
    <row r="157" spans="1:13" ht="14.4" customHeight="1" x14ac:dyDescent="0.3">
      <c r="A157" s="566" t="s">
        <v>2309</v>
      </c>
      <c r="B157" s="567" t="s">
        <v>2004</v>
      </c>
      <c r="C157" s="567" t="s">
        <v>2405</v>
      </c>
      <c r="D157" s="567" t="s">
        <v>1311</v>
      </c>
      <c r="E157" s="567" t="s">
        <v>2406</v>
      </c>
      <c r="F157" s="570"/>
      <c r="G157" s="570"/>
      <c r="H157" s="583">
        <v>0</v>
      </c>
      <c r="I157" s="570">
        <v>7</v>
      </c>
      <c r="J157" s="570">
        <v>2200.4499999999998</v>
      </c>
      <c r="K157" s="583">
        <v>1</v>
      </c>
      <c r="L157" s="570">
        <v>7</v>
      </c>
      <c r="M157" s="571">
        <v>2200.4499999999998</v>
      </c>
    </row>
    <row r="158" spans="1:13" ht="14.4" customHeight="1" x14ac:dyDescent="0.3">
      <c r="A158" s="566" t="s">
        <v>2309</v>
      </c>
      <c r="B158" s="567" t="s">
        <v>2013</v>
      </c>
      <c r="C158" s="567" t="s">
        <v>3221</v>
      </c>
      <c r="D158" s="567" t="s">
        <v>3222</v>
      </c>
      <c r="E158" s="567" t="s">
        <v>3223</v>
      </c>
      <c r="F158" s="570"/>
      <c r="G158" s="570"/>
      <c r="H158" s="583">
        <v>0</v>
      </c>
      <c r="I158" s="570">
        <v>2</v>
      </c>
      <c r="J158" s="570">
        <v>32.54</v>
      </c>
      <c r="K158" s="583">
        <v>1</v>
      </c>
      <c r="L158" s="570">
        <v>2</v>
      </c>
      <c r="M158" s="571">
        <v>32.54</v>
      </c>
    </row>
    <row r="159" spans="1:13" ht="14.4" customHeight="1" x14ac:dyDescent="0.3">
      <c r="A159" s="566" t="s">
        <v>2309</v>
      </c>
      <c r="B159" s="567" t="s">
        <v>2027</v>
      </c>
      <c r="C159" s="567" t="s">
        <v>2443</v>
      </c>
      <c r="D159" s="567" t="s">
        <v>2444</v>
      </c>
      <c r="E159" s="567" t="s">
        <v>2445</v>
      </c>
      <c r="F159" s="570"/>
      <c r="G159" s="570"/>
      <c r="H159" s="583">
        <v>0</v>
      </c>
      <c r="I159" s="570">
        <v>1</v>
      </c>
      <c r="J159" s="570">
        <v>418.37</v>
      </c>
      <c r="K159" s="583">
        <v>1</v>
      </c>
      <c r="L159" s="570">
        <v>1</v>
      </c>
      <c r="M159" s="571">
        <v>418.37</v>
      </c>
    </row>
    <row r="160" spans="1:13" ht="14.4" customHeight="1" x14ac:dyDescent="0.3">
      <c r="A160" s="566" t="s">
        <v>2309</v>
      </c>
      <c r="B160" s="567" t="s">
        <v>2029</v>
      </c>
      <c r="C160" s="567" t="s">
        <v>2172</v>
      </c>
      <c r="D160" s="567" t="s">
        <v>1294</v>
      </c>
      <c r="E160" s="567" t="s">
        <v>1295</v>
      </c>
      <c r="F160" s="570"/>
      <c r="G160" s="570"/>
      <c r="H160" s="583"/>
      <c r="I160" s="570">
        <v>1</v>
      </c>
      <c r="J160" s="570">
        <v>0</v>
      </c>
      <c r="K160" s="583"/>
      <c r="L160" s="570">
        <v>1</v>
      </c>
      <c r="M160" s="571">
        <v>0</v>
      </c>
    </row>
    <row r="161" spans="1:13" ht="14.4" customHeight="1" x14ac:dyDescent="0.3">
      <c r="A161" s="566" t="s">
        <v>2309</v>
      </c>
      <c r="B161" s="567" t="s">
        <v>2029</v>
      </c>
      <c r="C161" s="567" t="s">
        <v>2030</v>
      </c>
      <c r="D161" s="567" t="s">
        <v>908</v>
      </c>
      <c r="E161" s="567" t="s">
        <v>2031</v>
      </c>
      <c r="F161" s="570"/>
      <c r="G161" s="570"/>
      <c r="H161" s="583"/>
      <c r="I161" s="570">
        <v>2</v>
      </c>
      <c r="J161" s="570">
        <v>0</v>
      </c>
      <c r="K161" s="583"/>
      <c r="L161" s="570">
        <v>2</v>
      </c>
      <c r="M161" s="571">
        <v>0</v>
      </c>
    </row>
    <row r="162" spans="1:13" ht="14.4" customHeight="1" x14ac:dyDescent="0.3">
      <c r="A162" s="566" t="s">
        <v>2309</v>
      </c>
      <c r="B162" s="567" t="s">
        <v>2034</v>
      </c>
      <c r="C162" s="567" t="s">
        <v>3146</v>
      </c>
      <c r="D162" s="567" t="s">
        <v>957</v>
      </c>
      <c r="E162" s="567" t="s">
        <v>3147</v>
      </c>
      <c r="F162" s="570"/>
      <c r="G162" s="570"/>
      <c r="H162" s="583">
        <v>0</v>
      </c>
      <c r="I162" s="570">
        <v>1</v>
      </c>
      <c r="J162" s="570">
        <v>413.22</v>
      </c>
      <c r="K162" s="583">
        <v>1</v>
      </c>
      <c r="L162" s="570">
        <v>1</v>
      </c>
      <c r="M162" s="571">
        <v>413.22</v>
      </c>
    </row>
    <row r="163" spans="1:13" ht="14.4" customHeight="1" x14ac:dyDescent="0.3">
      <c r="A163" s="566" t="s">
        <v>2310</v>
      </c>
      <c r="B163" s="567" t="s">
        <v>1864</v>
      </c>
      <c r="C163" s="567" t="s">
        <v>2081</v>
      </c>
      <c r="D163" s="567" t="s">
        <v>934</v>
      </c>
      <c r="E163" s="567" t="s">
        <v>1309</v>
      </c>
      <c r="F163" s="570"/>
      <c r="G163" s="570"/>
      <c r="H163" s="583">
        <v>0</v>
      </c>
      <c r="I163" s="570">
        <v>2</v>
      </c>
      <c r="J163" s="570">
        <v>937.92</v>
      </c>
      <c r="K163" s="583">
        <v>1</v>
      </c>
      <c r="L163" s="570">
        <v>2</v>
      </c>
      <c r="M163" s="571">
        <v>937.92</v>
      </c>
    </row>
    <row r="164" spans="1:13" ht="14.4" customHeight="1" x14ac:dyDescent="0.3">
      <c r="A164" s="566" t="s">
        <v>2310</v>
      </c>
      <c r="B164" s="567" t="s">
        <v>1864</v>
      </c>
      <c r="C164" s="567" t="s">
        <v>1865</v>
      </c>
      <c r="D164" s="567" t="s">
        <v>934</v>
      </c>
      <c r="E164" s="567" t="s">
        <v>935</v>
      </c>
      <c r="F164" s="570"/>
      <c r="G164" s="570"/>
      <c r="H164" s="583">
        <v>0</v>
      </c>
      <c r="I164" s="570">
        <v>4</v>
      </c>
      <c r="J164" s="570">
        <v>2501.16</v>
      </c>
      <c r="K164" s="583">
        <v>1</v>
      </c>
      <c r="L164" s="570">
        <v>4</v>
      </c>
      <c r="M164" s="571">
        <v>2501.16</v>
      </c>
    </row>
    <row r="165" spans="1:13" ht="14.4" customHeight="1" x14ac:dyDescent="0.3">
      <c r="A165" s="566" t="s">
        <v>2310</v>
      </c>
      <c r="B165" s="567" t="s">
        <v>1864</v>
      </c>
      <c r="C165" s="567" t="s">
        <v>1866</v>
      </c>
      <c r="D165" s="567" t="s">
        <v>934</v>
      </c>
      <c r="E165" s="567" t="s">
        <v>936</v>
      </c>
      <c r="F165" s="570"/>
      <c r="G165" s="570"/>
      <c r="H165" s="583">
        <v>0</v>
      </c>
      <c r="I165" s="570">
        <v>1</v>
      </c>
      <c r="J165" s="570">
        <v>937.93</v>
      </c>
      <c r="K165" s="583">
        <v>1</v>
      </c>
      <c r="L165" s="570">
        <v>1</v>
      </c>
      <c r="M165" s="571">
        <v>937.93</v>
      </c>
    </row>
    <row r="166" spans="1:13" ht="14.4" customHeight="1" x14ac:dyDescent="0.3">
      <c r="A166" s="566" t="s">
        <v>2310</v>
      </c>
      <c r="B166" s="567" t="s">
        <v>1864</v>
      </c>
      <c r="C166" s="567" t="s">
        <v>2400</v>
      </c>
      <c r="D166" s="567" t="s">
        <v>934</v>
      </c>
      <c r="E166" s="567" t="s">
        <v>2085</v>
      </c>
      <c r="F166" s="570"/>
      <c r="G166" s="570"/>
      <c r="H166" s="583">
        <v>0</v>
      </c>
      <c r="I166" s="570">
        <v>1</v>
      </c>
      <c r="J166" s="570">
        <v>1458.07</v>
      </c>
      <c r="K166" s="583">
        <v>1</v>
      </c>
      <c r="L166" s="570">
        <v>1</v>
      </c>
      <c r="M166" s="571">
        <v>1458.07</v>
      </c>
    </row>
    <row r="167" spans="1:13" ht="14.4" customHeight="1" x14ac:dyDescent="0.3">
      <c r="A167" s="566" t="s">
        <v>2310</v>
      </c>
      <c r="B167" s="567" t="s">
        <v>1864</v>
      </c>
      <c r="C167" s="567" t="s">
        <v>1869</v>
      </c>
      <c r="D167" s="567" t="s">
        <v>955</v>
      </c>
      <c r="E167" s="567" t="s">
        <v>936</v>
      </c>
      <c r="F167" s="570"/>
      <c r="G167" s="570"/>
      <c r="H167" s="583">
        <v>0</v>
      </c>
      <c r="I167" s="570">
        <v>1</v>
      </c>
      <c r="J167" s="570">
        <v>1749.69</v>
      </c>
      <c r="K167" s="583">
        <v>1</v>
      </c>
      <c r="L167" s="570">
        <v>1</v>
      </c>
      <c r="M167" s="571">
        <v>1749.69</v>
      </c>
    </row>
    <row r="168" spans="1:13" ht="14.4" customHeight="1" x14ac:dyDescent="0.3">
      <c r="A168" s="566" t="s">
        <v>2310</v>
      </c>
      <c r="B168" s="567" t="s">
        <v>1864</v>
      </c>
      <c r="C168" s="567" t="s">
        <v>2083</v>
      </c>
      <c r="D168" s="567" t="s">
        <v>955</v>
      </c>
      <c r="E168" s="567" t="s">
        <v>1310</v>
      </c>
      <c r="F168" s="570"/>
      <c r="G168" s="570"/>
      <c r="H168" s="583">
        <v>0</v>
      </c>
      <c r="I168" s="570">
        <v>1</v>
      </c>
      <c r="J168" s="570">
        <v>2332.92</v>
      </c>
      <c r="K168" s="583">
        <v>1</v>
      </c>
      <c r="L168" s="570">
        <v>1</v>
      </c>
      <c r="M168" s="571">
        <v>2332.92</v>
      </c>
    </row>
    <row r="169" spans="1:13" ht="14.4" customHeight="1" x14ac:dyDescent="0.3">
      <c r="A169" s="566" t="s">
        <v>2310</v>
      </c>
      <c r="B169" s="567" t="s">
        <v>2092</v>
      </c>
      <c r="C169" s="567" t="s">
        <v>2093</v>
      </c>
      <c r="D169" s="567" t="s">
        <v>1340</v>
      </c>
      <c r="E169" s="567" t="s">
        <v>1071</v>
      </c>
      <c r="F169" s="570"/>
      <c r="G169" s="570"/>
      <c r="H169" s="583">
        <v>0</v>
      </c>
      <c r="I169" s="570">
        <v>2</v>
      </c>
      <c r="J169" s="570">
        <v>121.84</v>
      </c>
      <c r="K169" s="583">
        <v>1</v>
      </c>
      <c r="L169" s="570">
        <v>2</v>
      </c>
      <c r="M169" s="571">
        <v>121.84</v>
      </c>
    </row>
    <row r="170" spans="1:13" ht="14.4" customHeight="1" x14ac:dyDescent="0.3">
      <c r="A170" s="566" t="s">
        <v>2310</v>
      </c>
      <c r="B170" s="567" t="s">
        <v>2107</v>
      </c>
      <c r="C170" s="567" t="s">
        <v>2109</v>
      </c>
      <c r="D170" s="567" t="s">
        <v>1342</v>
      </c>
      <c r="E170" s="567" t="s">
        <v>1343</v>
      </c>
      <c r="F170" s="570"/>
      <c r="G170" s="570"/>
      <c r="H170" s="583">
        <v>0</v>
      </c>
      <c r="I170" s="570">
        <v>2</v>
      </c>
      <c r="J170" s="570">
        <v>202.32</v>
      </c>
      <c r="K170" s="583">
        <v>1</v>
      </c>
      <c r="L170" s="570">
        <v>2</v>
      </c>
      <c r="M170" s="571">
        <v>202.32</v>
      </c>
    </row>
    <row r="171" spans="1:13" ht="14.4" customHeight="1" x14ac:dyDescent="0.3">
      <c r="A171" s="566" t="s">
        <v>2310</v>
      </c>
      <c r="B171" s="567" t="s">
        <v>1942</v>
      </c>
      <c r="C171" s="567" t="s">
        <v>1943</v>
      </c>
      <c r="D171" s="567" t="s">
        <v>1944</v>
      </c>
      <c r="E171" s="567" t="s">
        <v>1945</v>
      </c>
      <c r="F171" s="570"/>
      <c r="G171" s="570"/>
      <c r="H171" s="583">
        <v>0</v>
      </c>
      <c r="I171" s="570">
        <v>6</v>
      </c>
      <c r="J171" s="570">
        <v>1999.8600000000001</v>
      </c>
      <c r="K171" s="583">
        <v>1</v>
      </c>
      <c r="L171" s="570">
        <v>6</v>
      </c>
      <c r="M171" s="571">
        <v>1999.8600000000001</v>
      </c>
    </row>
    <row r="172" spans="1:13" ht="14.4" customHeight="1" x14ac:dyDescent="0.3">
      <c r="A172" s="566" t="s">
        <v>2310</v>
      </c>
      <c r="B172" s="567" t="s">
        <v>1942</v>
      </c>
      <c r="C172" s="567" t="s">
        <v>1949</v>
      </c>
      <c r="D172" s="567" t="s">
        <v>1950</v>
      </c>
      <c r="E172" s="567" t="s">
        <v>1951</v>
      </c>
      <c r="F172" s="570"/>
      <c r="G172" s="570"/>
      <c r="H172" s="583">
        <v>0</v>
      </c>
      <c r="I172" s="570">
        <v>2</v>
      </c>
      <c r="J172" s="570">
        <v>666.62</v>
      </c>
      <c r="K172" s="583">
        <v>1</v>
      </c>
      <c r="L172" s="570">
        <v>2</v>
      </c>
      <c r="M172" s="571">
        <v>666.62</v>
      </c>
    </row>
    <row r="173" spans="1:13" ht="14.4" customHeight="1" x14ac:dyDescent="0.3">
      <c r="A173" s="566" t="s">
        <v>2310</v>
      </c>
      <c r="B173" s="567" t="s">
        <v>2135</v>
      </c>
      <c r="C173" s="567" t="s">
        <v>2136</v>
      </c>
      <c r="D173" s="567" t="s">
        <v>1388</v>
      </c>
      <c r="E173" s="567" t="s">
        <v>1389</v>
      </c>
      <c r="F173" s="570"/>
      <c r="G173" s="570"/>
      <c r="H173" s="583">
        <v>0</v>
      </c>
      <c r="I173" s="570">
        <v>6</v>
      </c>
      <c r="J173" s="570">
        <v>924.06</v>
      </c>
      <c r="K173" s="583">
        <v>1</v>
      </c>
      <c r="L173" s="570">
        <v>6</v>
      </c>
      <c r="M173" s="571">
        <v>924.06</v>
      </c>
    </row>
    <row r="174" spans="1:13" ht="14.4" customHeight="1" x14ac:dyDescent="0.3">
      <c r="A174" s="566" t="s">
        <v>2310</v>
      </c>
      <c r="B174" s="567" t="s">
        <v>2142</v>
      </c>
      <c r="C174" s="567" t="s">
        <v>4238</v>
      </c>
      <c r="D174" s="567" t="s">
        <v>4239</v>
      </c>
      <c r="E174" s="567" t="s">
        <v>2147</v>
      </c>
      <c r="F174" s="570"/>
      <c r="G174" s="570"/>
      <c r="H174" s="583">
        <v>0</v>
      </c>
      <c r="I174" s="570">
        <v>3</v>
      </c>
      <c r="J174" s="570">
        <v>157.19999999999999</v>
      </c>
      <c r="K174" s="583">
        <v>1</v>
      </c>
      <c r="L174" s="570">
        <v>3</v>
      </c>
      <c r="M174" s="571">
        <v>157.19999999999999</v>
      </c>
    </row>
    <row r="175" spans="1:13" ht="14.4" customHeight="1" x14ac:dyDescent="0.3">
      <c r="A175" s="566" t="s">
        <v>2310</v>
      </c>
      <c r="B175" s="567" t="s">
        <v>2142</v>
      </c>
      <c r="C175" s="567" t="s">
        <v>2143</v>
      </c>
      <c r="D175" s="567" t="s">
        <v>1384</v>
      </c>
      <c r="E175" s="567" t="s">
        <v>2129</v>
      </c>
      <c r="F175" s="570"/>
      <c r="G175" s="570"/>
      <c r="H175" s="583">
        <v>0</v>
      </c>
      <c r="I175" s="570">
        <v>5</v>
      </c>
      <c r="J175" s="570">
        <v>349.29999999999995</v>
      </c>
      <c r="K175" s="583">
        <v>1</v>
      </c>
      <c r="L175" s="570">
        <v>5</v>
      </c>
      <c r="M175" s="571">
        <v>349.29999999999995</v>
      </c>
    </row>
    <row r="176" spans="1:13" ht="14.4" customHeight="1" x14ac:dyDescent="0.3">
      <c r="A176" s="566" t="s">
        <v>2311</v>
      </c>
      <c r="B176" s="567" t="s">
        <v>1834</v>
      </c>
      <c r="C176" s="567" t="s">
        <v>1837</v>
      </c>
      <c r="D176" s="567" t="s">
        <v>681</v>
      </c>
      <c r="E176" s="567" t="s">
        <v>684</v>
      </c>
      <c r="F176" s="570"/>
      <c r="G176" s="570"/>
      <c r="H176" s="583">
        <v>0</v>
      </c>
      <c r="I176" s="570">
        <v>2</v>
      </c>
      <c r="J176" s="570">
        <v>1224.52</v>
      </c>
      <c r="K176" s="583">
        <v>1</v>
      </c>
      <c r="L176" s="570">
        <v>2</v>
      </c>
      <c r="M176" s="571">
        <v>1224.52</v>
      </c>
    </row>
    <row r="177" spans="1:13" ht="14.4" customHeight="1" x14ac:dyDescent="0.3">
      <c r="A177" s="566" t="s">
        <v>2311</v>
      </c>
      <c r="B177" s="567" t="s">
        <v>1847</v>
      </c>
      <c r="C177" s="567" t="s">
        <v>1848</v>
      </c>
      <c r="D177" s="567" t="s">
        <v>959</v>
      </c>
      <c r="E177" s="567" t="s">
        <v>960</v>
      </c>
      <c r="F177" s="570"/>
      <c r="G177" s="570"/>
      <c r="H177" s="583">
        <v>0</v>
      </c>
      <c r="I177" s="570">
        <v>3</v>
      </c>
      <c r="J177" s="570">
        <v>420.09000000000003</v>
      </c>
      <c r="K177" s="583">
        <v>1</v>
      </c>
      <c r="L177" s="570">
        <v>3</v>
      </c>
      <c r="M177" s="571">
        <v>420.09000000000003</v>
      </c>
    </row>
    <row r="178" spans="1:13" ht="14.4" customHeight="1" x14ac:dyDescent="0.3">
      <c r="A178" s="566" t="s">
        <v>2311</v>
      </c>
      <c r="B178" s="567" t="s">
        <v>1849</v>
      </c>
      <c r="C178" s="567" t="s">
        <v>1852</v>
      </c>
      <c r="D178" s="567" t="s">
        <v>937</v>
      </c>
      <c r="E178" s="567" t="s">
        <v>938</v>
      </c>
      <c r="F178" s="570"/>
      <c r="G178" s="570"/>
      <c r="H178" s="583"/>
      <c r="I178" s="570">
        <v>1</v>
      </c>
      <c r="J178" s="570">
        <v>0</v>
      </c>
      <c r="K178" s="583"/>
      <c r="L178" s="570">
        <v>1</v>
      </c>
      <c r="M178" s="571">
        <v>0</v>
      </c>
    </row>
    <row r="179" spans="1:13" ht="14.4" customHeight="1" x14ac:dyDescent="0.3">
      <c r="A179" s="566" t="s">
        <v>2311</v>
      </c>
      <c r="B179" s="567" t="s">
        <v>1849</v>
      </c>
      <c r="C179" s="567" t="s">
        <v>1853</v>
      </c>
      <c r="D179" s="567" t="s">
        <v>937</v>
      </c>
      <c r="E179" s="567" t="s">
        <v>939</v>
      </c>
      <c r="F179" s="570"/>
      <c r="G179" s="570"/>
      <c r="H179" s="583"/>
      <c r="I179" s="570">
        <v>2</v>
      </c>
      <c r="J179" s="570">
        <v>0</v>
      </c>
      <c r="K179" s="583"/>
      <c r="L179" s="570">
        <v>2</v>
      </c>
      <c r="M179" s="571">
        <v>0</v>
      </c>
    </row>
    <row r="180" spans="1:13" ht="14.4" customHeight="1" x14ac:dyDescent="0.3">
      <c r="A180" s="566" t="s">
        <v>2311</v>
      </c>
      <c r="B180" s="567" t="s">
        <v>1856</v>
      </c>
      <c r="C180" s="567" t="s">
        <v>3513</v>
      </c>
      <c r="D180" s="567" t="s">
        <v>3514</v>
      </c>
      <c r="E180" s="567" t="s">
        <v>3515</v>
      </c>
      <c r="F180" s="570"/>
      <c r="G180" s="570"/>
      <c r="H180" s="583">
        <v>0</v>
      </c>
      <c r="I180" s="570">
        <v>6</v>
      </c>
      <c r="J180" s="570">
        <v>691.08</v>
      </c>
      <c r="K180" s="583">
        <v>1</v>
      </c>
      <c r="L180" s="570">
        <v>6</v>
      </c>
      <c r="M180" s="571">
        <v>691.08</v>
      </c>
    </row>
    <row r="181" spans="1:13" ht="14.4" customHeight="1" x14ac:dyDescent="0.3">
      <c r="A181" s="566" t="s">
        <v>2311</v>
      </c>
      <c r="B181" s="567" t="s">
        <v>1875</v>
      </c>
      <c r="C181" s="567" t="s">
        <v>3519</v>
      </c>
      <c r="D181" s="567" t="s">
        <v>3520</v>
      </c>
      <c r="E181" s="567" t="s">
        <v>1877</v>
      </c>
      <c r="F181" s="570">
        <v>3</v>
      </c>
      <c r="G181" s="570">
        <v>391.32</v>
      </c>
      <c r="H181" s="583">
        <v>1</v>
      </c>
      <c r="I181" s="570"/>
      <c r="J181" s="570"/>
      <c r="K181" s="583">
        <v>0</v>
      </c>
      <c r="L181" s="570">
        <v>3</v>
      </c>
      <c r="M181" s="571">
        <v>391.32</v>
      </c>
    </row>
    <row r="182" spans="1:13" ht="14.4" customHeight="1" x14ac:dyDescent="0.3">
      <c r="A182" s="566" t="s">
        <v>2311</v>
      </c>
      <c r="B182" s="567" t="s">
        <v>1881</v>
      </c>
      <c r="C182" s="567" t="s">
        <v>3516</v>
      </c>
      <c r="D182" s="567" t="s">
        <v>3517</v>
      </c>
      <c r="E182" s="567" t="s">
        <v>982</v>
      </c>
      <c r="F182" s="570"/>
      <c r="G182" s="570"/>
      <c r="H182" s="583">
        <v>0</v>
      </c>
      <c r="I182" s="570">
        <v>2</v>
      </c>
      <c r="J182" s="570">
        <v>266.14</v>
      </c>
      <c r="K182" s="583">
        <v>1</v>
      </c>
      <c r="L182" s="570">
        <v>2</v>
      </c>
      <c r="M182" s="571">
        <v>266.14</v>
      </c>
    </row>
    <row r="183" spans="1:13" ht="14.4" customHeight="1" x14ac:dyDescent="0.3">
      <c r="A183" s="566" t="s">
        <v>2311</v>
      </c>
      <c r="B183" s="567" t="s">
        <v>1885</v>
      </c>
      <c r="C183" s="567" t="s">
        <v>2192</v>
      </c>
      <c r="D183" s="567" t="s">
        <v>2193</v>
      </c>
      <c r="E183" s="567" t="s">
        <v>686</v>
      </c>
      <c r="F183" s="570">
        <v>4</v>
      </c>
      <c r="G183" s="570">
        <v>179.56</v>
      </c>
      <c r="H183" s="583">
        <v>1</v>
      </c>
      <c r="I183" s="570"/>
      <c r="J183" s="570"/>
      <c r="K183" s="583">
        <v>0</v>
      </c>
      <c r="L183" s="570">
        <v>4</v>
      </c>
      <c r="M183" s="571">
        <v>179.56</v>
      </c>
    </row>
    <row r="184" spans="1:13" ht="14.4" customHeight="1" x14ac:dyDescent="0.3">
      <c r="A184" s="566" t="s">
        <v>2311</v>
      </c>
      <c r="B184" s="567" t="s">
        <v>2092</v>
      </c>
      <c r="C184" s="567" t="s">
        <v>2604</v>
      </c>
      <c r="D184" s="567" t="s">
        <v>2605</v>
      </c>
      <c r="E184" s="567" t="s">
        <v>2606</v>
      </c>
      <c r="F184" s="570"/>
      <c r="G184" s="570"/>
      <c r="H184" s="583">
        <v>0</v>
      </c>
      <c r="I184" s="570">
        <v>1</v>
      </c>
      <c r="J184" s="570">
        <v>270.69</v>
      </c>
      <c r="K184" s="583">
        <v>1</v>
      </c>
      <c r="L184" s="570">
        <v>1</v>
      </c>
      <c r="M184" s="571">
        <v>270.69</v>
      </c>
    </row>
    <row r="185" spans="1:13" ht="14.4" customHeight="1" x14ac:dyDescent="0.3">
      <c r="A185" s="566" t="s">
        <v>2311</v>
      </c>
      <c r="B185" s="567" t="s">
        <v>2101</v>
      </c>
      <c r="C185" s="567" t="s">
        <v>3468</v>
      </c>
      <c r="D185" s="567" t="s">
        <v>3469</v>
      </c>
      <c r="E185" s="567" t="s">
        <v>1341</v>
      </c>
      <c r="F185" s="570"/>
      <c r="G185" s="570"/>
      <c r="H185" s="583">
        <v>0</v>
      </c>
      <c r="I185" s="570">
        <v>2</v>
      </c>
      <c r="J185" s="570">
        <v>161.54</v>
      </c>
      <c r="K185" s="583">
        <v>1</v>
      </c>
      <c r="L185" s="570">
        <v>2</v>
      </c>
      <c r="M185" s="571">
        <v>161.54</v>
      </c>
    </row>
    <row r="186" spans="1:13" ht="14.4" customHeight="1" x14ac:dyDescent="0.3">
      <c r="A186" s="566" t="s">
        <v>2311</v>
      </c>
      <c r="B186" s="567" t="s">
        <v>1891</v>
      </c>
      <c r="C186" s="567" t="s">
        <v>2110</v>
      </c>
      <c r="D186" s="567" t="s">
        <v>2111</v>
      </c>
      <c r="E186" s="567" t="s">
        <v>1295</v>
      </c>
      <c r="F186" s="570"/>
      <c r="G186" s="570"/>
      <c r="H186" s="583">
        <v>0</v>
      </c>
      <c r="I186" s="570">
        <v>2</v>
      </c>
      <c r="J186" s="570">
        <v>269.68</v>
      </c>
      <c r="K186" s="583">
        <v>1</v>
      </c>
      <c r="L186" s="570">
        <v>2</v>
      </c>
      <c r="M186" s="571">
        <v>269.68</v>
      </c>
    </row>
    <row r="187" spans="1:13" ht="14.4" customHeight="1" x14ac:dyDescent="0.3">
      <c r="A187" s="566" t="s">
        <v>2311</v>
      </c>
      <c r="B187" s="567" t="s">
        <v>1891</v>
      </c>
      <c r="C187" s="567" t="s">
        <v>3525</v>
      </c>
      <c r="D187" s="567" t="s">
        <v>2198</v>
      </c>
      <c r="E187" s="567" t="s">
        <v>2031</v>
      </c>
      <c r="F187" s="570"/>
      <c r="G187" s="570"/>
      <c r="H187" s="583">
        <v>0</v>
      </c>
      <c r="I187" s="570">
        <v>2</v>
      </c>
      <c r="J187" s="570">
        <v>337.18</v>
      </c>
      <c r="K187" s="583">
        <v>1</v>
      </c>
      <c r="L187" s="570">
        <v>2</v>
      </c>
      <c r="M187" s="571">
        <v>337.18</v>
      </c>
    </row>
    <row r="188" spans="1:13" ht="14.4" customHeight="1" x14ac:dyDescent="0.3">
      <c r="A188" s="566" t="s">
        <v>2311</v>
      </c>
      <c r="B188" s="567" t="s">
        <v>1908</v>
      </c>
      <c r="C188" s="567" t="s">
        <v>3527</v>
      </c>
      <c r="D188" s="567" t="s">
        <v>991</v>
      </c>
      <c r="E188" s="567" t="s">
        <v>988</v>
      </c>
      <c r="F188" s="570"/>
      <c r="G188" s="570"/>
      <c r="H188" s="583">
        <v>0</v>
      </c>
      <c r="I188" s="570">
        <v>2</v>
      </c>
      <c r="J188" s="570">
        <v>994.25</v>
      </c>
      <c r="K188" s="583">
        <v>1</v>
      </c>
      <c r="L188" s="570">
        <v>2</v>
      </c>
      <c r="M188" s="571">
        <v>994.25</v>
      </c>
    </row>
    <row r="189" spans="1:13" ht="14.4" customHeight="1" x14ac:dyDescent="0.3">
      <c r="A189" s="566" t="s">
        <v>2311</v>
      </c>
      <c r="B189" s="567" t="s">
        <v>1931</v>
      </c>
      <c r="C189" s="567" t="s">
        <v>1932</v>
      </c>
      <c r="D189" s="567" t="s">
        <v>1933</v>
      </c>
      <c r="E189" s="567" t="s">
        <v>1934</v>
      </c>
      <c r="F189" s="570">
        <v>1</v>
      </c>
      <c r="G189" s="570">
        <v>108.46</v>
      </c>
      <c r="H189" s="583">
        <v>1</v>
      </c>
      <c r="I189" s="570"/>
      <c r="J189" s="570"/>
      <c r="K189" s="583">
        <v>0</v>
      </c>
      <c r="L189" s="570">
        <v>1</v>
      </c>
      <c r="M189" s="571">
        <v>108.46</v>
      </c>
    </row>
    <row r="190" spans="1:13" ht="14.4" customHeight="1" x14ac:dyDescent="0.3">
      <c r="A190" s="566" t="s">
        <v>2311</v>
      </c>
      <c r="B190" s="567" t="s">
        <v>1931</v>
      </c>
      <c r="C190" s="567" t="s">
        <v>3504</v>
      </c>
      <c r="D190" s="567" t="s">
        <v>3505</v>
      </c>
      <c r="E190" s="567" t="s">
        <v>2123</v>
      </c>
      <c r="F190" s="570">
        <v>2</v>
      </c>
      <c r="G190" s="570">
        <v>260.3</v>
      </c>
      <c r="H190" s="583">
        <v>1</v>
      </c>
      <c r="I190" s="570"/>
      <c r="J190" s="570"/>
      <c r="K190" s="583">
        <v>0</v>
      </c>
      <c r="L190" s="570">
        <v>2</v>
      </c>
      <c r="M190" s="571">
        <v>260.3</v>
      </c>
    </row>
    <row r="191" spans="1:13" ht="14.4" customHeight="1" x14ac:dyDescent="0.3">
      <c r="A191" s="566" t="s">
        <v>2311</v>
      </c>
      <c r="B191" s="567" t="s">
        <v>1942</v>
      </c>
      <c r="C191" s="567" t="s">
        <v>1943</v>
      </c>
      <c r="D191" s="567" t="s">
        <v>1944</v>
      </c>
      <c r="E191" s="567" t="s">
        <v>1945</v>
      </c>
      <c r="F191" s="570"/>
      <c r="G191" s="570"/>
      <c r="H191" s="583">
        <v>0</v>
      </c>
      <c r="I191" s="570">
        <v>2</v>
      </c>
      <c r="J191" s="570">
        <v>666.62</v>
      </c>
      <c r="K191" s="583">
        <v>1</v>
      </c>
      <c r="L191" s="570">
        <v>2</v>
      </c>
      <c r="M191" s="571">
        <v>666.62</v>
      </c>
    </row>
    <row r="192" spans="1:13" ht="14.4" customHeight="1" x14ac:dyDescent="0.3">
      <c r="A192" s="566" t="s">
        <v>2311</v>
      </c>
      <c r="B192" s="567" t="s">
        <v>1976</v>
      </c>
      <c r="C192" s="567" t="s">
        <v>1977</v>
      </c>
      <c r="D192" s="567" t="s">
        <v>1049</v>
      </c>
      <c r="E192" s="567" t="s">
        <v>1978</v>
      </c>
      <c r="F192" s="570"/>
      <c r="G192" s="570"/>
      <c r="H192" s="583">
        <v>0</v>
      </c>
      <c r="I192" s="570">
        <v>3</v>
      </c>
      <c r="J192" s="570">
        <v>1199.76</v>
      </c>
      <c r="K192" s="583">
        <v>1</v>
      </c>
      <c r="L192" s="570">
        <v>3</v>
      </c>
      <c r="M192" s="571">
        <v>1199.76</v>
      </c>
    </row>
    <row r="193" spans="1:13" ht="14.4" customHeight="1" x14ac:dyDescent="0.3">
      <c r="A193" s="566" t="s">
        <v>2311</v>
      </c>
      <c r="B193" s="567" t="s">
        <v>2135</v>
      </c>
      <c r="C193" s="567" t="s">
        <v>2136</v>
      </c>
      <c r="D193" s="567" t="s">
        <v>1388</v>
      </c>
      <c r="E193" s="567" t="s">
        <v>1389</v>
      </c>
      <c r="F193" s="570"/>
      <c r="G193" s="570"/>
      <c r="H193" s="583">
        <v>0</v>
      </c>
      <c r="I193" s="570">
        <v>1</v>
      </c>
      <c r="J193" s="570">
        <v>154.01</v>
      </c>
      <c r="K193" s="583">
        <v>1</v>
      </c>
      <c r="L193" s="570">
        <v>1</v>
      </c>
      <c r="M193" s="571">
        <v>154.01</v>
      </c>
    </row>
    <row r="194" spans="1:13" ht="14.4" customHeight="1" x14ac:dyDescent="0.3">
      <c r="A194" s="566" t="s">
        <v>2311</v>
      </c>
      <c r="B194" s="567" t="s">
        <v>1995</v>
      </c>
      <c r="C194" s="567" t="s">
        <v>1996</v>
      </c>
      <c r="D194" s="567" t="s">
        <v>981</v>
      </c>
      <c r="E194" s="567" t="s">
        <v>982</v>
      </c>
      <c r="F194" s="570"/>
      <c r="G194" s="570"/>
      <c r="H194" s="583">
        <v>0</v>
      </c>
      <c r="I194" s="570">
        <v>2</v>
      </c>
      <c r="J194" s="570">
        <v>179.2</v>
      </c>
      <c r="K194" s="583">
        <v>1</v>
      </c>
      <c r="L194" s="570">
        <v>2</v>
      </c>
      <c r="M194" s="571">
        <v>179.2</v>
      </c>
    </row>
    <row r="195" spans="1:13" ht="14.4" customHeight="1" x14ac:dyDescent="0.3">
      <c r="A195" s="566" t="s">
        <v>2311</v>
      </c>
      <c r="B195" s="567" t="s">
        <v>2034</v>
      </c>
      <c r="C195" s="567" t="s">
        <v>2035</v>
      </c>
      <c r="D195" s="567" t="s">
        <v>957</v>
      </c>
      <c r="E195" s="567" t="s">
        <v>944</v>
      </c>
      <c r="F195" s="570"/>
      <c r="G195" s="570"/>
      <c r="H195" s="583">
        <v>0</v>
      </c>
      <c r="I195" s="570">
        <v>1</v>
      </c>
      <c r="J195" s="570">
        <v>137.74</v>
      </c>
      <c r="K195" s="583">
        <v>1</v>
      </c>
      <c r="L195" s="570">
        <v>1</v>
      </c>
      <c r="M195" s="571">
        <v>137.74</v>
      </c>
    </row>
    <row r="196" spans="1:13" ht="14.4" customHeight="1" x14ac:dyDescent="0.3">
      <c r="A196" s="566" t="s">
        <v>2312</v>
      </c>
      <c r="B196" s="567" t="s">
        <v>1897</v>
      </c>
      <c r="C196" s="567" t="s">
        <v>2466</v>
      </c>
      <c r="D196" s="567" t="s">
        <v>2200</v>
      </c>
      <c r="E196" s="567" t="s">
        <v>2467</v>
      </c>
      <c r="F196" s="570">
        <v>1</v>
      </c>
      <c r="G196" s="570">
        <v>0</v>
      </c>
      <c r="H196" s="583"/>
      <c r="I196" s="570"/>
      <c r="J196" s="570"/>
      <c r="K196" s="583"/>
      <c r="L196" s="570">
        <v>1</v>
      </c>
      <c r="M196" s="571">
        <v>0</v>
      </c>
    </row>
    <row r="197" spans="1:13" ht="14.4" customHeight="1" x14ac:dyDescent="0.3">
      <c r="A197" s="566" t="s">
        <v>2312</v>
      </c>
      <c r="B197" s="567" t="s">
        <v>1942</v>
      </c>
      <c r="C197" s="567" t="s">
        <v>1943</v>
      </c>
      <c r="D197" s="567" t="s">
        <v>1944</v>
      </c>
      <c r="E197" s="567" t="s">
        <v>1945</v>
      </c>
      <c r="F197" s="570"/>
      <c r="G197" s="570"/>
      <c r="H197" s="583">
        <v>0</v>
      </c>
      <c r="I197" s="570">
        <v>1</v>
      </c>
      <c r="J197" s="570">
        <v>333.31</v>
      </c>
      <c r="K197" s="583">
        <v>1</v>
      </c>
      <c r="L197" s="570">
        <v>1</v>
      </c>
      <c r="M197" s="571">
        <v>333.31</v>
      </c>
    </row>
    <row r="198" spans="1:13" ht="14.4" customHeight="1" x14ac:dyDescent="0.3">
      <c r="A198" s="566" t="s">
        <v>2313</v>
      </c>
      <c r="B198" s="567" t="s">
        <v>1864</v>
      </c>
      <c r="C198" s="567" t="s">
        <v>2470</v>
      </c>
      <c r="D198" s="567" t="s">
        <v>934</v>
      </c>
      <c r="E198" s="567" t="s">
        <v>2471</v>
      </c>
      <c r="F198" s="570">
        <v>1</v>
      </c>
      <c r="G198" s="570">
        <v>0</v>
      </c>
      <c r="H198" s="583"/>
      <c r="I198" s="570"/>
      <c r="J198" s="570"/>
      <c r="K198" s="583"/>
      <c r="L198" s="570">
        <v>1</v>
      </c>
      <c r="M198" s="571">
        <v>0</v>
      </c>
    </row>
    <row r="199" spans="1:13" ht="14.4" customHeight="1" x14ac:dyDescent="0.3">
      <c r="A199" s="566" t="s">
        <v>2314</v>
      </c>
      <c r="B199" s="567" t="s">
        <v>1834</v>
      </c>
      <c r="C199" s="567" t="s">
        <v>1837</v>
      </c>
      <c r="D199" s="567" t="s">
        <v>681</v>
      </c>
      <c r="E199" s="567" t="s">
        <v>684</v>
      </c>
      <c r="F199" s="570"/>
      <c r="G199" s="570"/>
      <c r="H199" s="583">
        <v>0</v>
      </c>
      <c r="I199" s="570">
        <v>1</v>
      </c>
      <c r="J199" s="570">
        <v>612.26</v>
      </c>
      <c r="K199" s="583">
        <v>1</v>
      </c>
      <c r="L199" s="570">
        <v>1</v>
      </c>
      <c r="M199" s="571">
        <v>612.26</v>
      </c>
    </row>
    <row r="200" spans="1:13" ht="14.4" customHeight="1" x14ac:dyDescent="0.3">
      <c r="A200" s="566" t="s">
        <v>2314</v>
      </c>
      <c r="B200" s="567" t="s">
        <v>1864</v>
      </c>
      <c r="C200" s="567" t="s">
        <v>1865</v>
      </c>
      <c r="D200" s="567" t="s">
        <v>934</v>
      </c>
      <c r="E200" s="567" t="s">
        <v>935</v>
      </c>
      <c r="F200" s="570"/>
      <c r="G200" s="570"/>
      <c r="H200" s="583">
        <v>0</v>
      </c>
      <c r="I200" s="570">
        <v>1</v>
      </c>
      <c r="J200" s="570">
        <v>625.29</v>
      </c>
      <c r="K200" s="583">
        <v>1</v>
      </c>
      <c r="L200" s="570">
        <v>1</v>
      </c>
      <c r="M200" s="571">
        <v>625.29</v>
      </c>
    </row>
    <row r="201" spans="1:13" ht="14.4" customHeight="1" x14ac:dyDescent="0.3">
      <c r="A201" s="566" t="s">
        <v>2314</v>
      </c>
      <c r="B201" s="567" t="s">
        <v>1864</v>
      </c>
      <c r="C201" s="567" t="s">
        <v>2082</v>
      </c>
      <c r="D201" s="567" t="s">
        <v>934</v>
      </c>
      <c r="E201" s="567" t="s">
        <v>1310</v>
      </c>
      <c r="F201" s="570"/>
      <c r="G201" s="570"/>
      <c r="H201" s="583">
        <v>0</v>
      </c>
      <c r="I201" s="570">
        <v>2</v>
      </c>
      <c r="J201" s="570">
        <v>2332.94</v>
      </c>
      <c r="K201" s="583">
        <v>1</v>
      </c>
      <c r="L201" s="570">
        <v>2</v>
      </c>
      <c r="M201" s="571">
        <v>2332.94</v>
      </c>
    </row>
    <row r="202" spans="1:13" ht="14.4" customHeight="1" x14ac:dyDescent="0.3">
      <c r="A202" s="566" t="s">
        <v>2314</v>
      </c>
      <c r="B202" s="567" t="s">
        <v>1942</v>
      </c>
      <c r="C202" s="567" t="s">
        <v>1943</v>
      </c>
      <c r="D202" s="567" t="s">
        <v>1944</v>
      </c>
      <c r="E202" s="567" t="s">
        <v>1945</v>
      </c>
      <c r="F202" s="570"/>
      <c r="G202" s="570"/>
      <c r="H202" s="583">
        <v>0</v>
      </c>
      <c r="I202" s="570">
        <v>7</v>
      </c>
      <c r="J202" s="570">
        <v>2333.17</v>
      </c>
      <c r="K202" s="583">
        <v>1</v>
      </c>
      <c r="L202" s="570">
        <v>7</v>
      </c>
      <c r="M202" s="571">
        <v>2333.17</v>
      </c>
    </row>
    <row r="203" spans="1:13" ht="14.4" customHeight="1" x14ac:dyDescent="0.3">
      <c r="A203" s="566" t="s">
        <v>2314</v>
      </c>
      <c r="B203" s="567" t="s">
        <v>1976</v>
      </c>
      <c r="C203" s="567" t="s">
        <v>1977</v>
      </c>
      <c r="D203" s="567" t="s">
        <v>1049</v>
      </c>
      <c r="E203" s="567" t="s">
        <v>1978</v>
      </c>
      <c r="F203" s="570"/>
      <c r="G203" s="570"/>
      <c r="H203" s="583">
        <v>0</v>
      </c>
      <c r="I203" s="570">
        <v>1</v>
      </c>
      <c r="J203" s="570">
        <v>399.92</v>
      </c>
      <c r="K203" s="583">
        <v>1</v>
      </c>
      <c r="L203" s="570">
        <v>1</v>
      </c>
      <c r="M203" s="571">
        <v>399.92</v>
      </c>
    </row>
    <row r="204" spans="1:13" ht="14.4" customHeight="1" x14ac:dyDescent="0.3">
      <c r="A204" s="566" t="s">
        <v>2314</v>
      </c>
      <c r="B204" s="567" t="s">
        <v>1979</v>
      </c>
      <c r="C204" s="567" t="s">
        <v>2671</v>
      </c>
      <c r="D204" s="567" t="s">
        <v>2672</v>
      </c>
      <c r="E204" s="567" t="s">
        <v>2673</v>
      </c>
      <c r="F204" s="570"/>
      <c r="G204" s="570"/>
      <c r="H204" s="583">
        <v>0</v>
      </c>
      <c r="I204" s="570">
        <v>1</v>
      </c>
      <c r="J204" s="570">
        <v>69.86</v>
      </c>
      <c r="K204" s="583">
        <v>1</v>
      </c>
      <c r="L204" s="570">
        <v>1</v>
      </c>
      <c r="M204" s="571">
        <v>69.86</v>
      </c>
    </row>
    <row r="205" spans="1:13" ht="14.4" customHeight="1" x14ac:dyDescent="0.3">
      <c r="A205" s="566" t="s">
        <v>2315</v>
      </c>
      <c r="B205" s="567" t="s">
        <v>1832</v>
      </c>
      <c r="C205" s="567" t="s">
        <v>1833</v>
      </c>
      <c r="D205" s="567" t="s">
        <v>987</v>
      </c>
      <c r="E205" s="567" t="s">
        <v>988</v>
      </c>
      <c r="F205" s="570"/>
      <c r="G205" s="570"/>
      <c r="H205" s="583">
        <v>0</v>
      </c>
      <c r="I205" s="570">
        <v>1</v>
      </c>
      <c r="J205" s="570">
        <v>175.43</v>
      </c>
      <c r="K205" s="583">
        <v>1</v>
      </c>
      <c r="L205" s="570">
        <v>1</v>
      </c>
      <c r="M205" s="571">
        <v>175.43</v>
      </c>
    </row>
    <row r="206" spans="1:13" ht="14.4" customHeight="1" x14ac:dyDescent="0.3">
      <c r="A206" s="566" t="s">
        <v>2315</v>
      </c>
      <c r="B206" s="567" t="s">
        <v>1834</v>
      </c>
      <c r="C206" s="567" t="s">
        <v>4157</v>
      </c>
      <c r="D206" s="567" t="s">
        <v>2860</v>
      </c>
      <c r="E206" s="567" t="s">
        <v>4158</v>
      </c>
      <c r="F206" s="570">
        <v>1</v>
      </c>
      <c r="G206" s="570">
        <v>0</v>
      </c>
      <c r="H206" s="583"/>
      <c r="I206" s="570"/>
      <c r="J206" s="570"/>
      <c r="K206" s="583"/>
      <c r="L206" s="570">
        <v>1</v>
      </c>
      <c r="M206" s="571">
        <v>0</v>
      </c>
    </row>
    <row r="207" spans="1:13" ht="14.4" customHeight="1" x14ac:dyDescent="0.3">
      <c r="A207" s="566" t="s">
        <v>2315</v>
      </c>
      <c r="B207" s="567" t="s">
        <v>1834</v>
      </c>
      <c r="C207" s="567" t="s">
        <v>1837</v>
      </c>
      <c r="D207" s="567" t="s">
        <v>681</v>
      </c>
      <c r="E207" s="567" t="s">
        <v>684</v>
      </c>
      <c r="F207" s="570"/>
      <c r="G207" s="570"/>
      <c r="H207" s="583">
        <v>0</v>
      </c>
      <c r="I207" s="570">
        <v>21</v>
      </c>
      <c r="J207" s="570">
        <v>12857.46</v>
      </c>
      <c r="K207" s="583">
        <v>1</v>
      </c>
      <c r="L207" s="570">
        <v>21</v>
      </c>
      <c r="M207" s="571">
        <v>12857.46</v>
      </c>
    </row>
    <row r="208" spans="1:13" ht="14.4" customHeight="1" x14ac:dyDescent="0.3">
      <c r="A208" s="566" t="s">
        <v>2315</v>
      </c>
      <c r="B208" s="567" t="s">
        <v>1841</v>
      </c>
      <c r="C208" s="567" t="s">
        <v>3576</v>
      </c>
      <c r="D208" s="567" t="s">
        <v>1089</v>
      </c>
      <c r="E208" s="567" t="s">
        <v>3577</v>
      </c>
      <c r="F208" s="570">
        <v>1</v>
      </c>
      <c r="G208" s="570">
        <v>432.98</v>
      </c>
      <c r="H208" s="583">
        <v>1</v>
      </c>
      <c r="I208" s="570"/>
      <c r="J208" s="570"/>
      <c r="K208" s="583">
        <v>0</v>
      </c>
      <c r="L208" s="570">
        <v>1</v>
      </c>
      <c r="M208" s="571">
        <v>432.98</v>
      </c>
    </row>
    <row r="209" spans="1:13" ht="14.4" customHeight="1" x14ac:dyDescent="0.3">
      <c r="A209" s="566" t="s">
        <v>2315</v>
      </c>
      <c r="B209" s="567" t="s">
        <v>1841</v>
      </c>
      <c r="C209" s="567" t="s">
        <v>3578</v>
      </c>
      <c r="D209" s="567" t="s">
        <v>3579</v>
      </c>
      <c r="E209" s="567" t="s">
        <v>3580</v>
      </c>
      <c r="F209" s="570">
        <v>1</v>
      </c>
      <c r="G209" s="570">
        <v>441.82</v>
      </c>
      <c r="H209" s="583">
        <v>1</v>
      </c>
      <c r="I209" s="570"/>
      <c r="J209" s="570"/>
      <c r="K209" s="583">
        <v>0</v>
      </c>
      <c r="L209" s="570">
        <v>1</v>
      </c>
      <c r="M209" s="571">
        <v>441.82</v>
      </c>
    </row>
    <row r="210" spans="1:13" ht="14.4" customHeight="1" x14ac:dyDescent="0.3">
      <c r="A210" s="566" t="s">
        <v>2315</v>
      </c>
      <c r="B210" s="567" t="s">
        <v>1843</v>
      </c>
      <c r="C210" s="567" t="s">
        <v>3211</v>
      </c>
      <c r="D210" s="567" t="s">
        <v>1845</v>
      </c>
      <c r="E210" s="567" t="s">
        <v>3212</v>
      </c>
      <c r="F210" s="570"/>
      <c r="G210" s="570"/>
      <c r="H210" s="583">
        <v>0</v>
      </c>
      <c r="I210" s="570">
        <v>5</v>
      </c>
      <c r="J210" s="570">
        <v>1904.8</v>
      </c>
      <c r="K210" s="583">
        <v>1</v>
      </c>
      <c r="L210" s="570">
        <v>5</v>
      </c>
      <c r="M210" s="571">
        <v>1904.8</v>
      </c>
    </row>
    <row r="211" spans="1:13" ht="14.4" customHeight="1" x14ac:dyDescent="0.3">
      <c r="A211" s="566" t="s">
        <v>2315</v>
      </c>
      <c r="B211" s="567" t="s">
        <v>4264</v>
      </c>
      <c r="C211" s="567" t="s">
        <v>3561</v>
      </c>
      <c r="D211" s="567" t="s">
        <v>3562</v>
      </c>
      <c r="E211" s="567" t="s">
        <v>3563</v>
      </c>
      <c r="F211" s="570">
        <v>1</v>
      </c>
      <c r="G211" s="570">
        <v>0</v>
      </c>
      <c r="H211" s="583"/>
      <c r="I211" s="570"/>
      <c r="J211" s="570"/>
      <c r="K211" s="583"/>
      <c r="L211" s="570">
        <v>1</v>
      </c>
      <c r="M211" s="571">
        <v>0</v>
      </c>
    </row>
    <row r="212" spans="1:13" ht="14.4" customHeight="1" x14ac:dyDescent="0.3">
      <c r="A212" s="566" t="s">
        <v>2315</v>
      </c>
      <c r="B212" s="567" t="s">
        <v>1847</v>
      </c>
      <c r="C212" s="567" t="s">
        <v>2060</v>
      </c>
      <c r="D212" s="567" t="s">
        <v>959</v>
      </c>
      <c r="E212" s="567" t="s">
        <v>1322</v>
      </c>
      <c r="F212" s="570"/>
      <c r="G212" s="570"/>
      <c r="H212" s="583">
        <v>0</v>
      </c>
      <c r="I212" s="570">
        <v>2</v>
      </c>
      <c r="J212" s="570">
        <v>112.02</v>
      </c>
      <c r="K212" s="583">
        <v>1</v>
      </c>
      <c r="L212" s="570">
        <v>2</v>
      </c>
      <c r="M212" s="571">
        <v>112.02</v>
      </c>
    </row>
    <row r="213" spans="1:13" ht="14.4" customHeight="1" x14ac:dyDescent="0.3">
      <c r="A213" s="566" t="s">
        <v>2315</v>
      </c>
      <c r="B213" s="567" t="s">
        <v>1847</v>
      </c>
      <c r="C213" s="567" t="s">
        <v>1848</v>
      </c>
      <c r="D213" s="567" t="s">
        <v>959</v>
      </c>
      <c r="E213" s="567" t="s">
        <v>960</v>
      </c>
      <c r="F213" s="570"/>
      <c r="G213" s="570"/>
      <c r="H213" s="583">
        <v>0</v>
      </c>
      <c r="I213" s="570">
        <v>19</v>
      </c>
      <c r="J213" s="570">
        <v>2660.5699999999997</v>
      </c>
      <c r="K213" s="583">
        <v>1</v>
      </c>
      <c r="L213" s="570">
        <v>19</v>
      </c>
      <c r="M213" s="571">
        <v>2660.5699999999997</v>
      </c>
    </row>
    <row r="214" spans="1:13" ht="14.4" customHeight="1" x14ac:dyDescent="0.3">
      <c r="A214" s="566" t="s">
        <v>2315</v>
      </c>
      <c r="B214" s="567" t="s">
        <v>2073</v>
      </c>
      <c r="C214" s="567" t="s">
        <v>2074</v>
      </c>
      <c r="D214" s="567" t="s">
        <v>2075</v>
      </c>
      <c r="E214" s="567" t="s">
        <v>2076</v>
      </c>
      <c r="F214" s="570"/>
      <c r="G214" s="570"/>
      <c r="H214" s="583">
        <v>0</v>
      </c>
      <c r="I214" s="570">
        <v>3</v>
      </c>
      <c r="J214" s="570">
        <v>1249.3799999999999</v>
      </c>
      <c r="K214" s="583">
        <v>1</v>
      </c>
      <c r="L214" s="570">
        <v>3</v>
      </c>
      <c r="M214" s="571">
        <v>1249.3799999999999</v>
      </c>
    </row>
    <row r="215" spans="1:13" ht="14.4" customHeight="1" x14ac:dyDescent="0.3">
      <c r="A215" s="566" t="s">
        <v>2315</v>
      </c>
      <c r="B215" s="567" t="s">
        <v>2073</v>
      </c>
      <c r="C215" s="567" t="s">
        <v>2355</v>
      </c>
      <c r="D215" s="567" t="s">
        <v>2075</v>
      </c>
      <c r="E215" s="567" t="s">
        <v>2356</v>
      </c>
      <c r="F215" s="570">
        <v>3</v>
      </c>
      <c r="G215" s="570">
        <v>0</v>
      </c>
      <c r="H215" s="583"/>
      <c r="I215" s="570"/>
      <c r="J215" s="570"/>
      <c r="K215" s="583"/>
      <c r="L215" s="570">
        <v>3</v>
      </c>
      <c r="M215" s="571">
        <v>0</v>
      </c>
    </row>
    <row r="216" spans="1:13" ht="14.4" customHeight="1" x14ac:dyDescent="0.3">
      <c r="A216" s="566" t="s">
        <v>2315</v>
      </c>
      <c r="B216" s="567" t="s">
        <v>1942</v>
      </c>
      <c r="C216" s="567" t="s">
        <v>2479</v>
      </c>
      <c r="D216" s="567" t="s">
        <v>1944</v>
      </c>
      <c r="E216" s="567" t="s">
        <v>2480</v>
      </c>
      <c r="F216" s="570">
        <v>1</v>
      </c>
      <c r="G216" s="570">
        <v>0</v>
      </c>
      <c r="H216" s="583"/>
      <c r="I216" s="570"/>
      <c r="J216" s="570"/>
      <c r="K216" s="583"/>
      <c r="L216" s="570">
        <v>1</v>
      </c>
      <c r="M216" s="571">
        <v>0</v>
      </c>
    </row>
    <row r="217" spans="1:13" ht="14.4" customHeight="1" x14ac:dyDescent="0.3">
      <c r="A217" s="566" t="s">
        <v>2315</v>
      </c>
      <c r="B217" s="567" t="s">
        <v>1942</v>
      </c>
      <c r="C217" s="567" t="s">
        <v>1943</v>
      </c>
      <c r="D217" s="567" t="s">
        <v>1944</v>
      </c>
      <c r="E217" s="567" t="s">
        <v>1945</v>
      </c>
      <c r="F217" s="570"/>
      <c r="G217" s="570"/>
      <c r="H217" s="583">
        <v>0</v>
      </c>
      <c r="I217" s="570">
        <v>4</v>
      </c>
      <c r="J217" s="570">
        <v>1333.24</v>
      </c>
      <c r="K217" s="583">
        <v>1</v>
      </c>
      <c r="L217" s="570">
        <v>4</v>
      </c>
      <c r="M217" s="571">
        <v>1333.24</v>
      </c>
    </row>
    <row r="218" spans="1:13" ht="14.4" customHeight="1" x14ac:dyDescent="0.3">
      <c r="A218" s="566" t="s">
        <v>2315</v>
      </c>
      <c r="B218" s="567" t="s">
        <v>1992</v>
      </c>
      <c r="C218" s="567" t="s">
        <v>2491</v>
      </c>
      <c r="D218" s="567" t="s">
        <v>911</v>
      </c>
      <c r="E218" s="567" t="s">
        <v>2258</v>
      </c>
      <c r="F218" s="570"/>
      <c r="G218" s="570"/>
      <c r="H218" s="583">
        <v>0</v>
      </c>
      <c r="I218" s="570">
        <v>1</v>
      </c>
      <c r="J218" s="570">
        <v>96.63</v>
      </c>
      <c r="K218" s="583">
        <v>1</v>
      </c>
      <c r="L218" s="570">
        <v>1</v>
      </c>
      <c r="M218" s="571">
        <v>96.63</v>
      </c>
    </row>
    <row r="219" spans="1:13" ht="14.4" customHeight="1" x14ac:dyDescent="0.3">
      <c r="A219" s="566" t="s">
        <v>2315</v>
      </c>
      <c r="B219" s="567" t="s">
        <v>2004</v>
      </c>
      <c r="C219" s="567" t="s">
        <v>2544</v>
      </c>
      <c r="D219" s="567" t="s">
        <v>2545</v>
      </c>
      <c r="E219" s="567" t="s">
        <v>2546</v>
      </c>
      <c r="F219" s="570"/>
      <c r="G219" s="570"/>
      <c r="H219" s="583">
        <v>0</v>
      </c>
      <c r="I219" s="570">
        <v>1</v>
      </c>
      <c r="J219" s="570">
        <v>49.12</v>
      </c>
      <c r="K219" s="583">
        <v>1</v>
      </c>
      <c r="L219" s="570">
        <v>1</v>
      </c>
      <c r="M219" s="571">
        <v>49.12</v>
      </c>
    </row>
    <row r="220" spans="1:13" ht="14.4" customHeight="1" x14ac:dyDescent="0.3">
      <c r="A220" s="566" t="s">
        <v>2315</v>
      </c>
      <c r="B220" s="567" t="s">
        <v>2004</v>
      </c>
      <c r="C220" s="567" t="s">
        <v>2498</v>
      </c>
      <c r="D220" s="567" t="s">
        <v>2499</v>
      </c>
      <c r="E220" s="567" t="s">
        <v>2162</v>
      </c>
      <c r="F220" s="570"/>
      <c r="G220" s="570"/>
      <c r="H220" s="583">
        <v>0</v>
      </c>
      <c r="I220" s="570">
        <v>1</v>
      </c>
      <c r="J220" s="570">
        <v>147.36000000000001</v>
      </c>
      <c r="K220" s="583">
        <v>1</v>
      </c>
      <c r="L220" s="570">
        <v>1</v>
      </c>
      <c r="M220" s="571">
        <v>147.36000000000001</v>
      </c>
    </row>
    <row r="221" spans="1:13" ht="14.4" customHeight="1" x14ac:dyDescent="0.3">
      <c r="A221" s="566" t="s">
        <v>2315</v>
      </c>
      <c r="B221" s="567" t="s">
        <v>2004</v>
      </c>
      <c r="C221" s="567" t="s">
        <v>2005</v>
      </c>
      <c r="D221" s="567" t="s">
        <v>953</v>
      </c>
      <c r="E221" s="567" t="s">
        <v>2006</v>
      </c>
      <c r="F221" s="570"/>
      <c r="G221" s="570"/>
      <c r="H221" s="583">
        <v>0</v>
      </c>
      <c r="I221" s="570">
        <v>2</v>
      </c>
      <c r="J221" s="570">
        <v>249.02</v>
      </c>
      <c r="K221" s="583">
        <v>1</v>
      </c>
      <c r="L221" s="570">
        <v>2</v>
      </c>
      <c r="M221" s="571">
        <v>249.02</v>
      </c>
    </row>
    <row r="222" spans="1:13" ht="14.4" customHeight="1" x14ac:dyDescent="0.3">
      <c r="A222" s="566" t="s">
        <v>2315</v>
      </c>
      <c r="B222" s="567" t="s">
        <v>2004</v>
      </c>
      <c r="C222" s="567" t="s">
        <v>2405</v>
      </c>
      <c r="D222" s="567" t="s">
        <v>1311</v>
      </c>
      <c r="E222" s="567" t="s">
        <v>2406</v>
      </c>
      <c r="F222" s="570"/>
      <c r="G222" s="570"/>
      <c r="H222" s="583">
        <v>0</v>
      </c>
      <c r="I222" s="570">
        <v>3</v>
      </c>
      <c r="J222" s="570">
        <v>943.05000000000007</v>
      </c>
      <c r="K222" s="583">
        <v>1</v>
      </c>
      <c r="L222" s="570">
        <v>3</v>
      </c>
      <c r="M222" s="571">
        <v>943.05000000000007</v>
      </c>
    </row>
    <row r="223" spans="1:13" ht="14.4" customHeight="1" x14ac:dyDescent="0.3">
      <c r="A223" s="566" t="s">
        <v>2315</v>
      </c>
      <c r="B223" s="567" t="s">
        <v>2038</v>
      </c>
      <c r="C223" s="567" t="s">
        <v>2272</v>
      </c>
      <c r="D223" s="567" t="s">
        <v>1693</v>
      </c>
      <c r="E223" s="567" t="s">
        <v>1694</v>
      </c>
      <c r="F223" s="570"/>
      <c r="G223" s="570"/>
      <c r="H223" s="583">
        <v>0</v>
      </c>
      <c r="I223" s="570">
        <v>5</v>
      </c>
      <c r="J223" s="570">
        <v>947.8</v>
      </c>
      <c r="K223" s="583">
        <v>1</v>
      </c>
      <c r="L223" s="570">
        <v>5</v>
      </c>
      <c r="M223" s="571">
        <v>947.8</v>
      </c>
    </row>
    <row r="224" spans="1:13" ht="14.4" customHeight="1" x14ac:dyDescent="0.3">
      <c r="A224" s="566" t="s">
        <v>2316</v>
      </c>
      <c r="B224" s="567" t="s">
        <v>1864</v>
      </c>
      <c r="C224" s="567" t="s">
        <v>1865</v>
      </c>
      <c r="D224" s="567" t="s">
        <v>934</v>
      </c>
      <c r="E224" s="567" t="s">
        <v>935</v>
      </c>
      <c r="F224" s="570"/>
      <c r="G224" s="570"/>
      <c r="H224" s="583">
        <v>0</v>
      </c>
      <c r="I224" s="570">
        <v>1</v>
      </c>
      <c r="J224" s="570">
        <v>625.29</v>
      </c>
      <c r="K224" s="583">
        <v>1</v>
      </c>
      <c r="L224" s="570">
        <v>1</v>
      </c>
      <c r="M224" s="571">
        <v>625.29</v>
      </c>
    </row>
    <row r="225" spans="1:13" ht="14.4" customHeight="1" x14ac:dyDescent="0.3">
      <c r="A225" s="566" t="s">
        <v>2317</v>
      </c>
      <c r="B225" s="567" t="s">
        <v>1834</v>
      </c>
      <c r="C225" s="567" t="s">
        <v>1837</v>
      </c>
      <c r="D225" s="567" t="s">
        <v>681</v>
      </c>
      <c r="E225" s="567" t="s">
        <v>684</v>
      </c>
      <c r="F225" s="570"/>
      <c r="G225" s="570"/>
      <c r="H225" s="583">
        <v>0</v>
      </c>
      <c r="I225" s="570">
        <v>1</v>
      </c>
      <c r="J225" s="570">
        <v>612.26</v>
      </c>
      <c r="K225" s="583">
        <v>1</v>
      </c>
      <c r="L225" s="570">
        <v>1</v>
      </c>
      <c r="M225" s="571">
        <v>612.26</v>
      </c>
    </row>
    <row r="226" spans="1:13" ht="14.4" customHeight="1" x14ac:dyDescent="0.3">
      <c r="A226" s="566" t="s">
        <v>2317</v>
      </c>
      <c r="B226" s="567" t="s">
        <v>1856</v>
      </c>
      <c r="C226" s="567" t="s">
        <v>3593</v>
      </c>
      <c r="D226" s="567" t="s">
        <v>3594</v>
      </c>
      <c r="E226" s="567" t="s">
        <v>4271</v>
      </c>
      <c r="F226" s="570">
        <v>3</v>
      </c>
      <c r="G226" s="570">
        <v>0</v>
      </c>
      <c r="H226" s="583"/>
      <c r="I226" s="570"/>
      <c r="J226" s="570"/>
      <c r="K226" s="583"/>
      <c r="L226" s="570">
        <v>3</v>
      </c>
      <c r="M226" s="571">
        <v>0</v>
      </c>
    </row>
    <row r="227" spans="1:13" ht="14.4" customHeight="1" x14ac:dyDescent="0.3">
      <c r="A227" s="566" t="s">
        <v>2317</v>
      </c>
      <c r="B227" s="567" t="s">
        <v>1897</v>
      </c>
      <c r="C227" s="567" t="s">
        <v>3599</v>
      </c>
      <c r="D227" s="567" t="s">
        <v>2200</v>
      </c>
      <c r="E227" s="567" t="s">
        <v>3276</v>
      </c>
      <c r="F227" s="570">
        <v>2</v>
      </c>
      <c r="G227" s="570">
        <v>610.16</v>
      </c>
      <c r="H227" s="583">
        <v>1</v>
      </c>
      <c r="I227" s="570"/>
      <c r="J227" s="570"/>
      <c r="K227" s="583">
        <v>0</v>
      </c>
      <c r="L227" s="570">
        <v>2</v>
      </c>
      <c r="M227" s="571">
        <v>610.16</v>
      </c>
    </row>
    <row r="228" spans="1:13" ht="14.4" customHeight="1" x14ac:dyDescent="0.3">
      <c r="A228" s="566" t="s">
        <v>2317</v>
      </c>
      <c r="B228" s="567" t="s">
        <v>1913</v>
      </c>
      <c r="C228" s="567" t="s">
        <v>3605</v>
      </c>
      <c r="D228" s="567" t="s">
        <v>3606</v>
      </c>
      <c r="E228" s="567" t="s">
        <v>3147</v>
      </c>
      <c r="F228" s="570"/>
      <c r="G228" s="570"/>
      <c r="H228" s="583">
        <v>0</v>
      </c>
      <c r="I228" s="570">
        <v>3</v>
      </c>
      <c r="J228" s="570">
        <v>2290.87</v>
      </c>
      <c r="K228" s="583">
        <v>1</v>
      </c>
      <c r="L228" s="570">
        <v>3</v>
      </c>
      <c r="M228" s="571">
        <v>2290.87</v>
      </c>
    </row>
    <row r="229" spans="1:13" ht="14.4" customHeight="1" x14ac:dyDescent="0.3">
      <c r="A229" s="566" t="s">
        <v>2317</v>
      </c>
      <c r="B229" s="567" t="s">
        <v>1992</v>
      </c>
      <c r="C229" s="567" t="s">
        <v>3598</v>
      </c>
      <c r="D229" s="567" t="s">
        <v>911</v>
      </c>
      <c r="E229" s="567" t="s">
        <v>2827</v>
      </c>
      <c r="F229" s="570"/>
      <c r="G229" s="570"/>
      <c r="H229" s="583">
        <v>0</v>
      </c>
      <c r="I229" s="570">
        <v>2</v>
      </c>
      <c r="J229" s="570">
        <v>386.52</v>
      </c>
      <c r="K229" s="583">
        <v>1</v>
      </c>
      <c r="L229" s="570">
        <v>2</v>
      </c>
      <c r="M229" s="571">
        <v>386.52</v>
      </c>
    </row>
    <row r="230" spans="1:13" ht="14.4" customHeight="1" x14ac:dyDescent="0.3">
      <c r="A230" s="566" t="s">
        <v>2319</v>
      </c>
      <c r="B230" s="567" t="s">
        <v>1942</v>
      </c>
      <c r="C230" s="567" t="s">
        <v>1943</v>
      </c>
      <c r="D230" s="567" t="s">
        <v>1944</v>
      </c>
      <c r="E230" s="567" t="s">
        <v>1945</v>
      </c>
      <c r="F230" s="570"/>
      <c r="G230" s="570"/>
      <c r="H230" s="583">
        <v>0</v>
      </c>
      <c r="I230" s="570">
        <v>1</v>
      </c>
      <c r="J230" s="570">
        <v>333.31</v>
      </c>
      <c r="K230" s="583">
        <v>1</v>
      </c>
      <c r="L230" s="570">
        <v>1</v>
      </c>
      <c r="M230" s="571">
        <v>333.31</v>
      </c>
    </row>
    <row r="231" spans="1:13" ht="14.4" customHeight="1" x14ac:dyDescent="0.3">
      <c r="A231" s="566" t="s">
        <v>2319</v>
      </c>
      <c r="B231" s="567" t="s">
        <v>4269</v>
      </c>
      <c r="C231" s="567" t="s">
        <v>4247</v>
      </c>
      <c r="D231" s="567" t="s">
        <v>4248</v>
      </c>
      <c r="E231" s="567" t="s">
        <v>1601</v>
      </c>
      <c r="F231" s="570"/>
      <c r="G231" s="570"/>
      <c r="H231" s="583">
        <v>0</v>
      </c>
      <c r="I231" s="570">
        <v>1</v>
      </c>
      <c r="J231" s="570">
        <v>977.15</v>
      </c>
      <c r="K231" s="583">
        <v>1</v>
      </c>
      <c r="L231" s="570">
        <v>1</v>
      </c>
      <c r="M231" s="571">
        <v>977.15</v>
      </c>
    </row>
    <row r="232" spans="1:13" ht="14.4" customHeight="1" x14ac:dyDescent="0.3">
      <c r="A232" s="566" t="s">
        <v>2321</v>
      </c>
      <c r="B232" s="567" t="s">
        <v>1828</v>
      </c>
      <c r="C232" s="567" t="s">
        <v>3265</v>
      </c>
      <c r="D232" s="567" t="s">
        <v>3266</v>
      </c>
      <c r="E232" s="567" t="s">
        <v>3267</v>
      </c>
      <c r="F232" s="570"/>
      <c r="G232" s="570"/>
      <c r="H232" s="583">
        <v>0</v>
      </c>
      <c r="I232" s="570">
        <v>2</v>
      </c>
      <c r="J232" s="570">
        <v>65.260000000000005</v>
      </c>
      <c r="K232" s="583">
        <v>1</v>
      </c>
      <c r="L232" s="570">
        <v>2</v>
      </c>
      <c r="M232" s="571">
        <v>65.260000000000005</v>
      </c>
    </row>
    <row r="233" spans="1:13" ht="14.4" customHeight="1" x14ac:dyDescent="0.3">
      <c r="A233" s="566" t="s">
        <v>2321</v>
      </c>
      <c r="B233" s="567" t="s">
        <v>1834</v>
      </c>
      <c r="C233" s="567" t="s">
        <v>1836</v>
      </c>
      <c r="D233" s="567" t="s">
        <v>681</v>
      </c>
      <c r="E233" s="567" t="s">
        <v>683</v>
      </c>
      <c r="F233" s="570"/>
      <c r="G233" s="570"/>
      <c r="H233" s="583">
        <v>0</v>
      </c>
      <c r="I233" s="570">
        <v>2</v>
      </c>
      <c r="J233" s="570">
        <v>380.96</v>
      </c>
      <c r="K233" s="583">
        <v>1</v>
      </c>
      <c r="L233" s="570">
        <v>2</v>
      </c>
      <c r="M233" s="571">
        <v>380.96</v>
      </c>
    </row>
    <row r="234" spans="1:13" ht="14.4" customHeight="1" x14ac:dyDescent="0.3">
      <c r="A234" s="566" t="s">
        <v>2321</v>
      </c>
      <c r="B234" s="567" t="s">
        <v>1834</v>
      </c>
      <c r="C234" s="567" t="s">
        <v>1837</v>
      </c>
      <c r="D234" s="567" t="s">
        <v>681</v>
      </c>
      <c r="E234" s="567" t="s">
        <v>684</v>
      </c>
      <c r="F234" s="570"/>
      <c r="G234" s="570"/>
      <c r="H234" s="583">
        <v>0</v>
      </c>
      <c r="I234" s="570">
        <v>3</v>
      </c>
      <c r="J234" s="570">
        <v>1836.78</v>
      </c>
      <c r="K234" s="583">
        <v>1</v>
      </c>
      <c r="L234" s="570">
        <v>3</v>
      </c>
      <c r="M234" s="571">
        <v>1836.78</v>
      </c>
    </row>
    <row r="235" spans="1:13" ht="14.4" customHeight="1" x14ac:dyDescent="0.3">
      <c r="A235" s="566" t="s">
        <v>2321</v>
      </c>
      <c r="B235" s="567" t="s">
        <v>1864</v>
      </c>
      <c r="C235" s="567" t="s">
        <v>1865</v>
      </c>
      <c r="D235" s="567" t="s">
        <v>934</v>
      </c>
      <c r="E235" s="567" t="s">
        <v>935</v>
      </c>
      <c r="F235" s="570"/>
      <c r="G235" s="570"/>
      <c r="H235" s="583">
        <v>0</v>
      </c>
      <c r="I235" s="570">
        <v>1</v>
      </c>
      <c r="J235" s="570">
        <v>625.29</v>
      </c>
      <c r="K235" s="583">
        <v>1</v>
      </c>
      <c r="L235" s="570">
        <v>1</v>
      </c>
      <c r="M235" s="571">
        <v>625.29</v>
      </c>
    </row>
    <row r="236" spans="1:13" ht="14.4" customHeight="1" x14ac:dyDescent="0.3">
      <c r="A236" s="566" t="s">
        <v>2321</v>
      </c>
      <c r="B236" s="567" t="s">
        <v>1864</v>
      </c>
      <c r="C236" s="567" t="s">
        <v>2083</v>
      </c>
      <c r="D236" s="567" t="s">
        <v>955</v>
      </c>
      <c r="E236" s="567" t="s">
        <v>1310</v>
      </c>
      <c r="F236" s="570"/>
      <c r="G236" s="570"/>
      <c r="H236" s="583">
        <v>0</v>
      </c>
      <c r="I236" s="570">
        <v>1</v>
      </c>
      <c r="J236" s="570">
        <v>2332.92</v>
      </c>
      <c r="K236" s="583">
        <v>1</v>
      </c>
      <c r="L236" s="570">
        <v>1</v>
      </c>
      <c r="M236" s="571">
        <v>2332.92</v>
      </c>
    </row>
    <row r="237" spans="1:13" ht="14.4" customHeight="1" x14ac:dyDescent="0.3">
      <c r="A237" s="566" t="s">
        <v>2321</v>
      </c>
      <c r="B237" s="567" t="s">
        <v>2183</v>
      </c>
      <c r="C237" s="567" t="s">
        <v>3624</v>
      </c>
      <c r="D237" s="567" t="s">
        <v>2308</v>
      </c>
      <c r="E237" s="567"/>
      <c r="F237" s="570">
        <v>2</v>
      </c>
      <c r="G237" s="570">
        <v>2985.16</v>
      </c>
      <c r="H237" s="583">
        <v>1</v>
      </c>
      <c r="I237" s="570"/>
      <c r="J237" s="570"/>
      <c r="K237" s="583">
        <v>0</v>
      </c>
      <c r="L237" s="570">
        <v>2</v>
      </c>
      <c r="M237" s="571">
        <v>2985.16</v>
      </c>
    </row>
    <row r="238" spans="1:13" ht="14.4" customHeight="1" x14ac:dyDescent="0.3">
      <c r="A238" s="566" t="s">
        <v>2321</v>
      </c>
      <c r="B238" s="567" t="s">
        <v>1881</v>
      </c>
      <c r="C238" s="567" t="s">
        <v>3166</v>
      </c>
      <c r="D238" s="567" t="s">
        <v>3167</v>
      </c>
      <c r="E238" s="567" t="s">
        <v>2006</v>
      </c>
      <c r="F238" s="570">
        <v>3</v>
      </c>
      <c r="G238" s="570">
        <v>134.67000000000002</v>
      </c>
      <c r="H238" s="583">
        <v>1</v>
      </c>
      <c r="I238" s="570"/>
      <c r="J238" s="570"/>
      <c r="K238" s="583">
        <v>0</v>
      </c>
      <c r="L238" s="570">
        <v>3</v>
      </c>
      <c r="M238" s="571">
        <v>134.67000000000002</v>
      </c>
    </row>
    <row r="239" spans="1:13" ht="14.4" customHeight="1" x14ac:dyDescent="0.3">
      <c r="A239" s="566" t="s">
        <v>2321</v>
      </c>
      <c r="B239" s="567" t="s">
        <v>1910</v>
      </c>
      <c r="C239" s="567" t="s">
        <v>3608</v>
      </c>
      <c r="D239" s="567" t="s">
        <v>2120</v>
      </c>
      <c r="E239" s="567" t="s">
        <v>2116</v>
      </c>
      <c r="F239" s="570"/>
      <c r="G239" s="570"/>
      <c r="H239" s="583">
        <v>0</v>
      </c>
      <c r="I239" s="570">
        <v>2</v>
      </c>
      <c r="J239" s="570">
        <v>2331.16</v>
      </c>
      <c r="K239" s="583">
        <v>1</v>
      </c>
      <c r="L239" s="570">
        <v>2</v>
      </c>
      <c r="M239" s="571">
        <v>2331.16</v>
      </c>
    </row>
    <row r="240" spans="1:13" ht="14.4" customHeight="1" x14ac:dyDescent="0.3">
      <c r="A240" s="566" t="s">
        <v>2321</v>
      </c>
      <c r="B240" s="567" t="s">
        <v>1942</v>
      </c>
      <c r="C240" s="567" t="s">
        <v>1943</v>
      </c>
      <c r="D240" s="567" t="s">
        <v>1944</v>
      </c>
      <c r="E240" s="567" t="s">
        <v>1945</v>
      </c>
      <c r="F240" s="570"/>
      <c r="G240" s="570"/>
      <c r="H240" s="583">
        <v>0</v>
      </c>
      <c r="I240" s="570">
        <v>4</v>
      </c>
      <c r="J240" s="570">
        <v>1333.24</v>
      </c>
      <c r="K240" s="583">
        <v>1</v>
      </c>
      <c r="L240" s="570">
        <v>4</v>
      </c>
      <c r="M240" s="571">
        <v>1333.24</v>
      </c>
    </row>
    <row r="241" spans="1:13" ht="14.4" customHeight="1" x14ac:dyDescent="0.3">
      <c r="A241" s="566" t="s">
        <v>2321</v>
      </c>
      <c r="B241" s="567" t="s">
        <v>1942</v>
      </c>
      <c r="C241" s="567" t="s">
        <v>1949</v>
      </c>
      <c r="D241" s="567" t="s">
        <v>1950</v>
      </c>
      <c r="E241" s="567" t="s">
        <v>1951</v>
      </c>
      <c r="F241" s="570"/>
      <c r="G241" s="570"/>
      <c r="H241" s="583">
        <v>0</v>
      </c>
      <c r="I241" s="570">
        <v>5</v>
      </c>
      <c r="J241" s="570">
        <v>1666.55</v>
      </c>
      <c r="K241" s="583">
        <v>1</v>
      </c>
      <c r="L241" s="570">
        <v>5</v>
      </c>
      <c r="M241" s="571">
        <v>1666.55</v>
      </c>
    </row>
    <row r="242" spans="1:13" ht="14.4" customHeight="1" x14ac:dyDescent="0.3">
      <c r="A242" s="566" t="s">
        <v>2321</v>
      </c>
      <c r="B242" s="567" t="s">
        <v>1960</v>
      </c>
      <c r="C242" s="567" t="s">
        <v>3144</v>
      </c>
      <c r="D242" s="567" t="s">
        <v>3145</v>
      </c>
      <c r="E242" s="567" t="s">
        <v>2147</v>
      </c>
      <c r="F242" s="570"/>
      <c r="G242" s="570"/>
      <c r="H242" s="583">
        <v>0</v>
      </c>
      <c r="I242" s="570">
        <v>1</v>
      </c>
      <c r="J242" s="570">
        <v>138.16</v>
      </c>
      <c r="K242" s="583">
        <v>1</v>
      </c>
      <c r="L242" s="570">
        <v>1</v>
      </c>
      <c r="M242" s="571">
        <v>138.16</v>
      </c>
    </row>
    <row r="243" spans="1:13" ht="14.4" customHeight="1" x14ac:dyDescent="0.3">
      <c r="A243" s="566" t="s">
        <v>2321</v>
      </c>
      <c r="B243" s="567" t="s">
        <v>1960</v>
      </c>
      <c r="C243" s="567" t="s">
        <v>2128</v>
      </c>
      <c r="D243" s="567" t="s">
        <v>1382</v>
      </c>
      <c r="E243" s="567" t="s">
        <v>2129</v>
      </c>
      <c r="F243" s="570"/>
      <c r="G243" s="570"/>
      <c r="H243" s="583">
        <v>0</v>
      </c>
      <c r="I243" s="570">
        <v>6</v>
      </c>
      <c r="J243" s="570">
        <v>1105.32</v>
      </c>
      <c r="K243" s="583">
        <v>1</v>
      </c>
      <c r="L243" s="570">
        <v>6</v>
      </c>
      <c r="M243" s="571">
        <v>1105.32</v>
      </c>
    </row>
    <row r="244" spans="1:13" ht="14.4" customHeight="1" x14ac:dyDescent="0.3">
      <c r="A244" s="566" t="s">
        <v>2321</v>
      </c>
      <c r="B244" s="567" t="s">
        <v>2135</v>
      </c>
      <c r="C244" s="567" t="s">
        <v>2136</v>
      </c>
      <c r="D244" s="567" t="s">
        <v>1388</v>
      </c>
      <c r="E244" s="567" t="s">
        <v>1389</v>
      </c>
      <c r="F244" s="570"/>
      <c r="G244" s="570"/>
      <c r="H244" s="583">
        <v>0</v>
      </c>
      <c r="I244" s="570">
        <v>1</v>
      </c>
      <c r="J244" s="570">
        <v>154.01</v>
      </c>
      <c r="K244" s="583">
        <v>1</v>
      </c>
      <c r="L244" s="570">
        <v>1</v>
      </c>
      <c r="M244" s="571">
        <v>154.01</v>
      </c>
    </row>
    <row r="245" spans="1:13" ht="14.4" customHeight="1" x14ac:dyDescent="0.3">
      <c r="A245" s="566" t="s">
        <v>2321</v>
      </c>
      <c r="B245" s="567" t="s">
        <v>1992</v>
      </c>
      <c r="C245" s="567" t="s">
        <v>3598</v>
      </c>
      <c r="D245" s="567" t="s">
        <v>911</v>
      </c>
      <c r="E245" s="567" t="s">
        <v>2827</v>
      </c>
      <c r="F245" s="570"/>
      <c r="G245" s="570"/>
      <c r="H245" s="583">
        <v>0</v>
      </c>
      <c r="I245" s="570">
        <v>1</v>
      </c>
      <c r="J245" s="570">
        <v>193.26</v>
      </c>
      <c r="K245" s="583">
        <v>1</v>
      </c>
      <c r="L245" s="570">
        <v>1</v>
      </c>
      <c r="M245" s="571">
        <v>193.26</v>
      </c>
    </row>
    <row r="246" spans="1:13" ht="14.4" customHeight="1" x14ac:dyDescent="0.3">
      <c r="A246" s="566" t="s">
        <v>2321</v>
      </c>
      <c r="B246" s="567" t="s">
        <v>1992</v>
      </c>
      <c r="C246" s="567" t="s">
        <v>2855</v>
      </c>
      <c r="D246" s="567" t="s">
        <v>1067</v>
      </c>
      <c r="E246" s="567" t="s">
        <v>2856</v>
      </c>
      <c r="F246" s="570">
        <v>3</v>
      </c>
      <c r="G246" s="570">
        <v>0</v>
      </c>
      <c r="H246" s="583"/>
      <c r="I246" s="570"/>
      <c r="J246" s="570"/>
      <c r="K246" s="583"/>
      <c r="L246" s="570">
        <v>3</v>
      </c>
      <c r="M246" s="571">
        <v>0</v>
      </c>
    </row>
    <row r="247" spans="1:13" ht="14.4" customHeight="1" x14ac:dyDescent="0.3">
      <c r="A247" s="566" t="s">
        <v>2321</v>
      </c>
      <c r="B247" s="567" t="s">
        <v>2004</v>
      </c>
      <c r="C247" s="567" t="s">
        <v>2155</v>
      </c>
      <c r="D247" s="567" t="s">
        <v>1311</v>
      </c>
      <c r="E247" s="567" t="s">
        <v>2156</v>
      </c>
      <c r="F247" s="570"/>
      <c r="G247" s="570"/>
      <c r="H247" s="583">
        <v>0</v>
      </c>
      <c r="I247" s="570">
        <v>2</v>
      </c>
      <c r="J247" s="570">
        <v>65.48</v>
      </c>
      <c r="K247" s="583">
        <v>1</v>
      </c>
      <c r="L247" s="570">
        <v>2</v>
      </c>
      <c r="M247" s="571">
        <v>65.48</v>
      </c>
    </row>
    <row r="248" spans="1:13" ht="14.4" customHeight="1" x14ac:dyDescent="0.3">
      <c r="A248" s="566" t="s">
        <v>2321</v>
      </c>
      <c r="B248" s="567" t="s">
        <v>2004</v>
      </c>
      <c r="C248" s="567" t="s">
        <v>2518</v>
      </c>
      <c r="D248" s="567" t="s">
        <v>953</v>
      </c>
      <c r="E248" s="567" t="s">
        <v>2519</v>
      </c>
      <c r="F248" s="570"/>
      <c r="G248" s="570"/>
      <c r="H248" s="583">
        <v>0</v>
      </c>
      <c r="I248" s="570">
        <v>2</v>
      </c>
      <c r="J248" s="570">
        <v>415.06</v>
      </c>
      <c r="K248" s="583">
        <v>1</v>
      </c>
      <c r="L248" s="570">
        <v>2</v>
      </c>
      <c r="M248" s="571">
        <v>415.06</v>
      </c>
    </row>
    <row r="249" spans="1:13" ht="14.4" customHeight="1" x14ac:dyDescent="0.3">
      <c r="A249" s="566" t="s">
        <v>2321</v>
      </c>
      <c r="B249" s="567" t="s">
        <v>2034</v>
      </c>
      <c r="C249" s="567" t="s">
        <v>3146</v>
      </c>
      <c r="D249" s="567" t="s">
        <v>957</v>
      </c>
      <c r="E249" s="567" t="s">
        <v>3147</v>
      </c>
      <c r="F249" s="570"/>
      <c r="G249" s="570"/>
      <c r="H249" s="583">
        <v>0</v>
      </c>
      <c r="I249" s="570">
        <v>2</v>
      </c>
      <c r="J249" s="570">
        <v>826.44</v>
      </c>
      <c r="K249" s="583">
        <v>1</v>
      </c>
      <c r="L249" s="570">
        <v>2</v>
      </c>
      <c r="M249" s="571">
        <v>826.44</v>
      </c>
    </row>
    <row r="250" spans="1:13" ht="14.4" customHeight="1" x14ac:dyDescent="0.3">
      <c r="A250" s="566" t="s">
        <v>2322</v>
      </c>
      <c r="B250" s="567" t="s">
        <v>1834</v>
      </c>
      <c r="C250" s="567" t="s">
        <v>1836</v>
      </c>
      <c r="D250" s="567" t="s">
        <v>681</v>
      </c>
      <c r="E250" s="567" t="s">
        <v>683</v>
      </c>
      <c r="F250" s="570"/>
      <c r="G250" s="570"/>
      <c r="H250" s="583">
        <v>0</v>
      </c>
      <c r="I250" s="570">
        <v>7</v>
      </c>
      <c r="J250" s="570">
        <v>1333.36</v>
      </c>
      <c r="K250" s="583">
        <v>1</v>
      </c>
      <c r="L250" s="570">
        <v>7</v>
      </c>
      <c r="M250" s="571">
        <v>1333.36</v>
      </c>
    </row>
    <row r="251" spans="1:13" ht="14.4" customHeight="1" x14ac:dyDescent="0.3">
      <c r="A251" s="566" t="s">
        <v>2322</v>
      </c>
      <c r="B251" s="567" t="s">
        <v>1834</v>
      </c>
      <c r="C251" s="567" t="s">
        <v>1837</v>
      </c>
      <c r="D251" s="567" t="s">
        <v>681</v>
      </c>
      <c r="E251" s="567" t="s">
        <v>684</v>
      </c>
      <c r="F251" s="570"/>
      <c r="G251" s="570"/>
      <c r="H251" s="583">
        <v>0</v>
      </c>
      <c r="I251" s="570">
        <v>2</v>
      </c>
      <c r="J251" s="570">
        <v>1224.52</v>
      </c>
      <c r="K251" s="583">
        <v>1</v>
      </c>
      <c r="L251" s="570">
        <v>2</v>
      </c>
      <c r="M251" s="571">
        <v>1224.52</v>
      </c>
    </row>
    <row r="252" spans="1:13" ht="14.4" customHeight="1" x14ac:dyDescent="0.3">
      <c r="A252" s="566" t="s">
        <v>2322</v>
      </c>
      <c r="B252" s="567" t="s">
        <v>1843</v>
      </c>
      <c r="C252" s="567" t="s">
        <v>1844</v>
      </c>
      <c r="D252" s="567" t="s">
        <v>1845</v>
      </c>
      <c r="E252" s="567" t="s">
        <v>1846</v>
      </c>
      <c r="F252" s="570"/>
      <c r="G252" s="570"/>
      <c r="H252" s="583">
        <v>0</v>
      </c>
      <c r="I252" s="570">
        <v>3</v>
      </c>
      <c r="J252" s="570">
        <v>571.43999999999994</v>
      </c>
      <c r="K252" s="583">
        <v>1</v>
      </c>
      <c r="L252" s="570">
        <v>3</v>
      </c>
      <c r="M252" s="571">
        <v>571.43999999999994</v>
      </c>
    </row>
    <row r="253" spans="1:13" ht="14.4" customHeight="1" x14ac:dyDescent="0.3">
      <c r="A253" s="566" t="s">
        <v>2322</v>
      </c>
      <c r="B253" s="567" t="s">
        <v>1843</v>
      </c>
      <c r="C253" s="567" t="s">
        <v>3211</v>
      </c>
      <c r="D253" s="567" t="s">
        <v>1845</v>
      </c>
      <c r="E253" s="567" t="s">
        <v>3212</v>
      </c>
      <c r="F253" s="570"/>
      <c r="G253" s="570"/>
      <c r="H253" s="583">
        <v>0</v>
      </c>
      <c r="I253" s="570">
        <v>3</v>
      </c>
      <c r="J253" s="570">
        <v>1142.8799999999999</v>
      </c>
      <c r="K253" s="583">
        <v>1</v>
      </c>
      <c r="L253" s="570">
        <v>3</v>
      </c>
      <c r="M253" s="571">
        <v>1142.8799999999999</v>
      </c>
    </row>
    <row r="254" spans="1:13" ht="14.4" customHeight="1" x14ac:dyDescent="0.3">
      <c r="A254" s="566" t="s">
        <v>2322</v>
      </c>
      <c r="B254" s="567" t="s">
        <v>1847</v>
      </c>
      <c r="C254" s="567" t="s">
        <v>1848</v>
      </c>
      <c r="D254" s="567" t="s">
        <v>959</v>
      </c>
      <c r="E254" s="567" t="s">
        <v>960</v>
      </c>
      <c r="F254" s="570"/>
      <c r="G254" s="570"/>
      <c r="H254" s="583">
        <v>0</v>
      </c>
      <c r="I254" s="570">
        <v>3</v>
      </c>
      <c r="J254" s="570">
        <v>420.09000000000003</v>
      </c>
      <c r="K254" s="583">
        <v>1</v>
      </c>
      <c r="L254" s="570">
        <v>3</v>
      </c>
      <c r="M254" s="571">
        <v>420.09000000000003</v>
      </c>
    </row>
    <row r="255" spans="1:13" ht="14.4" customHeight="1" x14ac:dyDescent="0.3">
      <c r="A255" s="566" t="s">
        <v>2322</v>
      </c>
      <c r="B255" s="567" t="s">
        <v>1849</v>
      </c>
      <c r="C255" s="567" t="s">
        <v>1852</v>
      </c>
      <c r="D255" s="567" t="s">
        <v>937</v>
      </c>
      <c r="E255" s="567" t="s">
        <v>938</v>
      </c>
      <c r="F255" s="570"/>
      <c r="G255" s="570"/>
      <c r="H255" s="583"/>
      <c r="I255" s="570">
        <v>2</v>
      </c>
      <c r="J255" s="570">
        <v>0</v>
      </c>
      <c r="K255" s="583"/>
      <c r="L255" s="570">
        <v>2</v>
      </c>
      <c r="M255" s="571">
        <v>0</v>
      </c>
    </row>
    <row r="256" spans="1:13" ht="14.4" customHeight="1" x14ac:dyDescent="0.3">
      <c r="A256" s="566" t="s">
        <v>2322</v>
      </c>
      <c r="B256" s="567" t="s">
        <v>1864</v>
      </c>
      <c r="C256" s="567" t="s">
        <v>1865</v>
      </c>
      <c r="D256" s="567" t="s">
        <v>934</v>
      </c>
      <c r="E256" s="567" t="s">
        <v>935</v>
      </c>
      <c r="F256" s="570"/>
      <c r="G256" s="570"/>
      <c r="H256" s="583">
        <v>0</v>
      </c>
      <c r="I256" s="570">
        <v>3</v>
      </c>
      <c r="J256" s="570">
        <v>1875.87</v>
      </c>
      <c r="K256" s="583">
        <v>1</v>
      </c>
      <c r="L256" s="570">
        <v>3</v>
      </c>
      <c r="M256" s="571">
        <v>1875.87</v>
      </c>
    </row>
    <row r="257" spans="1:13" ht="14.4" customHeight="1" x14ac:dyDescent="0.3">
      <c r="A257" s="566" t="s">
        <v>2322</v>
      </c>
      <c r="B257" s="567" t="s">
        <v>1864</v>
      </c>
      <c r="C257" s="567" t="s">
        <v>1866</v>
      </c>
      <c r="D257" s="567" t="s">
        <v>934</v>
      </c>
      <c r="E257" s="567" t="s">
        <v>936</v>
      </c>
      <c r="F257" s="570"/>
      <c r="G257" s="570"/>
      <c r="H257" s="583">
        <v>0</v>
      </c>
      <c r="I257" s="570">
        <v>4</v>
      </c>
      <c r="J257" s="570">
        <v>3751.72</v>
      </c>
      <c r="K257" s="583">
        <v>1</v>
      </c>
      <c r="L257" s="570">
        <v>4</v>
      </c>
      <c r="M257" s="571">
        <v>3751.72</v>
      </c>
    </row>
    <row r="258" spans="1:13" ht="14.4" customHeight="1" x14ac:dyDescent="0.3">
      <c r="A258" s="566" t="s">
        <v>2322</v>
      </c>
      <c r="B258" s="567" t="s">
        <v>4270</v>
      </c>
      <c r="C258" s="567" t="s">
        <v>2541</v>
      </c>
      <c r="D258" s="567" t="s">
        <v>2542</v>
      </c>
      <c r="E258" s="567" t="s">
        <v>2543</v>
      </c>
      <c r="F258" s="570">
        <v>1</v>
      </c>
      <c r="G258" s="570">
        <v>140.25</v>
      </c>
      <c r="H258" s="583">
        <v>1</v>
      </c>
      <c r="I258" s="570"/>
      <c r="J258" s="570"/>
      <c r="K258" s="583">
        <v>0</v>
      </c>
      <c r="L258" s="570">
        <v>1</v>
      </c>
      <c r="M258" s="571">
        <v>140.25</v>
      </c>
    </row>
    <row r="259" spans="1:13" ht="14.4" customHeight="1" x14ac:dyDescent="0.3">
      <c r="A259" s="566" t="s">
        <v>2322</v>
      </c>
      <c r="B259" s="567" t="s">
        <v>1881</v>
      </c>
      <c r="C259" s="567" t="s">
        <v>1882</v>
      </c>
      <c r="D259" s="567" t="s">
        <v>927</v>
      </c>
      <c r="E259" s="567" t="s">
        <v>928</v>
      </c>
      <c r="F259" s="570"/>
      <c r="G259" s="570"/>
      <c r="H259" s="583">
        <v>0</v>
      </c>
      <c r="I259" s="570">
        <v>1</v>
      </c>
      <c r="J259" s="570">
        <v>99.83</v>
      </c>
      <c r="K259" s="583">
        <v>1</v>
      </c>
      <c r="L259" s="570">
        <v>1</v>
      </c>
      <c r="M259" s="571">
        <v>99.83</v>
      </c>
    </row>
    <row r="260" spans="1:13" ht="14.4" customHeight="1" x14ac:dyDescent="0.3">
      <c r="A260" s="566" t="s">
        <v>2322</v>
      </c>
      <c r="B260" s="567" t="s">
        <v>1885</v>
      </c>
      <c r="C260" s="567" t="s">
        <v>2192</v>
      </c>
      <c r="D260" s="567" t="s">
        <v>2193</v>
      </c>
      <c r="E260" s="567" t="s">
        <v>686</v>
      </c>
      <c r="F260" s="570">
        <v>1</v>
      </c>
      <c r="G260" s="570">
        <v>44.89</v>
      </c>
      <c r="H260" s="583">
        <v>1</v>
      </c>
      <c r="I260" s="570"/>
      <c r="J260" s="570"/>
      <c r="K260" s="583">
        <v>0</v>
      </c>
      <c r="L260" s="570">
        <v>1</v>
      </c>
      <c r="M260" s="571">
        <v>44.89</v>
      </c>
    </row>
    <row r="261" spans="1:13" ht="14.4" customHeight="1" x14ac:dyDescent="0.3">
      <c r="A261" s="566" t="s">
        <v>2322</v>
      </c>
      <c r="B261" s="567" t="s">
        <v>1893</v>
      </c>
      <c r="C261" s="567" t="s">
        <v>2548</v>
      </c>
      <c r="D261" s="567" t="s">
        <v>1895</v>
      </c>
      <c r="E261" s="567" t="s">
        <v>2549</v>
      </c>
      <c r="F261" s="570"/>
      <c r="G261" s="570"/>
      <c r="H261" s="583">
        <v>0</v>
      </c>
      <c r="I261" s="570">
        <v>1</v>
      </c>
      <c r="J261" s="570">
        <v>526.27</v>
      </c>
      <c r="K261" s="583">
        <v>1</v>
      </c>
      <c r="L261" s="570">
        <v>1</v>
      </c>
      <c r="M261" s="571">
        <v>526.27</v>
      </c>
    </row>
    <row r="262" spans="1:13" ht="14.4" customHeight="1" x14ac:dyDescent="0.3">
      <c r="A262" s="566" t="s">
        <v>2322</v>
      </c>
      <c r="B262" s="567" t="s">
        <v>1942</v>
      </c>
      <c r="C262" s="567" t="s">
        <v>1943</v>
      </c>
      <c r="D262" s="567" t="s">
        <v>1944</v>
      </c>
      <c r="E262" s="567" t="s">
        <v>1945</v>
      </c>
      <c r="F262" s="570"/>
      <c r="G262" s="570"/>
      <c r="H262" s="583">
        <v>0</v>
      </c>
      <c r="I262" s="570">
        <v>2</v>
      </c>
      <c r="J262" s="570">
        <v>666.62</v>
      </c>
      <c r="K262" s="583">
        <v>1</v>
      </c>
      <c r="L262" s="570">
        <v>2</v>
      </c>
      <c r="M262" s="571">
        <v>666.62</v>
      </c>
    </row>
    <row r="263" spans="1:13" ht="14.4" customHeight="1" x14ac:dyDescent="0.3">
      <c r="A263" s="566" t="s">
        <v>2322</v>
      </c>
      <c r="B263" s="567" t="s">
        <v>1942</v>
      </c>
      <c r="C263" s="567" t="s">
        <v>1949</v>
      </c>
      <c r="D263" s="567" t="s">
        <v>1950</v>
      </c>
      <c r="E263" s="567" t="s">
        <v>1951</v>
      </c>
      <c r="F263" s="570"/>
      <c r="G263" s="570"/>
      <c r="H263" s="583">
        <v>0</v>
      </c>
      <c r="I263" s="570">
        <v>4</v>
      </c>
      <c r="J263" s="570">
        <v>1333.24</v>
      </c>
      <c r="K263" s="583">
        <v>1</v>
      </c>
      <c r="L263" s="570">
        <v>4</v>
      </c>
      <c r="M263" s="571">
        <v>1333.24</v>
      </c>
    </row>
    <row r="264" spans="1:13" ht="14.4" customHeight="1" x14ac:dyDescent="0.3">
      <c r="A264" s="566" t="s">
        <v>2322</v>
      </c>
      <c r="B264" s="567" t="s">
        <v>1992</v>
      </c>
      <c r="C264" s="567" t="s">
        <v>2491</v>
      </c>
      <c r="D264" s="567" t="s">
        <v>911</v>
      </c>
      <c r="E264" s="567" t="s">
        <v>2258</v>
      </c>
      <c r="F264" s="570"/>
      <c r="G264" s="570"/>
      <c r="H264" s="583">
        <v>0</v>
      </c>
      <c r="I264" s="570">
        <v>5</v>
      </c>
      <c r="J264" s="570">
        <v>483.15</v>
      </c>
      <c r="K264" s="583">
        <v>1</v>
      </c>
      <c r="L264" s="570">
        <v>5</v>
      </c>
      <c r="M264" s="571">
        <v>483.15</v>
      </c>
    </row>
    <row r="265" spans="1:13" ht="14.4" customHeight="1" x14ac:dyDescent="0.3">
      <c r="A265" s="566" t="s">
        <v>2322</v>
      </c>
      <c r="B265" s="567" t="s">
        <v>2004</v>
      </c>
      <c r="C265" s="567" t="s">
        <v>2544</v>
      </c>
      <c r="D265" s="567" t="s">
        <v>2545</v>
      </c>
      <c r="E265" s="567" t="s">
        <v>2546</v>
      </c>
      <c r="F265" s="570"/>
      <c r="G265" s="570"/>
      <c r="H265" s="583">
        <v>0</v>
      </c>
      <c r="I265" s="570">
        <v>4</v>
      </c>
      <c r="J265" s="570">
        <v>196.48</v>
      </c>
      <c r="K265" s="583">
        <v>1</v>
      </c>
      <c r="L265" s="570">
        <v>4</v>
      </c>
      <c r="M265" s="571">
        <v>196.48</v>
      </c>
    </row>
    <row r="266" spans="1:13" ht="14.4" customHeight="1" x14ac:dyDescent="0.3">
      <c r="A266" s="566" t="s">
        <v>2322</v>
      </c>
      <c r="B266" s="567" t="s">
        <v>4272</v>
      </c>
      <c r="C266" s="567" t="s">
        <v>3658</v>
      </c>
      <c r="D266" s="567" t="s">
        <v>3659</v>
      </c>
      <c r="E266" s="567" t="s">
        <v>3660</v>
      </c>
      <c r="F266" s="570">
        <v>17</v>
      </c>
      <c r="G266" s="570">
        <v>1610.2399999999998</v>
      </c>
      <c r="H266" s="583">
        <v>1</v>
      </c>
      <c r="I266" s="570"/>
      <c r="J266" s="570"/>
      <c r="K266" s="583">
        <v>0</v>
      </c>
      <c r="L266" s="570">
        <v>17</v>
      </c>
      <c r="M266" s="571">
        <v>1610.2399999999998</v>
      </c>
    </row>
    <row r="267" spans="1:13" ht="14.4" customHeight="1" x14ac:dyDescent="0.3">
      <c r="A267" s="566" t="s">
        <v>2322</v>
      </c>
      <c r="B267" s="567" t="s">
        <v>4272</v>
      </c>
      <c r="C267" s="567" t="s">
        <v>3661</v>
      </c>
      <c r="D267" s="567" t="s">
        <v>3662</v>
      </c>
      <c r="E267" s="567" t="s">
        <v>3663</v>
      </c>
      <c r="F267" s="570"/>
      <c r="G267" s="570"/>
      <c r="H267" s="583">
        <v>0</v>
      </c>
      <c r="I267" s="570">
        <v>10</v>
      </c>
      <c r="J267" s="570">
        <v>1041.9000000000001</v>
      </c>
      <c r="K267" s="583">
        <v>1</v>
      </c>
      <c r="L267" s="570">
        <v>10</v>
      </c>
      <c r="M267" s="571">
        <v>1041.9000000000001</v>
      </c>
    </row>
    <row r="268" spans="1:13" ht="14.4" customHeight="1" x14ac:dyDescent="0.3">
      <c r="A268" s="566" t="s">
        <v>2323</v>
      </c>
      <c r="B268" s="567" t="s">
        <v>1828</v>
      </c>
      <c r="C268" s="567" t="s">
        <v>3265</v>
      </c>
      <c r="D268" s="567" t="s">
        <v>3266</v>
      </c>
      <c r="E268" s="567" t="s">
        <v>3267</v>
      </c>
      <c r="F268" s="570"/>
      <c r="G268" s="570"/>
      <c r="H268" s="583">
        <v>0</v>
      </c>
      <c r="I268" s="570">
        <v>6</v>
      </c>
      <c r="J268" s="570">
        <v>195.78000000000003</v>
      </c>
      <c r="K268" s="583">
        <v>1</v>
      </c>
      <c r="L268" s="570">
        <v>6</v>
      </c>
      <c r="M268" s="571">
        <v>195.78000000000003</v>
      </c>
    </row>
    <row r="269" spans="1:13" ht="14.4" customHeight="1" x14ac:dyDescent="0.3">
      <c r="A269" s="566" t="s">
        <v>2323</v>
      </c>
      <c r="B269" s="567" t="s">
        <v>1832</v>
      </c>
      <c r="C269" s="567" t="s">
        <v>3681</v>
      </c>
      <c r="D269" s="567" t="s">
        <v>3682</v>
      </c>
      <c r="E269" s="567" t="s">
        <v>3683</v>
      </c>
      <c r="F269" s="570">
        <v>6</v>
      </c>
      <c r="G269" s="570">
        <v>549.48</v>
      </c>
      <c r="H269" s="583">
        <v>1</v>
      </c>
      <c r="I269" s="570"/>
      <c r="J269" s="570"/>
      <c r="K269" s="583">
        <v>0</v>
      </c>
      <c r="L269" s="570">
        <v>6</v>
      </c>
      <c r="M269" s="571">
        <v>549.48</v>
      </c>
    </row>
    <row r="270" spans="1:13" ht="14.4" customHeight="1" x14ac:dyDescent="0.3">
      <c r="A270" s="566" t="s">
        <v>2323</v>
      </c>
      <c r="B270" s="567" t="s">
        <v>1834</v>
      </c>
      <c r="C270" s="567" t="s">
        <v>2859</v>
      </c>
      <c r="D270" s="567" t="s">
        <v>2860</v>
      </c>
      <c r="E270" s="567" t="s">
        <v>2861</v>
      </c>
      <c r="F270" s="570">
        <v>4</v>
      </c>
      <c r="G270" s="570">
        <v>2721.16</v>
      </c>
      <c r="H270" s="583">
        <v>1</v>
      </c>
      <c r="I270" s="570"/>
      <c r="J270" s="570"/>
      <c r="K270" s="583">
        <v>0</v>
      </c>
      <c r="L270" s="570">
        <v>4</v>
      </c>
      <c r="M270" s="571">
        <v>2721.16</v>
      </c>
    </row>
    <row r="271" spans="1:13" ht="14.4" customHeight="1" x14ac:dyDescent="0.3">
      <c r="A271" s="566" t="s">
        <v>2323</v>
      </c>
      <c r="B271" s="567" t="s">
        <v>1834</v>
      </c>
      <c r="C271" s="567" t="s">
        <v>2581</v>
      </c>
      <c r="D271" s="567" t="s">
        <v>2447</v>
      </c>
      <c r="E271" s="567" t="s">
        <v>684</v>
      </c>
      <c r="F271" s="570"/>
      <c r="G271" s="570"/>
      <c r="H271" s="583">
        <v>0</v>
      </c>
      <c r="I271" s="570">
        <v>4</v>
      </c>
      <c r="J271" s="570">
        <v>2449.04</v>
      </c>
      <c r="K271" s="583">
        <v>1</v>
      </c>
      <c r="L271" s="570">
        <v>4</v>
      </c>
      <c r="M271" s="571">
        <v>2449.04</v>
      </c>
    </row>
    <row r="272" spans="1:13" ht="14.4" customHeight="1" x14ac:dyDescent="0.3">
      <c r="A272" s="566" t="s">
        <v>2323</v>
      </c>
      <c r="B272" s="567" t="s">
        <v>1834</v>
      </c>
      <c r="C272" s="567" t="s">
        <v>3729</v>
      </c>
      <c r="D272" s="567" t="s">
        <v>3730</v>
      </c>
      <c r="E272" s="567" t="s">
        <v>3731</v>
      </c>
      <c r="F272" s="570">
        <v>2</v>
      </c>
      <c r="G272" s="570">
        <v>494.06</v>
      </c>
      <c r="H272" s="583">
        <v>1</v>
      </c>
      <c r="I272" s="570"/>
      <c r="J272" s="570"/>
      <c r="K272" s="583">
        <v>0</v>
      </c>
      <c r="L272" s="570">
        <v>2</v>
      </c>
      <c r="M272" s="571">
        <v>494.06</v>
      </c>
    </row>
    <row r="273" spans="1:13" ht="14.4" customHeight="1" x14ac:dyDescent="0.3">
      <c r="A273" s="566" t="s">
        <v>2323</v>
      </c>
      <c r="B273" s="567" t="s">
        <v>1834</v>
      </c>
      <c r="C273" s="567" t="s">
        <v>1837</v>
      </c>
      <c r="D273" s="567" t="s">
        <v>681</v>
      </c>
      <c r="E273" s="567" t="s">
        <v>684</v>
      </c>
      <c r="F273" s="570"/>
      <c r="G273" s="570"/>
      <c r="H273" s="583">
        <v>0</v>
      </c>
      <c r="I273" s="570">
        <v>5</v>
      </c>
      <c r="J273" s="570">
        <v>3061.3</v>
      </c>
      <c r="K273" s="583">
        <v>1</v>
      </c>
      <c r="L273" s="570">
        <v>5</v>
      </c>
      <c r="M273" s="571">
        <v>3061.3</v>
      </c>
    </row>
    <row r="274" spans="1:13" ht="14.4" customHeight="1" x14ac:dyDescent="0.3">
      <c r="A274" s="566" t="s">
        <v>2323</v>
      </c>
      <c r="B274" s="567" t="s">
        <v>1847</v>
      </c>
      <c r="C274" s="567" t="s">
        <v>1848</v>
      </c>
      <c r="D274" s="567" t="s">
        <v>959</v>
      </c>
      <c r="E274" s="567" t="s">
        <v>960</v>
      </c>
      <c r="F274" s="570"/>
      <c r="G274" s="570"/>
      <c r="H274" s="583">
        <v>0</v>
      </c>
      <c r="I274" s="570">
        <v>8</v>
      </c>
      <c r="J274" s="570">
        <v>1120.24</v>
      </c>
      <c r="K274" s="583">
        <v>1</v>
      </c>
      <c r="L274" s="570">
        <v>8</v>
      </c>
      <c r="M274" s="571">
        <v>1120.24</v>
      </c>
    </row>
    <row r="275" spans="1:13" ht="14.4" customHeight="1" x14ac:dyDescent="0.3">
      <c r="A275" s="566" t="s">
        <v>2323</v>
      </c>
      <c r="B275" s="567" t="s">
        <v>1849</v>
      </c>
      <c r="C275" s="567" t="s">
        <v>1853</v>
      </c>
      <c r="D275" s="567" t="s">
        <v>937</v>
      </c>
      <c r="E275" s="567" t="s">
        <v>939</v>
      </c>
      <c r="F275" s="570"/>
      <c r="G275" s="570"/>
      <c r="H275" s="583"/>
      <c r="I275" s="570">
        <v>2</v>
      </c>
      <c r="J275" s="570">
        <v>0</v>
      </c>
      <c r="K275" s="583"/>
      <c r="L275" s="570">
        <v>2</v>
      </c>
      <c r="M275" s="571">
        <v>0</v>
      </c>
    </row>
    <row r="276" spans="1:13" ht="14.4" customHeight="1" x14ac:dyDescent="0.3">
      <c r="A276" s="566" t="s">
        <v>2323</v>
      </c>
      <c r="B276" s="567" t="s">
        <v>1856</v>
      </c>
      <c r="C276" s="567" t="s">
        <v>3711</v>
      </c>
      <c r="D276" s="567" t="s">
        <v>3712</v>
      </c>
      <c r="E276" s="567" t="s">
        <v>3713</v>
      </c>
      <c r="F276" s="570">
        <v>1</v>
      </c>
      <c r="G276" s="570">
        <v>0</v>
      </c>
      <c r="H276" s="583"/>
      <c r="I276" s="570"/>
      <c r="J276" s="570"/>
      <c r="K276" s="583"/>
      <c r="L276" s="570">
        <v>1</v>
      </c>
      <c r="M276" s="571">
        <v>0</v>
      </c>
    </row>
    <row r="277" spans="1:13" ht="14.4" customHeight="1" x14ac:dyDescent="0.3">
      <c r="A277" s="566" t="s">
        <v>2323</v>
      </c>
      <c r="B277" s="567" t="s">
        <v>1856</v>
      </c>
      <c r="C277" s="567" t="s">
        <v>3714</v>
      </c>
      <c r="D277" s="567" t="s">
        <v>3715</v>
      </c>
      <c r="E277" s="567" t="s">
        <v>3713</v>
      </c>
      <c r="F277" s="570">
        <v>1</v>
      </c>
      <c r="G277" s="570">
        <v>0</v>
      </c>
      <c r="H277" s="583"/>
      <c r="I277" s="570"/>
      <c r="J277" s="570"/>
      <c r="K277" s="583"/>
      <c r="L277" s="570">
        <v>1</v>
      </c>
      <c r="M277" s="571">
        <v>0</v>
      </c>
    </row>
    <row r="278" spans="1:13" ht="14.4" customHeight="1" x14ac:dyDescent="0.3">
      <c r="A278" s="566" t="s">
        <v>2323</v>
      </c>
      <c r="B278" s="567" t="s">
        <v>2071</v>
      </c>
      <c r="C278" s="567" t="s">
        <v>2072</v>
      </c>
      <c r="D278" s="567" t="s">
        <v>1338</v>
      </c>
      <c r="E278" s="567" t="s">
        <v>1339</v>
      </c>
      <c r="F278" s="570"/>
      <c r="G278" s="570"/>
      <c r="H278" s="583">
        <v>0</v>
      </c>
      <c r="I278" s="570">
        <v>2</v>
      </c>
      <c r="J278" s="570">
        <v>98.44</v>
      </c>
      <c r="K278" s="583">
        <v>1</v>
      </c>
      <c r="L278" s="570">
        <v>2</v>
      </c>
      <c r="M278" s="571">
        <v>98.44</v>
      </c>
    </row>
    <row r="279" spans="1:13" ht="14.4" customHeight="1" x14ac:dyDescent="0.3">
      <c r="A279" s="566" t="s">
        <v>2323</v>
      </c>
      <c r="B279" s="567" t="s">
        <v>2071</v>
      </c>
      <c r="C279" s="567" t="s">
        <v>3685</v>
      </c>
      <c r="D279" s="567" t="s">
        <v>3686</v>
      </c>
      <c r="E279" s="567" t="s">
        <v>3687</v>
      </c>
      <c r="F279" s="570">
        <v>1</v>
      </c>
      <c r="G279" s="570">
        <v>0</v>
      </c>
      <c r="H279" s="583"/>
      <c r="I279" s="570"/>
      <c r="J279" s="570"/>
      <c r="K279" s="583"/>
      <c r="L279" s="570">
        <v>1</v>
      </c>
      <c r="M279" s="571">
        <v>0</v>
      </c>
    </row>
    <row r="280" spans="1:13" ht="14.4" customHeight="1" x14ac:dyDescent="0.3">
      <c r="A280" s="566" t="s">
        <v>2323</v>
      </c>
      <c r="B280" s="567" t="s">
        <v>2183</v>
      </c>
      <c r="C280" s="567" t="s">
        <v>3624</v>
      </c>
      <c r="D280" s="567" t="s">
        <v>2308</v>
      </c>
      <c r="E280" s="567"/>
      <c r="F280" s="570">
        <v>1</v>
      </c>
      <c r="G280" s="570">
        <v>1492.58</v>
      </c>
      <c r="H280" s="583">
        <v>1</v>
      </c>
      <c r="I280" s="570"/>
      <c r="J280" s="570"/>
      <c r="K280" s="583">
        <v>0</v>
      </c>
      <c r="L280" s="570">
        <v>1</v>
      </c>
      <c r="M280" s="571">
        <v>1492.58</v>
      </c>
    </row>
    <row r="281" spans="1:13" ht="14.4" customHeight="1" x14ac:dyDescent="0.3">
      <c r="A281" s="566" t="s">
        <v>2323</v>
      </c>
      <c r="B281" s="567" t="s">
        <v>1870</v>
      </c>
      <c r="C281" s="567" t="s">
        <v>3665</v>
      </c>
      <c r="D281" s="567" t="s">
        <v>1604</v>
      </c>
      <c r="E281" s="567" t="s">
        <v>1874</v>
      </c>
      <c r="F281" s="570">
        <v>2</v>
      </c>
      <c r="G281" s="570">
        <v>0</v>
      </c>
      <c r="H281" s="583"/>
      <c r="I281" s="570"/>
      <c r="J281" s="570"/>
      <c r="K281" s="583"/>
      <c r="L281" s="570">
        <v>2</v>
      </c>
      <c r="M281" s="571">
        <v>0</v>
      </c>
    </row>
    <row r="282" spans="1:13" ht="14.4" customHeight="1" x14ac:dyDescent="0.3">
      <c r="A282" s="566" t="s">
        <v>2323</v>
      </c>
      <c r="B282" s="567" t="s">
        <v>2089</v>
      </c>
      <c r="C282" s="567" t="s">
        <v>3689</v>
      </c>
      <c r="D282" s="567" t="s">
        <v>1079</v>
      </c>
      <c r="E282" s="567" t="s">
        <v>3690</v>
      </c>
      <c r="F282" s="570">
        <v>2</v>
      </c>
      <c r="G282" s="570">
        <v>0</v>
      </c>
      <c r="H282" s="583"/>
      <c r="I282" s="570"/>
      <c r="J282" s="570"/>
      <c r="K282" s="583"/>
      <c r="L282" s="570">
        <v>2</v>
      </c>
      <c r="M282" s="571">
        <v>0</v>
      </c>
    </row>
    <row r="283" spans="1:13" ht="14.4" customHeight="1" x14ac:dyDescent="0.3">
      <c r="A283" s="566" t="s">
        <v>2323</v>
      </c>
      <c r="B283" s="567" t="s">
        <v>1885</v>
      </c>
      <c r="C283" s="567" t="s">
        <v>3669</v>
      </c>
      <c r="D283" s="567" t="s">
        <v>942</v>
      </c>
      <c r="E283" s="567" t="s">
        <v>2640</v>
      </c>
      <c r="F283" s="570">
        <v>1</v>
      </c>
      <c r="G283" s="570">
        <v>134.66</v>
      </c>
      <c r="H283" s="583">
        <v>1</v>
      </c>
      <c r="I283" s="570"/>
      <c r="J283" s="570"/>
      <c r="K283" s="583">
        <v>0</v>
      </c>
      <c r="L283" s="570">
        <v>1</v>
      </c>
      <c r="M283" s="571">
        <v>134.66</v>
      </c>
    </row>
    <row r="284" spans="1:13" ht="14.4" customHeight="1" x14ac:dyDescent="0.3">
      <c r="A284" s="566" t="s">
        <v>2323</v>
      </c>
      <c r="B284" s="567" t="s">
        <v>1885</v>
      </c>
      <c r="C284" s="567" t="s">
        <v>1886</v>
      </c>
      <c r="D284" s="567" t="s">
        <v>942</v>
      </c>
      <c r="E284" s="567" t="s">
        <v>686</v>
      </c>
      <c r="F284" s="570"/>
      <c r="G284" s="570"/>
      <c r="H284" s="583">
        <v>0</v>
      </c>
      <c r="I284" s="570">
        <v>2</v>
      </c>
      <c r="J284" s="570">
        <v>89.78</v>
      </c>
      <c r="K284" s="583">
        <v>1</v>
      </c>
      <c r="L284" s="570">
        <v>2</v>
      </c>
      <c r="M284" s="571">
        <v>89.78</v>
      </c>
    </row>
    <row r="285" spans="1:13" ht="14.4" customHeight="1" x14ac:dyDescent="0.3">
      <c r="A285" s="566" t="s">
        <v>2323</v>
      </c>
      <c r="B285" s="567" t="s">
        <v>1888</v>
      </c>
      <c r="C285" s="567" t="s">
        <v>3699</v>
      </c>
      <c r="D285" s="567" t="s">
        <v>3700</v>
      </c>
      <c r="E285" s="567" t="s">
        <v>990</v>
      </c>
      <c r="F285" s="570">
        <v>1</v>
      </c>
      <c r="G285" s="570">
        <v>44.89</v>
      </c>
      <c r="H285" s="583">
        <v>1</v>
      </c>
      <c r="I285" s="570"/>
      <c r="J285" s="570"/>
      <c r="K285" s="583">
        <v>0</v>
      </c>
      <c r="L285" s="570">
        <v>1</v>
      </c>
      <c r="M285" s="571">
        <v>44.89</v>
      </c>
    </row>
    <row r="286" spans="1:13" ht="14.4" customHeight="1" x14ac:dyDescent="0.3">
      <c r="A286" s="566" t="s">
        <v>2323</v>
      </c>
      <c r="B286" s="567" t="s">
        <v>2107</v>
      </c>
      <c r="C286" s="567" t="s">
        <v>3733</v>
      </c>
      <c r="D286" s="567" t="s">
        <v>1086</v>
      </c>
      <c r="E286" s="567" t="s">
        <v>2640</v>
      </c>
      <c r="F286" s="570">
        <v>2</v>
      </c>
      <c r="G286" s="570">
        <v>606.91999999999996</v>
      </c>
      <c r="H286" s="583">
        <v>1</v>
      </c>
      <c r="I286" s="570"/>
      <c r="J286" s="570"/>
      <c r="K286" s="583">
        <v>0</v>
      </c>
      <c r="L286" s="570">
        <v>2</v>
      </c>
      <c r="M286" s="571">
        <v>606.91999999999996</v>
      </c>
    </row>
    <row r="287" spans="1:13" ht="14.4" customHeight="1" x14ac:dyDescent="0.3">
      <c r="A287" s="566" t="s">
        <v>2323</v>
      </c>
      <c r="B287" s="567" t="s">
        <v>1897</v>
      </c>
      <c r="C287" s="567" t="s">
        <v>3734</v>
      </c>
      <c r="D287" s="567" t="s">
        <v>1332</v>
      </c>
      <c r="E287" s="567" t="s">
        <v>1544</v>
      </c>
      <c r="F287" s="570"/>
      <c r="G287" s="570"/>
      <c r="H287" s="583">
        <v>0</v>
      </c>
      <c r="I287" s="570">
        <v>1</v>
      </c>
      <c r="J287" s="570">
        <v>305.08</v>
      </c>
      <c r="K287" s="583">
        <v>1</v>
      </c>
      <c r="L287" s="570">
        <v>1</v>
      </c>
      <c r="M287" s="571">
        <v>305.08</v>
      </c>
    </row>
    <row r="288" spans="1:13" ht="14.4" customHeight="1" x14ac:dyDescent="0.3">
      <c r="A288" s="566" t="s">
        <v>2323</v>
      </c>
      <c r="B288" s="567" t="s">
        <v>1897</v>
      </c>
      <c r="C288" s="567" t="s">
        <v>3735</v>
      </c>
      <c r="D288" s="567" t="s">
        <v>1332</v>
      </c>
      <c r="E288" s="567" t="s">
        <v>3690</v>
      </c>
      <c r="F288" s="570">
        <v>1</v>
      </c>
      <c r="G288" s="570">
        <v>0</v>
      </c>
      <c r="H288" s="583"/>
      <c r="I288" s="570"/>
      <c r="J288" s="570"/>
      <c r="K288" s="583"/>
      <c r="L288" s="570">
        <v>1</v>
      </c>
      <c r="M288" s="571">
        <v>0</v>
      </c>
    </row>
    <row r="289" spans="1:13" ht="14.4" customHeight="1" x14ac:dyDescent="0.3">
      <c r="A289" s="566" t="s">
        <v>2323</v>
      </c>
      <c r="B289" s="567" t="s">
        <v>2242</v>
      </c>
      <c r="C289" s="567" t="s">
        <v>2243</v>
      </c>
      <c r="D289" s="567" t="s">
        <v>2244</v>
      </c>
      <c r="E289" s="567" t="s">
        <v>585</v>
      </c>
      <c r="F289" s="570"/>
      <c r="G289" s="570"/>
      <c r="H289" s="583">
        <v>0</v>
      </c>
      <c r="I289" s="570">
        <v>2</v>
      </c>
      <c r="J289" s="570">
        <v>149.74</v>
      </c>
      <c r="K289" s="583">
        <v>1</v>
      </c>
      <c r="L289" s="570">
        <v>2</v>
      </c>
      <c r="M289" s="571">
        <v>149.74</v>
      </c>
    </row>
    <row r="290" spans="1:13" ht="14.4" customHeight="1" x14ac:dyDescent="0.3">
      <c r="A290" s="566" t="s">
        <v>2323</v>
      </c>
      <c r="B290" s="567" t="s">
        <v>1902</v>
      </c>
      <c r="C290" s="567" t="s">
        <v>3704</v>
      </c>
      <c r="D290" s="567" t="s">
        <v>3705</v>
      </c>
      <c r="E290" s="567" t="s">
        <v>3706</v>
      </c>
      <c r="F290" s="570"/>
      <c r="G290" s="570"/>
      <c r="H290" s="583">
        <v>0</v>
      </c>
      <c r="I290" s="570">
        <v>2</v>
      </c>
      <c r="J290" s="570">
        <v>862.28</v>
      </c>
      <c r="K290" s="583">
        <v>1</v>
      </c>
      <c r="L290" s="570">
        <v>2</v>
      </c>
      <c r="M290" s="571">
        <v>862.28</v>
      </c>
    </row>
    <row r="291" spans="1:13" ht="14.4" customHeight="1" x14ac:dyDescent="0.3">
      <c r="A291" s="566" t="s">
        <v>2323</v>
      </c>
      <c r="B291" s="567" t="s">
        <v>1906</v>
      </c>
      <c r="C291" s="567" t="s">
        <v>3708</v>
      </c>
      <c r="D291" s="567" t="s">
        <v>920</v>
      </c>
      <c r="E291" s="567" t="s">
        <v>3276</v>
      </c>
      <c r="F291" s="570"/>
      <c r="G291" s="570"/>
      <c r="H291" s="583">
        <v>0</v>
      </c>
      <c r="I291" s="570">
        <v>1</v>
      </c>
      <c r="J291" s="570">
        <v>250.62</v>
      </c>
      <c r="K291" s="583">
        <v>1</v>
      </c>
      <c r="L291" s="570">
        <v>1</v>
      </c>
      <c r="M291" s="571">
        <v>250.62</v>
      </c>
    </row>
    <row r="292" spans="1:13" ht="14.4" customHeight="1" x14ac:dyDescent="0.3">
      <c r="A292" s="566" t="s">
        <v>2323</v>
      </c>
      <c r="B292" s="567" t="s">
        <v>1913</v>
      </c>
      <c r="C292" s="567" t="s">
        <v>3746</v>
      </c>
      <c r="D292" s="567" t="s">
        <v>983</v>
      </c>
      <c r="E292" s="567" t="s">
        <v>3747</v>
      </c>
      <c r="F292" s="570"/>
      <c r="G292" s="570"/>
      <c r="H292" s="583">
        <v>0</v>
      </c>
      <c r="I292" s="570">
        <v>2</v>
      </c>
      <c r="J292" s="570">
        <v>2098.62</v>
      </c>
      <c r="K292" s="583">
        <v>1</v>
      </c>
      <c r="L292" s="570">
        <v>2</v>
      </c>
      <c r="M292" s="571">
        <v>2098.62</v>
      </c>
    </row>
    <row r="293" spans="1:13" ht="14.4" customHeight="1" x14ac:dyDescent="0.3">
      <c r="A293" s="566" t="s">
        <v>2323</v>
      </c>
      <c r="B293" s="567" t="s">
        <v>1913</v>
      </c>
      <c r="C293" s="567" t="s">
        <v>3744</v>
      </c>
      <c r="D293" s="567" t="s">
        <v>983</v>
      </c>
      <c r="E293" s="567" t="s">
        <v>3745</v>
      </c>
      <c r="F293" s="570">
        <v>1</v>
      </c>
      <c r="G293" s="570">
        <v>0</v>
      </c>
      <c r="H293" s="583"/>
      <c r="I293" s="570"/>
      <c r="J293" s="570"/>
      <c r="K293" s="583"/>
      <c r="L293" s="570">
        <v>1</v>
      </c>
      <c r="M293" s="571">
        <v>0</v>
      </c>
    </row>
    <row r="294" spans="1:13" ht="14.4" customHeight="1" x14ac:dyDescent="0.3">
      <c r="A294" s="566" t="s">
        <v>2323</v>
      </c>
      <c r="B294" s="567" t="s">
        <v>1931</v>
      </c>
      <c r="C294" s="567" t="s">
        <v>2211</v>
      </c>
      <c r="D294" s="567" t="s">
        <v>2212</v>
      </c>
      <c r="E294" s="567" t="s">
        <v>2213</v>
      </c>
      <c r="F294" s="570">
        <v>1</v>
      </c>
      <c r="G294" s="570">
        <v>65.069999999999993</v>
      </c>
      <c r="H294" s="583">
        <v>1</v>
      </c>
      <c r="I294" s="570"/>
      <c r="J294" s="570"/>
      <c r="K294" s="583">
        <v>0</v>
      </c>
      <c r="L294" s="570">
        <v>1</v>
      </c>
      <c r="M294" s="571">
        <v>65.069999999999993</v>
      </c>
    </row>
    <row r="295" spans="1:13" ht="14.4" customHeight="1" x14ac:dyDescent="0.3">
      <c r="A295" s="566" t="s">
        <v>2323</v>
      </c>
      <c r="B295" s="567" t="s">
        <v>1942</v>
      </c>
      <c r="C295" s="567" t="s">
        <v>1943</v>
      </c>
      <c r="D295" s="567" t="s">
        <v>1944</v>
      </c>
      <c r="E295" s="567" t="s">
        <v>1945</v>
      </c>
      <c r="F295" s="570"/>
      <c r="G295" s="570"/>
      <c r="H295" s="583">
        <v>0</v>
      </c>
      <c r="I295" s="570">
        <v>5</v>
      </c>
      <c r="J295" s="570">
        <v>1666.5500000000002</v>
      </c>
      <c r="K295" s="583">
        <v>1</v>
      </c>
      <c r="L295" s="570">
        <v>5</v>
      </c>
      <c r="M295" s="571">
        <v>1666.5500000000002</v>
      </c>
    </row>
    <row r="296" spans="1:13" ht="14.4" customHeight="1" x14ac:dyDescent="0.3">
      <c r="A296" s="566" t="s">
        <v>2323</v>
      </c>
      <c r="B296" s="567" t="s">
        <v>4267</v>
      </c>
      <c r="C296" s="567" t="s">
        <v>2778</v>
      </c>
      <c r="D296" s="567" t="s">
        <v>2628</v>
      </c>
      <c r="E296" s="567" t="s">
        <v>2629</v>
      </c>
      <c r="F296" s="570">
        <v>3</v>
      </c>
      <c r="G296" s="570">
        <v>666.75</v>
      </c>
      <c r="H296" s="583">
        <v>1</v>
      </c>
      <c r="I296" s="570"/>
      <c r="J296" s="570"/>
      <c r="K296" s="583">
        <v>0</v>
      </c>
      <c r="L296" s="570">
        <v>3</v>
      </c>
      <c r="M296" s="571">
        <v>666.75</v>
      </c>
    </row>
    <row r="297" spans="1:13" ht="14.4" customHeight="1" x14ac:dyDescent="0.3">
      <c r="A297" s="566" t="s">
        <v>2323</v>
      </c>
      <c r="B297" s="567" t="s">
        <v>4267</v>
      </c>
      <c r="C297" s="567" t="s">
        <v>2627</v>
      </c>
      <c r="D297" s="567" t="s">
        <v>2628</v>
      </c>
      <c r="E297" s="567" t="s">
        <v>2629</v>
      </c>
      <c r="F297" s="570">
        <v>2</v>
      </c>
      <c r="G297" s="570">
        <v>444.5</v>
      </c>
      <c r="H297" s="583">
        <v>1</v>
      </c>
      <c r="I297" s="570"/>
      <c r="J297" s="570"/>
      <c r="K297" s="583">
        <v>0</v>
      </c>
      <c r="L297" s="570">
        <v>2</v>
      </c>
      <c r="M297" s="571">
        <v>444.5</v>
      </c>
    </row>
    <row r="298" spans="1:13" ht="14.4" customHeight="1" x14ac:dyDescent="0.3">
      <c r="A298" s="566" t="s">
        <v>2323</v>
      </c>
      <c r="B298" s="567" t="s">
        <v>4266</v>
      </c>
      <c r="C298" s="567" t="s">
        <v>2613</v>
      </c>
      <c r="D298" s="567" t="s">
        <v>2614</v>
      </c>
      <c r="E298" s="567" t="s">
        <v>2615</v>
      </c>
      <c r="F298" s="570"/>
      <c r="G298" s="570"/>
      <c r="H298" s="583">
        <v>0</v>
      </c>
      <c r="I298" s="570">
        <v>2</v>
      </c>
      <c r="J298" s="570">
        <v>773.02</v>
      </c>
      <c r="K298" s="583">
        <v>1</v>
      </c>
      <c r="L298" s="570">
        <v>2</v>
      </c>
      <c r="M298" s="571">
        <v>773.02</v>
      </c>
    </row>
    <row r="299" spans="1:13" ht="14.4" customHeight="1" x14ac:dyDescent="0.3">
      <c r="A299" s="566" t="s">
        <v>2323</v>
      </c>
      <c r="B299" s="567" t="s">
        <v>4266</v>
      </c>
      <c r="C299" s="567" t="s">
        <v>3709</v>
      </c>
      <c r="D299" s="567" t="s">
        <v>2614</v>
      </c>
      <c r="E299" s="567" t="s">
        <v>3710</v>
      </c>
      <c r="F299" s="570">
        <v>1</v>
      </c>
      <c r="G299" s="570">
        <v>0</v>
      </c>
      <c r="H299" s="583"/>
      <c r="I299" s="570"/>
      <c r="J299" s="570"/>
      <c r="K299" s="583"/>
      <c r="L299" s="570">
        <v>1</v>
      </c>
      <c r="M299" s="571">
        <v>0</v>
      </c>
    </row>
    <row r="300" spans="1:13" ht="14.4" customHeight="1" x14ac:dyDescent="0.3">
      <c r="A300" s="566" t="s">
        <v>2323</v>
      </c>
      <c r="B300" s="567" t="s">
        <v>1992</v>
      </c>
      <c r="C300" s="567" t="s">
        <v>3723</v>
      </c>
      <c r="D300" s="567" t="s">
        <v>3724</v>
      </c>
      <c r="E300" s="567" t="s">
        <v>2258</v>
      </c>
      <c r="F300" s="570">
        <v>2</v>
      </c>
      <c r="G300" s="570">
        <v>0</v>
      </c>
      <c r="H300" s="583"/>
      <c r="I300" s="570"/>
      <c r="J300" s="570"/>
      <c r="K300" s="583"/>
      <c r="L300" s="570">
        <v>2</v>
      </c>
      <c r="M300" s="571">
        <v>0</v>
      </c>
    </row>
    <row r="301" spans="1:13" ht="14.4" customHeight="1" x14ac:dyDescent="0.3">
      <c r="A301" s="566" t="s">
        <v>2323</v>
      </c>
      <c r="B301" s="567" t="s">
        <v>1992</v>
      </c>
      <c r="C301" s="567" t="s">
        <v>2491</v>
      </c>
      <c r="D301" s="567" t="s">
        <v>911</v>
      </c>
      <c r="E301" s="567" t="s">
        <v>2258</v>
      </c>
      <c r="F301" s="570"/>
      <c r="G301" s="570"/>
      <c r="H301" s="583">
        <v>0</v>
      </c>
      <c r="I301" s="570">
        <v>2</v>
      </c>
      <c r="J301" s="570">
        <v>193.26</v>
      </c>
      <c r="K301" s="583">
        <v>1</v>
      </c>
      <c r="L301" s="570">
        <v>2</v>
      </c>
      <c r="M301" s="571">
        <v>193.26</v>
      </c>
    </row>
    <row r="302" spans="1:13" ht="14.4" customHeight="1" x14ac:dyDescent="0.3">
      <c r="A302" s="566" t="s">
        <v>2323</v>
      </c>
      <c r="B302" s="567" t="s">
        <v>1992</v>
      </c>
      <c r="C302" s="567" t="s">
        <v>3598</v>
      </c>
      <c r="D302" s="567" t="s">
        <v>911</v>
      </c>
      <c r="E302" s="567" t="s">
        <v>2827</v>
      </c>
      <c r="F302" s="570"/>
      <c r="G302" s="570"/>
      <c r="H302" s="583">
        <v>0</v>
      </c>
      <c r="I302" s="570">
        <v>3</v>
      </c>
      <c r="J302" s="570">
        <v>579.78</v>
      </c>
      <c r="K302" s="583">
        <v>1</v>
      </c>
      <c r="L302" s="570">
        <v>3</v>
      </c>
      <c r="M302" s="571">
        <v>579.78</v>
      </c>
    </row>
    <row r="303" spans="1:13" ht="14.4" customHeight="1" x14ac:dyDescent="0.3">
      <c r="A303" s="566" t="s">
        <v>2323</v>
      </c>
      <c r="B303" s="567" t="s">
        <v>1992</v>
      </c>
      <c r="C303" s="567" t="s">
        <v>2150</v>
      </c>
      <c r="D303" s="567" t="s">
        <v>1067</v>
      </c>
      <c r="E303" s="567" t="s">
        <v>2151</v>
      </c>
      <c r="F303" s="570">
        <v>8</v>
      </c>
      <c r="G303" s="570">
        <v>773.04</v>
      </c>
      <c r="H303" s="583">
        <v>1</v>
      </c>
      <c r="I303" s="570"/>
      <c r="J303" s="570"/>
      <c r="K303" s="583">
        <v>0</v>
      </c>
      <c r="L303" s="570">
        <v>8</v>
      </c>
      <c r="M303" s="571">
        <v>773.04</v>
      </c>
    </row>
    <row r="304" spans="1:13" ht="14.4" customHeight="1" x14ac:dyDescent="0.3">
      <c r="A304" s="566" t="s">
        <v>2323</v>
      </c>
      <c r="B304" s="567" t="s">
        <v>2264</v>
      </c>
      <c r="C304" s="567" t="s">
        <v>2423</v>
      </c>
      <c r="D304" s="567" t="s">
        <v>2424</v>
      </c>
      <c r="E304" s="567" t="s">
        <v>2425</v>
      </c>
      <c r="F304" s="570"/>
      <c r="G304" s="570"/>
      <c r="H304" s="583">
        <v>0</v>
      </c>
      <c r="I304" s="570">
        <v>2</v>
      </c>
      <c r="J304" s="570">
        <v>189.6</v>
      </c>
      <c r="K304" s="583">
        <v>1</v>
      </c>
      <c r="L304" s="570">
        <v>2</v>
      </c>
      <c r="M304" s="571">
        <v>189.6</v>
      </c>
    </row>
    <row r="305" spans="1:13" ht="14.4" customHeight="1" x14ac:dyDescent="0.3">
      <c r="A305" s="566" t="s">
        <v>2324</v>
      </c>
      <c r="B305" s="567" t="s">
        <v>1834</v>
      </c>
      <c r="C305" s="567" t="s">
        <v>1837</v>
      </c>
      <c r="D305" s="567" t="s">
        <v>681</v>
      </c>
      <c r="E305" s="567" t="s">
        <v>684</v>
      </c>
      <c r="F305" s="570"/>
      <c r="G305" s="570"/>
      <c r="H305" s="583">
        <v>0</v>
      </c>
      <c r="I305" s="570">
        <v>4</v>
      </c>
      <c r="J305" s="570">
        <v>2449.04</v>
      </c>
      <c r="K305" s="583">
        <v>1</v>
      </c>
      <c r="L305" s="570">
        <v>4</v>
      </c>
      <c r="M305" s="571">
        <v>2449.04</v>
      </c>
    </row>
    <row r="306" spans="1:13" ht="14.4" customHeight="1" x14ac:dyDescent="0.3">
      <c r="A306" s="566" t="s">
        <v>2324</v>
      </c>
      <c r="B306" s="567" t="s">
        <v>1849</v>
      </c>
      <c r="C306" s="567" t="s">
        <v>1852</v>
      </c>
      <c r="D306" s="567" t="s">
        <v>937</v>
      </c>
      <c r="E306" s="567" t="s">
        <v>938</v>
      </c>
      <c r="F306" s="570"/>
      <c r="G306" s="570"/>
      <c r="H306" s="583"/>
      <c r="I306" s="570">
        <v>2</v>
      </c>
      <c r="J306" s="570">
        <v>0</v>
      </c>
      <c r="K306" s="583"/>
      <c r="L306" s="570">
        <v>2</v>
      </c>
      <c r="M306" s="571">
        <v>0</v>
      </c>
    </row>
    <row r="307" spans="1:13" ht="14.4" customHeight="1" x14ac:dyDescent="0.3">
      <c r="A307" s="566" t="s">
        <v>2324</v>
      </c>
      <c r="B307" s="567" t="s">
        <v>1849</v>
      </c>
      <c r="C307" s="567" t="s">
        <v>1853</v>
      </c>
      <c r="D307" s="567" t="s">
        <v>937</v>
      </c>
      <c r="E307" s="567" t="s">
        <v>939</v>
      </c>
      <c r="F307" s="570"/>
      <c r="G307" s="570"/>
      <c r="H307" s="583"/>
      <c r="I307" s="570">
        <v>2</v>
      </c>
      <c r="J307" s="570">
        <v>0</v>
      </c>
      <c r="K307" s="583"/>
      <c r="L307" s="570">
        <v>2</v>
      </c>
      <c r="M307" s="571">
        <v>0</v>
      </c>
    </row>
    <row r="308" spans="1:13" ht="14.4" customHeight="1" x14ac:dyDescent="0.3">
      <c r="A308" s="566" t="s">
        <v>2324</v>
      </c>
      <c r="B308" s="567" t="s">
        <v>1849</v>
      </c>
      <c r="C308" s="567" t="s">
        <v>2555</v>
      </c>
      <c r="D308" s="567" t="s">
        <v>2556</v>
      </c>
      <c r="E308" s="567" t="s">
        <v>2557</v>
      </c>
      <c r="F308" s="570">
        <v>1</v>
      </c>
      <c r="G308" s="570">
        <v>0</v>
      </c>
      <c r="H308" s="583"/>
      <c r="I308" s="570"/>
      <c r="J308" s="570"/>
      <c r="K308" s="583"/>
      <c r="L308" s="570">
        <v>1</v>
      </c>
      <c r="M308" s="571">
        <v>0</v>
      </c>
    </row>
    <row r="309" spans="1:13" ht="14.4" customHeight="1" x14ac:dyDescent="0.3">
      <c r="A309" s="566" t="s">
        <v>2324</v>
      </c>
      <c r="B309" s="567" t="s">
        <v>1960</v>
      </c>
      <c r="C309" s="567" t="s">
        <v>2128</v>
      </c>
      <c r="D309" s="567" t="s">
        <v>1382</v>
      </c>
      <c r="E309" s="567" t="s">
        <v>2129</v>
      </c>
      <c r="F309" s="570"/>
      <c r="G309" s="570"/>
      <c r="H309" s="583">
        <v>0</v>
      </c>
      <c r="I309" s="570">
        <v>1</v>
      </c>
      <c r="J309" s="570">
        <v>184.22</v>
      </c>
      <c r="K309" s="583">
        <v>1</v>
      </c>
      <c r="L309" s="570">
        <v>1</v>
      </c>
      <c r="M309" s="571">
        <v>184.22</v>
      </c>
    </row>
    <row r="310" spans="1:13" ht="14.4" customHeight="1" x14ac:dyDescent="0.3">
      <c r="A310" s="566" t="s">
        <v>2325</v>
      </c>
      <c r="B310" s="567" t="s">
        <v>1834</v>
      </c>
      <c r="C310" s="567" t="s">
        <v>1835</v>
      </c>
      <c r="D310" s="567" t="s">
        <v>681</v>
      </c>
      <c r="E310" s="567" t="s">
        <v>682</v>
      </c>
      <c r="F310" s="570"/>
      <c r="G310" s="570"/>
      <c r="H310" s="583">
        <v>0</v>
      </c>
      <c r="I310" s="570">
        <v>1</v>
      </c>
      <c r="J310" s="570">
        <v>95.24</v>
      </c>
      <c r="K310" s="583">
        <v>1</v>
      </c>
      <c r="L310" s="570">
        <v>1</v>
      </c>
      <c r="M310" s="571">
        <v>95.24</v>
      </c>
    </row>
    <row r="311" spans="1:13" ht="14.4" customHeight="1" x14ac:dyDescent="0.3">
      <c r="A311" s="566" t="s">
        <v>2325</v>
      </c>
      <c r="B311" s="567" t="s">
        <v>1834</v>
      </c>
      <c r="C311" s="567" t="s">
        <v>1836</v>
      </c>
      <c r="D311" s="567" t="s">
        <v>681</v>
      </c>
      <c r="E311" s="567" t="s">
        <v>683</v>
      </c>
      <c r="F311" s="570"/>
      <c r="G311" s="570"/>
      <c r="H311" s="583">
        <v>0</v>
      </c>
      <c r="I311" s="570">
        <v>11</v>
      </c>
      <c r="J311" s="570">
        <v>2095.2799999999997</v>
      </c>
      <c r="K311" s="583">
        <v>1</v>
      </c>
      <c r="L311" s="570">
        <v>11</v>
      </c>
      <c r="M311" s="571">
        <v>2095.2799999999997</v>
      </c>
    </row>
    <row r="312" spans="1:13" ht="14.4" customHeight="1" x14ac:dyDescent="0.3">
      <c r="A312" s="566" t="s">
        <v>2325</v>
      </c>
      <c r="B312" s="567" t="s">
        <v>1834</v>
      </c>
      <c r="C312" s="567" t="s">
        <v>1837</v>
      </c>
      <c r="D312" s="567" t="s">
        <v>681</v>
      </c>
      <c r="E312" s="567" t="s">
        <v>684</v>
      </c>
      <c r="F312" s="570"/>
      <c r="G312" s="570"/>
      <c r="H312" s="583">
        <v>0</v>
      </c>
      <c r="I312" s="570">
        <v>25</v>
      </c>
      <c r="J312" s="570">
        <v>15306.500000000004</v>
      </c>
      <c r="K312" s="583">
        <v>1</v>
      </c>
      <c r="L312" s="570">
        <v>25</v>
      </c>
      <c r="M312" s="571">
        <v>15306.500000000004</v>
      </c>
    </row>
    <row r="313" spans="1:13" ht="14.4" customHeight="1" x14ac:dyDescent="0.3">
      <c r="A313" s="566" t="s">
        <v>2325</v>
      </c>
      <c r="B313" s="567" t="s">
        <v>1841</v>
      </c>
      <c r="C313" s="567" t="s">
        <v>4148</v>
      </c>
      <c r="D313" s="567" t="s">
        <v>4149</v>
      </c>
      <c r="E313" s="567" t="s">
        <v>4150</v>
      </c>
      <c r="F313" s="570">
        <v>5</v>
      </c>
      <c r="G313" s="570">
        <v>3152.6499999999996</v>
      </c>
      <c r="H313" s="583">
        <v>0.83333333333333337</v>
      </c>
      <c r="I313" s="570">
        <v>1</v>
      </c>
      <c r="J313" s="570">
        <v>630.53</v>
      </c>
      <c r="K313" s="583">
        <v>0.16666666666666669</v>
      </c>
      <c r="L313" s="570">
        <v>6</v>
      </c>
      <c r="M313" s="571">
        <v>3783.1799999999994</v>
      </c>
    </row>
    <row r="314" spans="1:13" ht="14.4" customHeight="1" x14ac:dyDescent="0.3">
      <c r="A314" s="566" t="s">
        <v>2325</v>
      </c>
      <c r="B314" s="567" t="s">
        <v>1843</v>
      </c>
      <c r="C314" s="567" t="s">
        <v>3211</v>
      </c>
      <c r="D314" s="567" t="s">
        <v>1845</v>
      </c>
      <c r="E314" s="567" t="s">
        <v>3212</v>
      </c>
      <c r="F314" s="570"/>
      <c r="G314" s="570"/>
      <c r="H314" s="583">
        <v>0</v>
      </c>
      <c r="I314" s="570">
        <v>5</v>
      </c>
      <c r="J314" s="570">
        <v>1904.7999999999997</v>
      </c>
      <c r="K314" s="583">
        <v>1</v>
      </c>
      <c r="L314" s="570">
        <v>5</v>
      </c>
      <c r="M314" s="571">
        <v>1904.7999999999997</v>
      </c>
    </row>
    <row r="315" spans="1:13" ht="14.4" customHeight="1" x14ac:dyDescent="0.3">
      <c r="A315" s="566" t="s">
        <v>2325</v>
      </c>
      <c r="B315" s="567" t="s">
        <v>1847</v>
      </c>
      <c r="C315" s="567" t="s">
        <v>1848</v>
      </c>
      <c r="D315" s="567" t="s">
        <v>959</v>
      </c>
      <c r="E315" s="567" t="s">
        <v>960</v>
      </c>
      <c r="F315" s="570"/>
      <c r="G315" s="570"/>
      <c r="H315" s="583">
        <v>0</v>
      </c>
      <c r="I315" s="570">
        <v>49</v>
      </c>
      <c r="J315" s="570">
        <v>6861.47</v>
      </c>
      <c r="K315" s="583">
        <v>1</v>
      </c>
      <c r="L315" s="570">
        <v>49</v>
      </c>
      <c r="M315" s="571">
        <v>6861.47</v>
      </c>
    </row>
    <row r="316" spans="1:13" ht="14.4" customHeight="1" x14ac:dyDescent="0.3">
      <c r="A316" s="566" t="s">
        <v>2325</v>
      </c>
      <c r="B316" s="567" t="s">
        <v>1849</v>
      </c>
      <c r="C316" s="567" t="s">
        <v>1853</v>
      </c>
      <c r="D316" s="567" t="s">
        <v>937</v>
      </c>
      <c r="E316" s="567" t="s">
        <v>939</v>
      </c>
      <c r="F316" s="570"/>
      <c r="G316" s="570"/>
      <c r="H316" s="583"/>
      <c r="I316" s="570">
        <v>1</v>
      </c>
      <c r="J316" s="570">
        <v>0</v>
      </c>
      <c r="K316" s="583"/>
      <c r="L316" s="570">
        <v>1</v>
      </c>
      <c r="M316" s="571">
        <v>0</v>
      </c>
    </row>
    <row r="317" spans="1:13" ht="14.4" customHeight="1" x14ac:dyDescent="0.3">
      <c r="A317" s="566" t="s">
        <v>2325</v>
      </c>
      <c r="B317" s="567" t="s">
        <v>2073</v>
      </c>
      <c r="C317" s="567" t="s">
        <v>2074</v>
      </c>
      <c r="D317" s="567" t="s">
        <v>2075</v>
      </c>
      <c r="E317" s="567" t="s">
        <v>2076</v>
      </c>
      <c r="F317" s="570"/>
      <c r="G317" s="570"/>
      <c r="H317" s="583">
        <v>0</v>
      </c>
      <c r="I317" s="570">
        <v>1</v>
      </c>
      <c r="J317" s="570">
        <v>416.46</v>
      </c>
      <c r="K317" s="583">
        <v>1</v>
      </c>
      <c r="L317" s="570">
        <v>1</v>
      </c>
      <c r="M317" s="571">
        <v>416.46</v>
      </c>
    </row>
    <row r="318" spans="1:13" ht="14.4" customHeight="1" x14ac:dyDescent="0.3">
      <c r="A318" s="566" t="s">
        <v>2325</v>
      </c>
      <c r="B318" s="567" t="s">
        <v>1859</v>
      </c>
      <c r="C318" s="567" t="s">
        <v>2567</v>
      </c>
      <c r="D318" s="567" t="s">
        <v>2568</v>
      </c>
      <c r="E318" s="567" t="s">
        <v>2569</v>
      </c>
      <c r="F318" s="570"/>
      <c r="G318" s="570"/>
      <c r="H318" s="583">
        <v>0</v>
      </c>
      <c r="I318" s="570">
        <v>1</v>
      </c>
      <c r="J318" s="570">
        <v>156.25</v>
      </c>
      <c r="K318" s="583">
        <v>1</v>
      </c>
      <c r="L318" s="570">
        <v>1</v>
      </c>
      <c r="M318" s="571">
        <v>156.25</v>
      </c>
    </row>
    <row r="319" spans="1:13" ht="14.4" customHeight="1" x14ac:dyDescent="0.3">
      <c r="A319" s="566" t="s">
        <v>2325</v>
      </c>
      <c r="B319" s="567" t="s">
        <v>1864</v>
      </c>
      <c r="C319" s="567" t="s">
        <v>2564</v>
      </c>
      <c r="D319" s="567" t="s">
        <v>934</v>
      </c>
      <c r="E319" s="567" t="s">
        <v>2565</v>
      </c>
      <c r="F319" s="570"/>
      <c r="G319" s="570"/>
      <c r="H319" s="583">
        <v>0</v>
      </c>
      <c r="I319" s="570">
        <v>2</v>
      </c>
      <c r="J319" s="570">
        <v>375.18</v>
      </c>
      <c r="K319" s="583">
        <v>1</v>
      </c>
      <c r="L319" s="570">
        <v>2</v>
      </c>
      <c r="M319" s="571">
        <v>375.18</v>
      </c>
    </row>
    <row r="320" spans="1:13" ht="14.4" customHeight="1" x14ac:dyDescent="0.3">
      <c r="A320" s="566" t="s">
        <v>2325</v>
      </c>
      <c r="B320" s="567" t="s">
        <v>1942</v>
      </c>
      <c r="C320" s="567" t="s">
        <v>1943</v>
      </c>
      <c r="D320" s="567" t="s">
        <v>1944</v>
      </c>
      <c r="E320" s="567" t="s">
        <v>1945</v>
      </c>
      <c r="F320" s="570"/>
      <c r="G320" s="570"/>
      <c r="H320" s="583">
        <v>0</v>
      </c>
      <c r="I320" s="570">
        <v>21</v>
      </c>
      <c r="J320" s="570">
        <v>6999.51</v>
      </c>
      <c r="K320" s="583">
        <v>1</v>
      </c>
      <c r="L320" s="570">
        <v>21</v>
      </c>
      <c r="M320" s="571">
        <v>6999.51</v>
      </c>
    </row>
    <row r="321" spans="1:13" ht="14.4" customHeight="1" x14ac:dyDescent="0.3">
      <c r="A321" s="566" t="s">
        <v>2325</v>
      </c>
      <c r="B321" s="567" t="s">
        <v>1960</v>
      </c>
      <c r="C321" s="567" t="s">
        <v>2128</v>
      </c>
      <c r="D321" s="567" t="s">
        <v>1382</v>
      </c>
      <c r="E321" s="567" t="s">
        <v>2129</v>
      </c>
      <c r="F321" s="570"/>
      <c r="G321" s="570"/>
      <c r="H321" s="583">
        <v>0</v>
      </c>
      <c r="I321" s="570">
        <v>2</v>
      </c>
      <c r="J321" s="570">
        <v>368.44</v>
      </c>
      <c r="K321" s="583">
        <v>1</v>
      </c>
      <c r="L321" s="570">
        <v>2</v>
      </c>
      <c r="M321" s="571">
        <v>368.44</v>
      </c>
    </row>
    <row r="322" spans="1:13" ht="14.4" customHeight="1" x14ac:dyDescent="0.3">
      <c r="A322" s="566" t="s">
        <v>2325</v>
      </c>
      <c r="B322" s="567" t="s">
        <v>1976</v>
      </c>
      <c r="C322" s="567" t="s">
        <v>1977</v>
      </c>
      <c r="D322" s="567" t="s">
        <v>1049</v>
      </c>
      <c r="E322" s="567" t="s">
        <v>1978</v>
      </c>
      <c r="F322" s="570"/>
      <c r="G322" s="570"/>
      <c r="H322" s="583">
        <v>0</v>
      </c>
      <c r="I322" s="570">
        <v>5</v>
      </c>
      <c r="J322" s="570">
        <v>1999.6000000000001</v>
      </c>
      <c r="K322" s="583">
        <v>1</v>
      </c>
      <c r="L322" s="570">
        <v>5</v>
      </c>
      <c r="M322" s="571">
        <v>1999.6000000000001</v>
      </c>
    </row>
    <row r="323" spans="1:13" ht="14.4" customHeight="1" x14ac:dyDescent="0.3">
      <c r="A323" s="566" t="s">
        <v>2325</v>
      </c>
      <c r="B323" s="567" t="s">
        <v>2135</v>
      </c>
      <c r="C323" s="567" t="s">
        <v>2136</v>
      </c>
      <c r="D323" s="567" t="s">
        <v>1388</v>
      </c>
      <c r="E323" s="567" t="s">
        <v>1389</v>
      </c>
      <c r="F323" s="570"/>
      <c r="G323" s="570"/>
      <c r="H323" s="583">
        <v>0</v>
      </c>
      <c r="I323" s="570">
        <v>10</v>
      </c>
      <c r="J323" s="570">
        <v>1540.1</v>
      </c>
      <c r="K323" s="583">
        <v>1</v>
      </c>
      <c r="L323" s="570">
        <v>10</v>
      </c>
      <c r="M323" s="571">
        <v>1540.1</v>
      </c>
    </row>
    <row r="324" spans="1:13" ht="14.4" customHeight="1" x14ac:dyDescent="0.3">
      <c r="A324" s="566" t="s">
        <v>2325</v>
      </c>
      <c r="B324" s="567" t="s">
        <v>2142</v>
      </c>
      <c r="C324" s="567" t="s">
        <v>3149</v>
      </c>
      <c r="D324" s="567" t="s">
        <v>3150</v>
      </c>
      <c r="E324" s="567" t="s">
        <v>3151</v>
      </c>
      <c r="F324" s="570">
        <v>1</v>
      </c>
      <c r="G324" s="570">
        <v>0</v>
      </c>
      <c r="H324" s="583"/>
      <c r="I324" s="570"/>
      <c r="J324" s="570"/>
      <c r="K324" s="583"/>
      <c r="L324" s="570">
        <v>1</v>
      </c>
      <c r="M324" s="571">
        <v>0</v>
      </c>
    </row>
    <row r="325" spans="1:13" ht="14.4" customHeight="1" x14ac:dyDescent="0.3">
      <c r="A325" s="566" t="s">
        <v>2325</v>
      </c>
      <c r="B325" s="567" t="s">
        <v>2142</v>
      </c>
      <c r="C325" s="567" t="s">
        <v>2143</v>
      </c>
      <c r="D325" s="567" t="s">
        <v>1384</v>
      </c>
      <c r="E325" s="567" t="s">
        <v>2129</v>
      </c>
      <c r="F325" s="570"/>
      <c r="G325" s="570"/>
      <c r="H325" s="583">
        <v>0</v>
      </c>
      <c r="I325" s="570">
        <v>3</v>
      </c>
      <c r="J325" s="570">
        <v>209.57999999999998</v>
      </c>
      <c r="K325" s="583">
        <v>1</v>
      </c>
      <c r="L325" s="570">
        <v>3</v>
      </c>
      <c r="M325" s="571">
        <v>209.57999999999998</v>
      </c>
    </row>
    <row r="326" spans="1:13" ht="14.4" customHeight="1" x14ac:dyDescent="0.3">
      <c r="A326" s="566" t="s">
        <v>2325</v>
      </c>
      <c r="B326" s="567" t="s">
        <v>1985</v>
      </c>
      <c r="C326" s="567" t="s">
        <v>3822</v>
      </c>
      <c r="D326" s="567" t="s">
        <v>3823</v>
      </c>
      <c r="E326" s="567" t="s">
        <v>3824</v>
      </c>
      <c r="F326" s="570"/>
      <c r="G326" s="570"/>
      <c r="H326" s="583">
        <v>0</v>
      </c>
      <c r="I326" s="570">
        <v>10</v>
      </c>
      <c r="J326" s="570">
        <v>35896.86</v>
      </c>
      <c r="K326" s="583">
        <v>1</v>
      </c>
      <c r="L326" s="570">
        <v>10</v>
      </c>
      <c r="M326" s="571">
        <v>35896.86</v>
      </c>
    </row>
    <row r="327" spans="1:13" ht="14.4" customHeight="1" x14ac:dyDescent="0.3">
      <c r="A327" s="566" t="s">
        <v>2325</v>
      </c>
      <c r="B327" s="567" t="s">
        <v>2004</v>
      </c>
      <c r="C327" s="567" t="s">
        <v>4177</v>
      </c>
      <c r="D327" s="567" t="s">
        <v>4178</v>
      </c>
      <c r="E327" s="567" t="s">
        <v>4179</v>
      </c>
      <c r="F327" s="570">
        <v>4</v>
      </c>
      <c r="G327" s="570">
        <v>0</v>
      </c>
      <c r="H327" s="583"/>
      <c r="I327" s="570"/>
      <c r="J327" s="570"/>
      <c r="K327" s="583"/>
      <c r="L327" s="570">
        <v>4</v>
      </c>
      <c r="M327" s="571">
        <v>0</v>
      </c>
    </row>
    <row r="328" spans="1:13" ht="14.4" customHeight="1" x14ac:dyDescent="0.3">
      <c r="A328" s="566" t="s">
        <v>2325</v>
      </c>
      <c r="B328" s="567" t="s">
        <v>2264</v>
      </c>
      <c r="C328" s="567" t="s">
        <v>2423</v>
      </c>
      <c r="D328" s="567" t="s">
        <v>2424</v>
      </c>
      <c r="E328" s="567" t="s">
        <v>2425</v>
      </c>
      <c r="F328" s="570"/>
      <c r="G328" s="570"/>
      <c r="H328" s="583">
        <v>0</v>
      </c>
      <c r="I328" s="570">
        <v>4</v>
      </c>
      <c r="J328" s="570">
        <v>379.2</v>
      </c>
      <c r="K328" s="583">
        <v>1</v>
      </c>
      <c r="L328" s="570">
        <v>4</v>
      </c>
      <c r="M328" s="571">
        <v>379.2</v>
      </c>
    </row>
    <row r="329" spans="1:13" ht="14.4" customHeight="1" x14ac:dyDescent="0.3">
      <c r="A329" s="566" t="s">
        <v>2325</v>
      </c>
      <c r="B329" s="567" t="s">
        <v>2266</v>
      </c>
      <c r="C329" s="567" t="s">
        <v>2267</v>
      </c>
      <c r="D329" s="567" t="s">
        <v>1676</v>
      </c>
      <c r="E329" s="567" t="s">
        <v>2268</v>
      </c>
      <c r="F329" s="570"/>
      <c r="G329" s="570"/>
      <c r="H329" s="583">
        <v>0</v>
      </c>
      <c r="I329" s="570">
        <v>2</v>
      </c>
      <c r="J329" s="570">
        <v>3723.66</v>
      </c>
      <c r="K329" s="583">
        <v>1</v>
      </c>
      <c r="L329" s="570">
        <v>2</v>
      </c>
      <c r="M329" s="571">
        <v>3723.66</v>
      </c>
    </row>
    <row r="330" spans="1:13" ht="14.4" customHeight="1" x14ac:dyDescent="0.3">
      <c r="A330" s="566" t="s">
        <v>2325</v>
      </c>
      <c r="B330" s="567" t="s">
        <v>4268</v>
      </c>
      <c r="C330" s="567" t="s">
        <v>4167</v>
      </c>
      <c r="D330" s="567" t="s">
        <v>4168</v>
      </c>
      <c r="E330" s="567" t="s">
        <v>4067</v>
      </c>
      <c r="F330" s="570"/>
      <c r="G330" s="570"/>
      <c r="H330" s="583">
        <v>0</v>
      </c>
      <c r="I330" s="570">
        <v>1</v>
      </c>
      <c r="J330" s="570">
        <v>1866.4</v>
      </c>
      <c r="K330" s="583">
        <v>1</v>
      </c>
      <c r="L330" s="570">
        <v>1</v>
      </c>
      <c r="M330" s="571">
        <v>1866.4</v>
      </c>
    </row>
    <row r="331" spans="1:13" ht="14.4" customHeight="1" x14ac:dyDescent="0.3">
      <c r="A331" s="566" t="s">
        <v>2325</v>
      </c>
      <c r="B331" s="567" t="s">
        <v>2034</v>
      </c>
      <c r="C331" s="567" t="s">
        <v>2798</v>
      </c>
      <c r="D331" s="567" t="s">
        <v>957</v>
      </c>
      <c r="E331" s="567" t="s">
        <v>2799</v>
      </c>
      <c r="F331" s="570"/>
      <c r="G331" s="570"/>
      <c r="H331" s="583">
        <v>0</v>
      </c>
      <c r="I331" s="570">
        <v>1</v>
      </c>
      <c r="J331" s="570">
        <v>275.48</v>
      </c>
      <c r="K331" s="583">
        <v>1</v>
      </c>
      <c r="L331" s="570">
        <v>1</v>
      </c>
      <c r="M331" s="571">
        <v>275.48</v>
      </c>
    </row>
    <row r="332" spans="1:13" ht="14.4" customHeight="1" x14ac:dyDescent="0.3">
      <c r="A332" s="566" t="s">
        <v>2325</v>
      </c>
      <c r="B332" s="567" t="s">
        <v>2034</v>
      </c>
      <c r="C332" s="567" t="s">
        <v>4159</v>
      </c>
      <c r="D332" s="567" t="s">
        <v>957</v>
      </c>
      <c r="E332" s="567" t="s">
        <v>799</v>
      </c>
      <c r="F332" s="570"/>
      <c r="G332" s="570"/>
      <c r="H332" s="583"/>
      <c r="I332" s="570">
        <v>1</v>
      </c>
      <c r="J332" s="570">
        <v>0</v>
      </c>
      <c r="K332" s="583"/>
      <c r="L332" s="570">
        <v>1</v>
      </c>
      <c r="M332" s="571">
        <v>0</v>
      </c>
    </row>
    <row r="333" spans="1:13" ht="14.4" customHeight="1" x14ac:dyDescent="0.3">
      <c r="A333" s="566" t="s">
        <v>2325</v>
      </c>
      <c r="B333" s="567" t="s">
        <v>2034</v>
      </c>
      <c r="C333" s="567" t="s">
        <v>2035</v>
      </c>
      <c r="D333" s="567" t="s">
        <v>957</v>
      </c>
      <c r="E333" s="567" t="s">
        <v>944</v>
      </c>
      <c r="F333" s="570"/>
      <c r="G333" s="570"/>
      <c r="H333" s="583">
        <v>0</v>
      </c>
      <c r="I333" s="570">
        <v>1</v>
      </c>
      <c r="J333" s="570">
        <v>137.74</v>
      </c>
      <c r="K333" s="583">
        <v>1</v>
      </c>
      <c r="L333" s="570">
        <v>1</v>
      </c>
      <c r="M333" s="571">
        <v>137.74</v>
      </c>
    </row>
    <row r="334" spans="1:13" ht="14.4" customHeight="1" x14ac:dyDescent="0.3">
      <c r="A334" s="566" t="s">
        <v>2326</v>
      </c>
      <c r="B334" s="567" t="s">
        <v>1942</v>
      </c>
      <c r="C334" s="567" t="s">
        <v>1943</v>
      </c>
      <c r="D334" s="567" t="s">
        <v>1944</v>
      </c>
      <c r="E334" s="567" t="s">
        <v>1945</v>
      </c>
      <c r="F334" s="570"/>
      <c r="G334" s="570"/>
      <c r="H334" s="583">
        <v>0</v>
      </c>
      <c r="I334" s="570">
        <v>2</v>
      </c>
      <c r="J334" s="570">
        <v>666.62</v>
      </c>
      <c r="K334" s="583">
        <v>1</v>
      </c>
      <c r="L334" s="570">
        <v>2</v>
      </c>
      <c r="M334" s="571">
        <v>666.62</v>
      </c>
    </row>
    <row r="335" spans="1:13" ht="14.4" customHeight="1" x14ac:dyDescent="0.3">
      <c r="A335" s="566" t="s">
        <v>2327</v>
      </c>
      <c r="B335" s="567" t="s">
        <v>1834</v>
      </c>
      <c r="C335" s="567" t="s">
        <v>1836</v>
      </c>
      <c r="D335" s="567" t="s">
        <v>681</v>
      </c>
      <c r="E335" s="567" t="s">
        <v>683</v>
      </c>
      <c r="F335" s="570"/>
      <c r="G335" s="570"/>
      <c r="H335" s="583">
        <v>0</v>
      </c>
      <c r="I335" s="570">
        <v>1</v>
      </c>
      <c r="J335" s="570">
        <v>190.48</v>
      </c>
      <c r="K335" s="583">
        <v>1</v>
      </c>
      <c r="L335" s="570">
        <v>1</v>
      </c>
      <c r="M335" s="571">
        <v>190.48</v>
      </c>
    </row>
    <row r="336" spans="1:13" ht="14.4" customHeight="1" x14ac:dyDescent="0.3">
      <c r="A336" s="566" t="s">
        <v>2327</v>
      </c>
      <c r="B336" s="567" t="s">
        <v>1834</v>
      </c>
      <c r="C336" s="567" t="s">
        <v>1837</v>
      </c>
      <c r="D336" s="567" t="s">
        <v>681</v>
      </c>
      <c r="E336" s="567" t="s">
        <v>684</v>
      </c>
      <c r="F336" s="570"/>
      <c r="G336" s="570"/>
      <c r="H336" s="583">
        <v>0</v>
      </c>
      <c r="I336" s="570">
        <v>1</v>
      </c>
      <c r="J336" s="570">
        <v>612.26</v>
      </c>
      <c r="K336" s="583">
        <v>1</v>
      </c>
      <c r="L336" s="570">
        <v>1</v>
      </c>
      <c r="M336" s="571">
        <v>612.26</v>
      </c>
    </row>
    <row r="337" spans="1:13" ht="14.4" customHeight="1" x14ac:dyDescent="0.3">
      <c r="A337" s="566" t="s">
        <v>2327</v>
      </c>
      <c r="B337" s="567" t="s">
        <v>1847</v>
      </c>
      <c r="C337" s="567" t="s">
        <v>1848</v>
      </c>
      <c r="D337" s="567" t="s">
        <v>959</v>
      </c>
      <c r="E337" s="567" t="s">
        <v>960</v>
      </c>
      <c r="F337" s="570"/>
      <c r="G337" s="570"/>
      <c r="H337" s="583">
        <v>0</v>
      </c>
      <c r="I337" s="570">
        <v>1</v>
      </c>
      <c r="J337" s="570">
        <v>140.03</v>
      </c>
      <c r="K337" s="583">
        <v>1</v>
      </c>
      <c r="L337" s="570">
        <v>1</v>
      </c>
      <c r="M337" s="571">
        <v>140.03</v>
      </c>
    </row>
    <row r="338" spans="1:13" ht="14.4" customHeight="1" x14ac:dyDescent="0.3">
      <c r="A338" s="566" t="s">
        <v>2327</v>
      </c>
      <c r="B338" s="567" t="s">
        <v>1864</v>
      </c>
      <c r="C338" s="567" t="s">
        <v>1865</v>
      </c>
      <c r="D338" s="567" t="s">
        <v>934</v>
      </c>
      <c r="E338" s="567" t="s">
        <v>935</v>
      </c>
      <c r="F338" s="570"/>
      <c r="G338" s="570"/>
      <c r="H338" s="583">
        <v>0</v>
      </c>
      <c r="I338" s="570">
        <v>1</v>
      </c>
      <c r="J338" s="570">
        <v>625.29</v>
      </c>
      <c r="K338" s="583">
        <v>1</v>
      </c>
      <c r="L338" s="570">
        <v>1</v>
      </c>
      <c r="M338" s="571">
        <v>625.29</v>
      </c>
    </row>
    <row r="339" spans="1:13" ht="14.4" customHeight="1" x14ac:dyDescent="0.3">
      <c r="A339" s="566" t="s">
        <v>2327</v>
      </c>
      <c r="B339" s="567" t="s">
        <v>1864</v>
      </c>
      <c r="C339" s="567" t="s">
        <v>1866</v>
      </c>
      <c r="D339" s="567" t="s">
        <v>934</v>
      </c>
      <c r="E339" s="567" t="s">
        <v>936</v>
      </c>
      <c r="F339" s="570"/>
      <c r="G339" s="570"/>
      <c r="H339" s="583">
        <v>0</v>
      </c>
      <c r="I339" s="570">
        <v>1</v>
      </c>
      <c r="J339" s="570">
        <v>937.93</v>
      </c>
      <c r="K339" s="583">
        <v>1</v>
      </c>
      <c r="L339" s="570">
        <v>1</v>
      </c>
      <c r="M339" s="571">
        <v>937.93</v>
      </c>
    </row>
    <row r="340" spans="1:13" ht="14.4" customHeight="1" x14ac:dyDescent="0.3">
      <c r="A340" s="566" t="s">
        <v>2327</v>
      </c>
      <c r="B340" s="567" t="s">
        <v>4270</v>
      </c>
      <c r="C340" s="567" t="s">
        <v>3852</v>
      </c>
      <c r="D340" s="567" t="s">
        <v>3853</v>
      </c>
      <c r="E340" s="567" t="s">
        <v>2543</v>
      </c>
      <c r="F340" s="570"/>
      <c r="G340" s="570"/>
      <c r="H340" s="583">
        <v>0</v>
      </c>
      <c r="I340" s="570">
        <v>2</v>
      </c>
      <c r="J340" s="570">
        <v>280.5</v>
      </c>
      <c r="K340" s="583">
        <v>1</v>
      </c>
      <c r="L340" s="570">
        <v>2</v>
      </c>
      <c r="M340" s="571">
        <v>280.5</v>
      </c>
    </row>
    <row r="341" spans="1:13" ht="14.4" customHeight="1" x14ac:dyDescent="0.3">
      <c r="A341" s="566" t="s">
        <v>2327</v>
      </c>
      <c r="B341" s="567" t="s">
        <v>1870</v>
      </c>
      <c r="C341" s="567" t="s">
        <v>1871</v>
      </c>
      <c r="D341" s="567" t="s">
        <v>913</v>
      </c>
      <c r="E341" s="567" t="s">
        <v>1872</v>
      </c>
      <c r="F341" s="570"/>
      <c r="G341" s="570"/>
      <c r="H341" s="583">
        <v>0</v>
      </c>
      <c r="I341" s="570">
        <v>1</v>
      </c>
      <c r="J341" s="570">
        <v>121.16</v>
      </c>
      <c r="K341" s="583">
        <v>1</v>
      </c>
      <c r="L341" s="570">
        <v>1</v>
      </c>
      <c r="M341" s="571">
        <v>121.16</v>
      </c>
    </row>
    <row r="342" spans="1:13" ht="14.4" customHeight="1" x14ac:dyDescent="0.3">
      <c r="A342" s="566" t="s">
        <v>2327</v>
      </c>
      <c r="B342" s="567" t="s">
        <v>1942</v>
      </c>
      <c r="C342" s="567" t="s">
        <v>3845</v>
      </c>
      <c r="D342" s="567" t="s">
        <v>3846</v>
      </c>
      <c r="E342" s="567" t="s">
        <v>3847</v>
      </c>
      <c r="F342" s="570"/>
      <c r="G342" s="570"/>
      <c r="H342" s="583">
        <v>0</v>
      </c>
      <c r="I342" s="570">
        <v>1</v>
      </c>
      <c r="J342" s="570">
        <v>79.36</v>
      </c>
      <c r="K342" s="583">
        <v>1</v>
      </c>
      <c r="L342" s="570">
        <v>1</v>
      </c>
      <c r="M342" s="571">
        <v>79.36</v>
      </c>
    </row>
    <row r="343" spans="1:13" ht="14.4" customHeight="1" x14ac:dyDescent="0.3">
      <c r="A343" s="566" t="s">
        <v>2327</v>
      </c>
      <c r="B343" s="567" t="s">
        <v>4267</v>
      </c>
      <c r="C343" s="567" t="s">
        <v>2778</v>
      </c>
      <c r="D343" s="567" t="s">
        <v>2628</v>
      </c>
      <c r="E343" s="567" t="s">
        <v>2629</v>
      </c>
      <c r="F343" s="570">
        <v>1</v>
      </c>
      <c r="G343" s="570">
        <v>222.25</v>
      </c>
      <c r="H343" s="583">
        <v>1</v>
      </c>
      <c r="I343" s="570"/>
      <c r="J343" s="570"/>
      <c r="K343" s="583">
        <v>0</v>
      </c>
      <c r="L343" s="570">
        <v>1</v>
      </c>
      <c r="M343" s="571">
        <v>222.25</v>
      </c>
    </row>
    <row r="344" spans="1:13" ht="14.4" customHeight="1" x14ac:dyDescent="0.3">
      <c r="A344" s="566" t="s">
        <v>2327</v>
      </c>
      <c r="B344" s="567" t="s">
        <v>1992</v>
      </c>
      <c r="C344" s="567" t="s">
        <v>3598</v>
      </c>
      <c r="D344" s="567" t="s">
        <v>911</v>
      </c>
      <c r="E344" s="567" t="s">
        <v>2827</v>
      </c>
      <c r="F344" s="570"/>
      <c r="G344" s="570"/>
      <c r="H344" s="583">
        <v>0</v>
      </c>
      <c r="I344" s="570">
        <v>2</v>
      </c>
      <c r="J344" s="570">
        <v>386.52</v>
      </c>
      <c r="K344" s="583">
        <v>1</v>
      </c>
      <c r="L344" s="570">
        <v>2</v>
      </c>
      <c r="M344" s="571">
        <v>386.52</v>
      </c>
    </row>
    <row r="345" spans="1:13" ht="14.4" customHeight="1" x14ac:dyDescent="0.3">
      <c r="A345" s="566" t="s">
        <v>2328</v>
      </c>
      <c r="B345" s="567" t="s">
        <v>1834</v>
      </c>
      <c r="C345" s="567" t="s">
        <v>1837</v>
      </c>
      <c r="D345" s="567" t="s">
        <v>681</v>
      </c>
      <c r="E345" s="567" t="s">
        <v>684</v>
      </c>
      <c r="F345" s="570"/>
      <c r="G345" s="570"/>
      <c r="H345" s="583">
        <v>0</v>
      </c>
      <c r="I345" s="570">
        <v>1</v>
      </c>
      <c r="J345" s="570">
        <v>612.26</v>
      </c>
      <c r="K345" s="583">
        <v>1</v>
      </c>
      <c r="L345" s="570">
        <v>1</v>
      </c>
      <c r="M345" s="571">
        <v>612.26</v>
      </c>
    </row>
    <row r="346" spans="1:13" ht="14.4" customHeight="1" x14ac:dyDescent="0.3">
      <c r="A346" s="566" t="s">
        <v>2328</v>
      </c>
      <c r="B346" s="567" t="s">
        <v>1864</v>
      </c>
      <c r="C346" s="567" t="s">
        <v>2082</v>
      </c>
      <c r="D346" s="567" t="s">
        <v>934</v>
      </c>
      <c r="E346" s="567" t="s">
        <v>1310</v>
      </c>
      <c r="F346" s="570"/>
      <c r="G346" s="570"/>
      <c r="H346" s="583">
        <v>0</v>
      </c>
      <c r="I346" s="570">
        <v>1</v>
      </c>
      <c r="J346" s="570">
        <v>1166.47</v>
      </c>
      <c r="K346" s="583">
        <v>1</v>
      </c>
      <c r="L346" s="570">
        <v>1</v>
      </c>
      <c r="M346" s="571">
        <v>1166.47</v>
      </c>
    </row>
    <row r="347" spans="1:13" ht="14.4" customHeight="1" x14ac:dyDescent="0.3">
      <c r="A347" s="566" t="s">
        <v>2328</v>
      </c>
      <c r="B347" s="567" t="s">
        <v>1942</v>
      </c>
      <c r="C347" s="567" t="s">
        <v>1943</v>
      </c>
      <c r="D347" s="567" t="s">
        <v>1944</v>
      </c>
      <c r="E347" s="567" t="s">
        <v>1945</v>
      </c>
      <c r="F347" s="570"/>
      <c r="G347" s="570"/>
      <c r="H347" s="583">
        <v>0</v>
      </c>
      <c r="I347" s="570">
        <v>1</v>
      </c>
      <c r="J347" s="570">
        <v>333.31</v>
      </c>
      <c r="K347" s="583">
        <v>1</v>
      </c>
      <c r="L347" s="570">
        <v>1</v>
      </c>
      <c r="M347" s="571">
        <v>333.31</v>
      </c>
    </row>
    <row r="348" spans="1:13" ht="14.4" customHeight="1" x14ac:dyDescent="0.3">
      <c r="A348" s="566" t="s">
        <v>2328</v>
      </c>
      <c r="B348" s="567" t="s">
        <v>1942</v>
      </c>
      <c r="C348" s="567" t="s">
        <v>1949</v>
      </c>
      <c r="D348" s="567" t="s">
        <v>1950</v>
      </c>
      <c r="E348" s="567" t="s">
        <v>1951</v>
      </c>
      <c r="F348" s="570"/>
      <c r="G348" s="570"/>
      <c r="H348" s="583">
        <v>0</v>
      </c>
      <c r="I348" s="570">
        <v>1</v>
      </c>
      <c r="J348" s="570">
        <v>333.31</v>
      </c>
      <c r="K348" s="583">
        <v>1</v>
      </c>
      <c r="L348" s="570">
        <v>1</v>
      </c>
      <c r="M348" s="571">
        <v>333.31</v>
      </c>
    </row>
    <row r="349" spans="1:13" ht="14.4" customHeight="1" x14ac:dyDescent="0.3">
      <c r="A349" s="566" t="s">
        <v>2328</v>
      </c>
      <c r="B349" s="567" t="s">
        <v>2135</v>
      </c>
      <c r="C349" s="567" t="s">
        <v>2136</v>
      </c>
      <c r="D349" s="567" t="s">
        <v>1388</v>
      </c>
      <c r="E349" s="567" t="s">
        <v>1389</v>
      </c>
      <c r="F349" s="570"/>
      <c r="G349" s="570"/>
      <c r="H349" s="583">
        <v>0</v>
      </c>
      <c r="I349" s="570">
        <v>1</v>
      </c>
      <c r="J349" s="570">
        <v>154.01</v>
      </c>
      <c r="K349" s="583">
        <v>1</v>
      </c>
      <c r="L349" s="570">
        <v>1</v>
      </c>
      <c r="M349" s="571">
        <v>154.01</v>
      </c>
    </row>
    <row r="350" spans="1:13" ht="14.4" customHeight="1" x14ac:dyDescent="0.3">
      <c r="A350" s="566" t="s">
        <v>2330</v>
      </c>
      <c r="B350" s="567" t="s">
        <v>1828</v>
      </c>
      <c r="C350" s="567" t="s">
        <v>3265</v>
      </c>
      <c r="D350" s="567" t="s">
        <v>3266</v>
      </c>
      <c r="E350" s="567" t="s">
        <v>3267</v>
      </c>
      <c r="F350" s="570"/>
      <c r="G350" s="570"/>
      <c r="H350" s="583">
        <v>0</v>
      </c>
      <c r="I350" s="570">
        <v>2</v>
      </c>
      <c r="J350" s="570">
        <v>65.260000000000005</v>
      </c>
      <c r="K350" s="583">
        <v>1</v>
      </c>
      <c r="L350" s="570">
        <v>2</v>
      </c>
      <c r="M350" s="571">
        <v>65.260000000000005</v>
      </c>
    </row>
    <row r="351" spans="1:13" ht="14.4" customHeight="1" x14ac:dyDescent="0.3">
      <c r="A351" s="566" t="s">
        <v>2330</v>
      </c>
      <c r="B351" s="567" t="s">
        <v>1834</v>
      </c>
      <c r="C351" s="567" t="s">
        <v>2581</v>
      </c>
      <c r="D351" s="567" t="s">
        <v>2447</v>
      </c>
      <c r="E351" s="567" t="s">
        <v>684</v>
      </c>
      <c r="F351" s="570"/>
      <c r="G351" s="570"/>
      <c r="H351" s="583">
        <v>0</v>
      </c>
      <c r="I351" s="570">
        <v>5</v>
      </c>
      <c r="J351" s="570">
        <v>3061.3</v>
      </c>
      <c r="K351" s="583">
        <v>1</v>
      </c>
      <c r="L351" s="570">
        <v>5</v>
      </c>
      <c r="M351" s="571">
        <v>3061.3</v>
      </c>
    </row>
    <row r="352" spans="1:13" ht="14.4" customHeight="1" x14ac:dyDescent="0.3">
      <c r="A352" s="566" t="s">
        <v>2330</v>
      </c>
      <c r="B352" s="567" t="s">
        <v>1847</v>
      </c>
      <c r="C352" s="567" t="s">
        <v>1848</v>
      </c>
      <c r="D352" s="567" t="s">
        <v>959</v>
      </c>
      <c r="E352" s="567" t="s">
        <v>960</v>
      </c>
      <c r="F352" s="570"/>
      <c r="G352" s="570"/>
      <c r="H352" s="583">
        <v>0</v>
      </c>
      <c r="I352" s="570">
        <v>3</v>
      </c>
      <c r="J352" s="570">
        <v>420.09000000000003</v>
      </c>
      <c r="K352" s="583">
        <v>1</v>
      </c>
      <c r="L352" s="570">
        <v>3</v>
      </c>
      <c r="M352" s="571">
        <v>420.09000000000003</v>
      </c>
    </row>
    <row r="353" spans="1:13" ht="14.4" customHeight="1" x14ac:dyDescent="0.3">
      <c r="A353" s="566" t="s">
        <v>2330</v>
      </c>
      <c r="B353" s="567" t="s">
        <v>1849</v>
      </c>
      <c r="C353" s="567" t="s">
        <v>3887</v>
      </c>
      <c r="D353" s="567" t="s">
        <v>3888</v>
      </c>
      <c r="E353" s="567" t="s">
        <v>3889</v>
      </c>
      <c r="F353" s="570">
        <v>2</v>
      </c>
      <c r="G353" s="570">
        <v>0</v>
      </c>
      <c r="H353" s="583"/>
      <c r="I353" s="570"/>
      <c r="J353" s="570"/>
      <c r="K353" s="583"/>
      <c r="L353" s="570">
        <v>2</v>
      </c>
      <c r="M353" s="571">
        <v>0</v>
      </c>
    </row>
    <row r="354" spans="1:13" ht="14.4" customHeight="1" x14ac:dyDescent="0.3">
      <c r="A354" s="566" t="s">
        <v>2330</v>
      </c>
      <c r="B354" s="567" t="s">
        <v>2107</v>
      </c>
      <c r="C354" s="567" t="s">
        <v>2108</v>
      </c>
      <c r="D354" s="567" t="s">
        <v>1086</v>
      </c>
      <c r="E354" s="567" t="s">
        <v>686</v>
      </c>
      <c r="F354" s="570">
        <v>1</v>
      </c>
      <c r="G354" s="570">
        <v>101.15</v>
      </c>
      <c r="H354" s="583">
        <v>1</v>
      </c>
      <c r="I354" s="570"/>
      <c r="J354" s="570"/>
      <c r="K354" s="583">
        <v>0</v>
      </c>
      <c r="L354" s="570">
        <v>1</v>
      </c>
      <c r="M354" s="571">
        <v>101.15</v>
      </c>
    </row>
    <row r="355" spans="1:13" ht="14.4" customHeight="1" x14ac:dyDescent="0.3">
      <c r="A355" s="566" t="s">
        <v>2330</v>
      </c>
      <c r="B355" s="567" t="s">
        <v>1897</v>
      </c>
      <c r="C355" s="567" t="s">
        <v>3909</v>
      </c>
      <c r="D355" s="567" t="s">
        <v>584</v>
      </c>
      <c r="E355" s="567" t="s">
        <v>2467</v>
      </c>
      <c r="F355" s="570">
        <v>1</v>
      </c>
      <c r="G355" s="570">
        <v>0</v>
      </c>
      <c r="H355" s="583"/>
      <c r="I355" s="570"/>
      <c r="J355" s="570"/>
      <c r="K355" s="583"/>
      <c r="L355" s="570">
        <v>1</v>
      </c>
      <c r="M355" s="571">
        <v>0</v>
      </c>
    </row>
    <row r="356" spans="1:13" ht="14.4" customHeight="1" x14ac:dyDescent="0.3">
      <c r="A356" s="566" t="s">
        <v>2330</v>
      </c>
      <c r="B356" s="567" t="s">
        <v>1931</v>
      </c>
      <c r="C356" s="567" t="s">
        <v>3895</v>
      </c>
      <c r="D356" s="567" t="s">
        <v>3896</v>
      </c>
      <c r="E356" s="567" t="s">
        <v>3897</v>
      </c>
      <c r="F356" s="570">
        <v>2</v>
      </c>
      <c r="G356" s="570">
        <v>0</v>
      </c>
      <c r="H356" s="583"/>
      <c r="I356" s="570"/>
      <c r="J356" s="570"/>
      <c r="K356" s="583"/>
      <c r="L356" s="570">
        <v>2</v>
      </c>
      <c r="M356" s="571">
        <v>0</v>
      </c>
    </row>
    <row r="357" spans="1:13" ht="14.4" customHeight="1" x14ac:dyDescent="0.3">
      <c r="A357" s="566" t="s">
        <v>2330</v>
      </c>
      <c r="B357" s="567" t="s">
        <v>1931</v>
      </c>
      <c r="C357" s="567" t="s">
        <v>3898</v>
      </c>
      <c r="D357" s="567" t="s">
        <v>3896</v>
      </c>
      <c r="E357" s="567" t="s">
        <v>3899</v>
      </c>
      <c r="F357" s="570"/>
      <c r="G357" s="570"/>
      <c r="H357" s="583">
        <v>0</v>
      </c>
      <c r="I357" s="570">
        <v>3</v>
      </c>
      <c r="J357" s="570">
        <v>260.28000000000003</v>
      </c>
      <c r="K357" s="583">
        <v>1</v>
      </c>
      <c r="L357" s="570">
        <v>3</v>
      </c>
      <c r="M357" s="571">
        <v>260.28000000000003</v>
      </c>
    </row>
    <row r="358" spans="1:13" ht="14.4" customHeight="1" x14ac:dyDescent="0.3">
      <c r="A358" s="566" t="s">
        <v>2330</v>
      </c>
      <c r="B358" s="567" t="s">
        <v>1942</v>
      </c>
      <c r="C358" s="567" t="s">
        <v>2479</v>
      </c>
      <c r="D358" s="567" t="s">
        <v>1944</v>
      </c>
      <c r="E358" s="567" t="s">
        <v>2480</v>
      </c>
      <c r="F358" s="570">
        <v>2</v>
      </c>
      <c r="G358" s="570">
        <v>0</v>
      </c>
      <c r="H358" s="583"/>
      <c r="I358" s="570"/>
      <c r="J358" s="570"/>
      <c r="K358" s="583"/>
      <c r="L358" s="570">
        <v>2</v>
      </c>
      <c r="M358" s="571">
        <v>0</v>
      </c>
    </row>
    <row r="359" spans="1:13" ht="14.4" customHeight="1" x14ac:dyDescent="0.3">
      <c r="A359" s="566" t="s">
        <v>2330</v>
      </c>
      <c r="B359" s="567" t="s">
        <v>1942</v>
      </c>
      <c r="C359" s="567" t="s">
        <v>1943</v>
      </c>
      <c r="D359" s="567" t="s">
        <v>1944</v>
      </c>
      <c r="E359" s="567" t="s">
        <v>1945</v>
      </c>
      <c r="F359" s="570"/>
      <c r="G359" s="570"/>
      <c r="H359" s="583">
        <v>0</v>
      </c>
      <c r="I359" s="570">
        <v>2</v>
      </c>
      <c r="J359" s="570">
        <v>666.62</v>
      </c>
      <c r="K359" s="583">
        <v>1</v>
      </c>
      <c r="L359" s="570">
        <v>2</v>
      </c>
      <c r="M359" s="571">
        <v>666.62</v>
      </c>
    </row>
    <row r="360" spans="1:13" ht="14.4" customHeight="1" x14ac:dyDescent="0.3">
      <c r="A360" s="566" t="s">
        <v>2330</v>
      </c>
      <c r="B360" s="567" t="s">
        <v>1942</v>
      </c>
      <c r="C360" s="567" t="s">
        <v>2126</v>
      </c>
      <c r="D360" s="567" t="s">
        <v>1063</v>
      </c>
      <c r="E360" s="567" t="s">
        <v>2127</v>
      </c>
      <c r="F360" s="570">
        <v>2</v>
      </c>
      <c r="G360" s="570">
        <v>666.62</v>
      </c>
      <c r="H360" s="583">
        <v>1</v>
      </c>
      <c r="I360" s="570"/>
      <c r="J360" s="570"/>
      <c r="K360" s="583">
        <v>0</v>
      </c>
      <c r="L360" s="570">
        <v>2</v>
      </c>
      <c r="M360" s="571">
        <v>666.62</v>
      </c>
    </row>
    <row r="361" spans="1:13" ht="14.4" customHeight="1" x14ac:dyDescent="0.3">
      <c r="A361" s="566" t="s">
        <v>2330</v>
      </c>
      <c r="B361" s="567" t="s">
        <v>1960</v>
      </c>
      <c r="C361" s="567" t="s">
        <v>3863</v>
      </c>
      <c r="D361" s="567" t="s">
        <v>1382</v>
      </c>
      <c r="E361" s="567" t="s">
        <v>1978</v>
      </c>
      <c r="F361" s="570">
        <v>2</v>
      </c>
      <c r="G361" s="570">
        <v>0</v>
      </c>
      <c r="H361" s="583"/>
      <c r="I361" s="570"/>
      <c r="J361" s="570"/>
      <c r="K361" s="583"/>
      <c r="L361" s="570">
        <v>2</v>
      </c>
      <c r="M361" s="571">
        <v>0</v>
      </c>
    </row>
    <row r="362" spans="1:13" ht="14.4" customHeight="1" x14ac:dyDescent="0.3">
      <c r="A362" s="566" t="s">
        <v>2330</v>
      </c>
      <c r="B362" s="567" t="s">
        <v>4267</v>
      </c>
      <c r="C362" s="567" t="s">
        <v>3861</v>
      </c>
      <c r="D362" s="567" t="s">
        <v>3862</v>
      </c>
      <c r="E362" s="567" t="s">
        <v>2629</v>
      </c>
      <c r="F362" s="570">
        <v>3</v>
      </c>
      <c r="G362" s="570">
        <v>666.75</v>
      </c>
      <c r="H362" s="583">
        <v>1</v>
      </c>
      <c r="I362" s="570"/>
      <c r="J362" s="570"/>
      <c r="K362" s="583">
        <v>0</v>
      </c>
      <c r="L362" s="570">
        <v>3</v>
      </c>
      <c r="M362" s="571">
        <v>666.75</v>
      </c>
    </row>
    <row r="363" spans="1:13" ht="14.4" customHeight="1" x14ac:dyDescent="0.3">
      <c r="A363" s="566" t="s">
        <v>2330</v>
      </c>
      <c r="B363" s="567" t="s">
        <v>4267</v>
      </c>
      <c r="C363" s="567" t="s">
        <v>3142</v>
      </c>
      <c r="D363" s="567" t="s">
        <v>3143</v>
      </c>
      <c r="E363" s="567" t="s">
        <v>2629</v>
      </c>
      <c r="F363" s="570">
        <v>2</v>
      </c>
      <c r="G363" s="570">
        <v>250.26</v>
      </c>
      <c r="H363" s="583">
        <v>1</v>
      </c>
      <c r="I363" s="570"/>
      <c r="J363" s="570"/>
      <c r="K363" s="583">
        <v>0</v>
      </c>
      <c r="L363" s="570">
        <v>2</v>
      </c>
      <c r="M363" s="571">
        <v>250.26</v>
      </c>
    </row>
    <row r="364" spans="1:13" ht="14.4" customHeight="1" x14ac:dyDescent="0.3">
      <c r="A364" s="566" t="s">
        <v>2330</v>
      </c>
      <c r="B364" s="567" t="s">
        <v>2135</v>
      </c>
      <c r="C364" s="567" t="s">
        <v>3886</v>
      </c>
      <c r="D364" s="567" t="s">
        <v>1388</v>
      </c>
      <c r="E364" s="567" t="s">
        <v>1389</v>
      </c>
      <c r="F364" s="570"/>
      <c r="G364" s="570"/>
      <c r="H364" s="583">
        <v>0</v>
      </c>
      <c r="I364" s="570">
        <v>2</v>
      </c>
      <c r="J364" s="570">
        <v>286.36</v>
      </c>
      <c r="K364" s="583">
        <v>1</v>
      </c>
      <c r="L364" s="570">
        <v>2</v>
      </c>
      <c r="M364" s="571">
        <v>286.36</v>
      </c>
    </row>
    <row r="365" spans="1:13" ht="14.4" customHeight="1" x14ac:dyDescent="0.3">
      <c r="A365" s="566" t="s">
        <v>2330</v>
      </c>
      <c r="B365" s="567" t="s">
        <v>2142</v>
      </c>
      <c r="C365" s="567" t="s">
        <v>2143</v>
      </c>
      <c r="D365" s="567" t="s">
        <v>1384</v>
      </c>
      <c r="E365" s="567" t="s">
        <v>2129</v>
      </c>
      <c r="F365" s="570"/>
      <c r="G365" s="570"/>
      <c r="H365" s="583">
        <v>0</v>
      </c>
      <c r="I365" s="570">
        <v>2</v>
      </c>
      <c r="J365" s="570">
        <v>139.72</v>
      </c>
      <c r="K365" s="583">
        <v>1</v>
      </c>
      <c r="L365" s="570">
        <v>2</v>
      </c>
      <c r="M365" s="571">
        <v>139.72</v>
      </c>
    </row>
    <row r="366" spans="1:13" ht="14.4" customHeight="1" x14ac:dyDescent="0.3">
      <c r="A366" s="566" t="s">
        <v>2330</v>
      </c>
      <c r="B366" s="567" t="s">
        <v>2004</v>
      </c>
      <c r="C366" s="567" t="s">
        <v>3916</v>
      </c>
      <c r="D366" s="567" t="s">
        <v>3917</v>
      </c>
      <c r="E366" s="567" t="s">
        <v>3918</v>
      </c>
      <c r="F366" s="570">
        <v>3</v>
      </c>
      <c r="G366" s="570">
        <v>0</v>
      </c>
      <c r="H366" s="583"/>
      <c r="I366" s="570"/>
      <c r="J366" s="570"/>
      <c r="K366" s="583"/>
      <c r="L366" s="570">
        <v>3</v>
      </c>
      <c r="M366" s="571">
        <v>0</v>
      </c>
    </row>
    <row r="367" spans="1:13" ht="14.4" customHeight="1" x14ac:dyDescent="0.3">
      <c r="A367" s="566" t="s">
        <v>2330</v>
      </c>
      <c r="B367" s="567" t="s">
        <v>4268</v>
      </c>
      <c r="C367" s="567" t="s">
        <v>2848</v>
      </c>
      <c r="D367" s="567" t="s">
        <v>2849</v>
      </c>
      <c r="E367" s="567" t="s">
        <v>2850</v>
      </c>
      <c r="F367" s="570">
        <v>2</v>
      </c>
      <c r="G367" s="570">
        <v>3732.8</v>
      </c>
      <c r="H367" s="583">
        <v>1</v>
      </c>
      <c r="I367" s="570"/>
      <c r="J367" s="570"/>
      <c r="K367" s="583">
        <v>0</v>
      </c>
      <c r="L367" s="570">
        <v>2</v>
      </c>
      <c r="M367" s="571">
        <v>3732.8</v>
      </c>
    </row>
    <row r="368" spans="1:13" ht="14.4" customHeight="1" x14ac:dyDescent="0.3">
      <c r="A368" s="566" t="s">
        <v>2330</v>
      </c>
      <c r="B368" s="567" t="s">
        <v>2036</v>
      </c>
      <c r="C368" s="567" t="s">
        <v>3893</v>
      </c>
      <c r="D368" s="567" t="s">
        <v>3894</v>
      </c>
      <c r="E368" s="567" t="s">
        <v>2640</v>
      </c>
      <c r="F368" s="570">
        <v>3</v>
      </c>
      <c r="G368" s="570">
        <v>1239.6600000000001</v>
      </c>
      <c r="H368" s="583">
        <v>1</v>
      </c>
      <c r="I368" s="570"/>
      <c r="J368" s="570"/>
      <c r="K368" s="583">
        <v>0</v>
      </c>
      <c r="L368" s="570">
        <v>3</v>
      </c>
      <c r="M368" s="571">
        <v>1239.6600000000001</v>
      </c>
    </row>
    <row r="369" spans="1:13" ht="14.4" customHeight="1" x14ac:dyDescent="0.3">
      <c r="A369" s="566" t="s">
        <v>2331</v>
      </c>
      <c r="B369" s="567" t="s">
        <v>1864</v>
      </c>
      <c r="C369" s="567" t="s">
        <v>1865</v>
      </c>
      <c r="D369" s="567" t="s">
        <v>934</v>
      </c>
      <c r="E369" s="567" t="s">
        <v>935</v>
      </c>
      <c r="F369" s="570"/>
      <c r="G369" s="570"/>
      <c r="H369" s="583">
        <v>0</v>
      </c>
      <c r="I369" s="570">
        <v>1</v>
      </c>
      <c r="J369" s="570">
        <v>625.29</v>
      </c>
      <c r="K369" s="583">
        <v>1</v>
      </c>
      <c r="L369" s="570">
        <v>1</v>
      </c>
      <c r="M369" s="571">
        <v>625.29</v>
      </c>
    </row>
    <row r="370" spans="1:13" ht="14.4" customHeight="1" x14ac:dyDescent="0.3">
      <c r="A370" s="566" t="s">
        <v>2331</v>
      </c>
      <c r="B370" s="567" t="s">
        <v>1864</v>
      </c>
      <c r="C370" s="567" t="s">
        <v>2582</v>
      </c>
      <c r="D370" s="567" t="s">
        <v>955</v>
      </c>
      <c r="E370" s="567" t="s">
        <v>2583</v>
      </c>
      <c r="F370" s="570"/>
      <c r="G370" s="570"/>
      <c r="H370" s="583">
        <v>0</v>
      </c>
      <c r="I370" s="570">
        <v>2</v>
      </c>
      <c r="J370" s="570">
        <v>933.16</v>
      </c>
      <c r="K370" s="583">
        <v>1</v>
      </c>
      <c r="L370" s="570">
        <v>2</v>
      </c>
      <c r="M370" s="571">
        <v>933.16</v>
      </c>
    </row>
    <row r="371" spans="1:13" ht="14.4" customHeight="1" x14ac:dyDescent="0.3">
      <c r="A371" s="566" t="s">
        <v>2331</v>
      </c>
      <c r="B371" s="567" t="s">
        <v>1942</v>
      </c>
      <c r="C371" s="567" t="s">
        <v>1943</v>
      </c>
      <c r="D371" s="567" t="s">
        <v>1944</v>
      </c>
      <c r="E371" s="567" t="s">
        <v>1945</v>
      </c>
      <c r="F371" s="570"/>
      <c r="G371" s="570"/>
      <c r="H371" s="583">
        <v>0</v>
      </c>
      <c r="I371" s="570">
        <v>6</v>
      </c>
      <c r="J371" s="570">
        <v>1999.8600000000001</v>
      </c>
      <c r="K371" s="583">
        <v>1</v>
      </c>
      <c r="L371" s="570">
        <v>6</v>
      </c>
      <c r="M371" s="571">
        <v>1999.8600000000001</v>
      </c>
    </row>
    <row r="372" spans="1:13" ht="14.4" customHeight="1" x14ac:dyDescent="0.3">
      <c r="A372" s="566" t="s">
        <v>2331</v>
      </c>
      <c r="B372" s="567" t="s">
        <v>1976</v>
      </c>
      <c r="C372" s="567" t="s">
        <v>1977</v>
      </c>
      <c r="D372" s="567" t="s">
        <v>1049</v>
      </c>
      <c r="E372" s="567" t="s">
        <v>1978</v>
      </c>
      <c r="F372" s="570"/>
      <c r="G372" s="570"/>
      <c r="H372" s="583">
        <v>0</v>
      </c>
      <c r="I372" s="570">
        <v>2</v>
      </c>
      <c r="J372" s="570">
        <v>799.84</v>
      </c>
      <c r="K372" s="583">
        <v>1</v>
      </c>
      <c r="L372" s="570">
        <v>2</v>
      </c>
      <c r="M372" s="571">
        <v>799.84</v>
      </c>
    </row>
    <row r="373" spans="1:13" ht="14.4" customHeight="1" x14ac:dyDescent="0.3">
      <c r="A373" s="566" t="s">
        <v>2331</v>
      </c>
      <c r="B373" s="567" t="s">
        <v>2135</v>
      </c>
      <c r="C373" s="567" t="s">
        <v>2136</v>
      </c>
      <c r="D373" s="567" t="s">
        <v>1388</v>
      </c>
      <c r="E373" s="567" t="s">
        <v>1389</v>
      </c>
      <c r="F373" s="570"/>
      <c r="G373" s="570"/>
      <c r="H373" s="583">
        <v>0</v>
      </c>
      <c r="I373" s="570">
        <v>1</v>
      </c>
      <c r="J373" s="570">
        <v>154.01</v>
      </c>
      <c r="K373" s="583">
        <v>1</v>
      </c>
      <c r="L373" s="570">
        <v>1</v>
      </c>
      <c r="M373" s="571">
        <v>154.01</v>
      </c>
    </row>
    <row r="374" spans="1:13" ht="14.4" customHeight="1" x14ac:dyDescent="0.3">
      <c r="A374" s="566" t="s">
        <v>2332</v>
      </c>
      <c r="B374" s="567" t="s">
        <v>1828</v>
      </c>
      <c r="C374" s="567" t="s">
        <v>4190</v>
      </c>
      <c r="D374" s="567" t="s">
        <v>4191</v>
      </c>
      <c r="E374" s="567" t="s">
        <v>4192</v>
      </c>
      <c r="F374" s="570">
        <v>1</v>
      </c>
      <c r="G374" s="570">
        <v>0</v>
      </c>
      <c r="H374" s="583"/>
      <c r="I374" s="570"/>
      <c r="J374" s="570"/>
      <c r="K374" s="583"/>
      <c r="L374" s="570">
        <v>1</v>
      </c>
      <c r="M374" s="571">
        <v>0</v>
      </c>
    </row>
    <row r="375" spans="1:13" ht="14.4" customHeight="1" x14ac:dyDescent="0.3">
      <c r="A375" s="566" t="s">
        <v>2332</v>
      </c>
      <c r="B375" s="567" t="s">
        <v>1834</v>
      </c>
      <c r="C375" s="567" t="s">
        <v>1837</v>
      </c>
      <c r="D375" s="567" t="s">
        <v>681</v>
      </c>
      <c r="E375" s="567" t="s">
        <v>684</v>
      </c>
      <c r="F375" s="570"/>
      <c r="G375" s="570"/>
      <c r="H375" s="583">
        <v>0</v>
      </c>
      <c r="I375" s="570">
        <v>13</v>
      </c>
      <c r="J375" s="570">
        <v>7959.38</v>
      </c>
      <c r="K375" s="583">
        <v>1</v>
      </c>
      <c r="L375" s="570">
        <v>13</v>
      </c>
      <c r="M375" s="571">
        <v>7959.38</v>
      </c>
    </row>
    <row r="376" spans="1:13" ht="14.4" customHeight="1" x14ac:dyDescent="0.3">
      <c r="A376" s="566" t="s">
        <v>2332</v>
      </c>
      <c r="B376" s="567" t="s">
        <v>4264</v>
      </c>
      <c r="C376" s="567" t="s">
        <v>4187</v>
      </c>
      <c r="D376" s="567" t="s">
        <v>4188</v>
      </c>
      <c r="E376" s="567" t="s">
        <v>4189</v>
      </c>
      <c r="F376" s="570">
        <v>2</v>
      </c>
      <c r="G376" s="570">
        <v>0</v>
      </c>
      <c r="H376" s="583"/>
      <c r="I376" s="570"/>
      <c r="J376" s="570"/>
      <c r="K376" s="583"/>
      <c r="L376" s="570">
        <v>2</v>
      </c>
      <c r="M376" s="571">
        <v>0</v>
      </c>
    </row>
    <row r="377" spans="1:13" ht="14.4" customHeight="1" x14ac:dyDescent="0.3">
      <c r="A377" s="566" t="s">
        <v>2332</v>
      </c>
      <c r="B377" s="567" t="s">
        <v>1847</v>
      </c>
      <c r="C377" s="567" t="s">
        <v>1848</v>
      </c>
      <c r="D377" s="567" t="s">
        <v>959</v>
      </c>
      <c r="E377" s="567" t="s">
        <v>960</v>
      </c>
      <c r="F377" s="570"/>
      <c r="G377" s="570"/>
      <c r="H377" s="583">
        <v>0</v>
      </c>
      <c r="I377" s="570">
        <v>29</v>
      </c>
      <c r="J377" s="570">
        <v>4060.87</v>
      </c>
      <c r="K377" s="583">
        <v>1</v>
      </c>
      <c r="L377" s="570">
        <v>29</v>
      </c>
      <c r="M377" s="571">
        <v>4060.87</v>
      </c>
    </row>
    <row r="378" spans="1:13" ht="14.4" customHeight="1" x14ac:dyDescent="0.3">
      <c r="A378" s="566" t="s">
        <v>2332</v>
      </c>
      <c r="B378" s="567" t="s">
        <v>1864</v>
      </c>
      <c r="C378" s="567" t="s">
        <v>2081</v>
      </c>
      <c r="D378" s="567" t="s">
        <v>934</v>
      </c>
      <c r="E378" s="567" t="s">
        <v>1309</v>
      </c>
      <c r="F378" s="570"/>
      <c r="G378" s="570"/>
      <c r="H378" s="583">
        <v>0</v>
      </c>
      <c r="I378" s="570">
        <v>1</v>
      </c>
      <c r="J378" s="570">
        <v>468.96</v>
      </c>
      <c r="K378" s="583">
        <v>1</v>
      </c>
      <c r="L378" s="570">
        <v>1</v>
      </c>
      <c r="M378" s="571">
        <v>468.96</v>
      </c>
    </row>
    <row r="379" spans="1:13" ht="14.4" customHeight="1" x14ac:dyDescent="0.3">
      <c r="A379" s="566" t="s">
        <v>2332</v>
      </c>
      <c r="B379" s="567" t="s">
        <v>1864</v>
      </c>
      <c r="C379" s="567" t="s">
        <v>1865</v>
      </c>
      <c r="D379" s="567" t="s">
        <v>934</v>
      </c>
      <c r="E379" s="567" t="s">
        <v>935</v>
      </c>
      <c r="F379" s="570"/>
      <c r="G379" s="570"/>
      <c r="H379" s="583">
        <v>0</v>
      </c>
      <c r="I379" s="570">
        <v>1</v>
      </c>
      <c r="J379" s="570">
        <v>625.29</v>
      </c>
      <c r="K379" s="583">
        <v>1</v>
      </c>
      <c r="L379" s="570">
        <v>1</v>
      </c>
      <c r="M379" s="571">
        <v>625.29</v>
      </c>
    </row>
    <row r="380" spans="1:13" ht="14.4" customHeight="1" x14ac:dyDescent="0.3">
      <c r="A380" s="566" t="s">
        <v>2332</v>
      </c>
      <c r="B380" s="567" t="s">
        <v>1864</v>
      </c>
      <c r="C380" s="567" t="s">
        <v>2082</v>
      </c>
      <c r="D380" s="567" t="s">
        <v>934</v>
      </c>
      <c r="E380" s="567" t="s">
        <v>1310</v>
      </c>
      <c r="F380" s="570"/>
      <c r="G380" s="570"/>
      <c r="H380" s="583">
        <v>0</v>
      </c>
      <c r="I380" s="570">
        <v>2</v>
      </c>
      <c r="J380" s="570">
        <v>2332.94</v>
      </c>
      <c r="K380" s="583">
        <v>1</v>
      </c>
      <c r="L380" s="570">
        <v>2</v>
      </c>
      <c r="M380" s="571">
        <v>2332.94</v>
      </c>
    </row>
    <row r="381" spans="1:13" ht="14.4" customHeight="1" x14ac:dyDescent="0.3">
      <c r="A381" s="566" t="s">
        <v>2332</v>
      </c>
      <c r="B381" s="567" t="s">
        <v>1864</v>
      </c>
      <c r="C381" s="567" t="s">
        <v>2400</v>
      </c>
      <c r="D381" s="567" t="s">
        <v>934</v>
      </c>
      <c r="E381" s="567" t="s">
        <v>2085</v>
      </c>
      <c r="F381" s="570"/>
      <c r="G381" s="570"/>
      <c r="H381" s="583">
        <v>0</v>
      </c>
      <c r="I381" s="570">
        <v>2</v>
      </c>
      <c r="J381" s="570">
        <v>2916.14</v>
      </c>
      <c r="K381" s="583">
        <v>1</v>
      </c>
      <c r="L381" s="570">
        <v>2</v>
      </c>
      <c r="M381" s="571">
        <v>2916.14</v>
      </c>
    </row>
    <row r="382" spans="1:13" ht="14.4" customHeight="1" x14ac:dyDescent="0.3">
      <c r="A382" s="566" t="s">
        <v>2332</v>
      </c>
      <c r="B382" s="567" t="s">
        <v>1992</v>
      </c>
      <c r="C382" s="567" t="s">
        <v>3598</v>
      </c>
      <c r="D382" s="567" t="s">
        <v>911</v>
      </c>
      <c r="E382" s="567" t="s">
        <v>2827</v>
      </c>
      <c r="F382" s="570"/>
      <c r="G382" s="570"/>
      <c r="H382" s="583">
        <v>0</v>
      </c>
      <c r="I382" s="570">
        <v>1</v>
      </c>
      <c r="J382" s="570">
        <v>193.26</v>
      </c>
      <c r="K382" s="583">
        <v>1</v>
      </c>
      <c r="L382" s="570">
        <v>1</v>
      </c>
      <c r="M382" s="571">
        <v>193.26</v>
      </c>
    </row>
    <row r="383" spans="1:13" ht="14.4" customHeight="1" x14ac:dyDescent="0.3">
      <c r="A383" s="566" t="s">
        <v>2332</v>
      </c>
      <c r="B383" s="567" t="s">
        <v>2004</v>
      </c>
      <c r="C383" s="567" t="s">
        <v>2405</v>
      </c>
      <c r="D383" s="567" t="s">
        <v>1311</v>
      </c>
      <c r="E383" s="567" t="s">
        <v>2406</v>
      </c>
      <c r="F383" s="570"/>
      <c r="G383" s="570"/>
      <c r="H383" s="583">
        <v>0</v>
      </c>
      <c r="I383" s="570">
        <v>1</v>
      </c>
      <c r="J383" s="570">
        <v>314.35000000000002</v>
      </c>
      <c r="K383" s="583">
        <v>1</v>
      </c>
      <c r="L383" s="570">
        <v>1</v>
      </c>
      <c r="M383" s="571">
        <v>314.35000000000002</v>
      </c>
    </row>
    <row r="384" spans="1:13" ht="14.4" customHeight="1" x14ac:dyDescent="0.3">
      <c r="A384" s="566" t="s">
        <v>2332</v>
      </c>
      <c r="B384" s="567" t="s">
        <v>2022</v>
      </c>
      <c r="C384" s="567" t="s">
        <v>4186</v>
      </c>
      <c r="D384" s="567" t="s">
        <v>1404</v>
      </c>
      <c r="E384" s="567" t="s">
        <v>3747</v>
      </c>
      <c r="F384" s="570">
        <v>2</v>
      </c>
      <c r="G384" s="570">
        <v>0</v>
      </c>
      <c r="H384" s="583"/>
      <c r="I384" s="570"/>
      <c r="J384" s="570"/>
      <c r="K384" s="583"/>
      <c r="L384" s="570">
        <v>2</v>
      </c>
      <c r="M384" s="571">
        <v>0</v>
      </c>
    </row>
    <row r="385" spans="1:13" ht="14.4" customHeight="1" x14ac:dyDescent="0.3">
      <c r="A385" s="566" t="s">
        <v>2333</v>
      </c>
      <c r="B385" s="567" t="s">
        <v>1834</v>
      </c>
      <c r="C385" s="567" t="s">
        <v>1837</v>
      </c>
      <c r="D385" s="567" t="s">
        <v>681</v>
      </c>
      <c r="E385" s="567" t="s">
        <v>684</v>
      </c>
      <c r="F385" s="570"/>
      <c r="G385" s="570"/>
      <c r="H385" s="583">
        <v>0</v>
      </c>
      <c r="I385" s="570">
        <v>5</v>
      </c>
      <c r="J385" s="570">
        <v>3061.3</v>
      </c>
      <c r="K385" s="583">
        <v>1</v>
      </c>
      <c r="L385" s="570">
        <v>5</v>
      </c>
      <c r="M385" s="571">
        <v>3061.3</v>
      </c>
    </row>
    <row r="386" spans="1:13" ht="14.4" customHeight="1" x14ac:dyDescent="0.3">
      <c r="A386" s="566" t="s">
        <v>2333</v>
      </c>
      <c r="B386" s="567" t="s">
        <v>1843</v>
      </c>
      <c r="C386" s="567" t="s">
        <v>3956</v>
      </c>
      <c r="D386" s="567" t="s">
        <v>3957</v>
      </c>
      <c r="E386" s="567" t="s">
        <v>3958</v>
      </c>
      <c r="F386" s="570"/>
      <c r="G386" s="570"/>
      <c r="H386" s="583">
        <v>0</v>
      </c>
      <c r="I386" s="570">
        <v>3</v>
      </c>
      <c r="J386" s="570">
        <v>447.78</v>
      </c>
      <c r="K386" s="583">
        <v>1</v>
      </c>
      <c r="L386" s="570">
        <v>3</v>
      </c>
      <c r="M386" s="571">
        <v>447.78</v>
      </c>
    </row>
    <row r="387" spans="1:13" ht="14.4" customHeight="1" x14ac:dyDescent="0.3">
      <c r="A387" s="566" t="s">
        <v>2333</v>
      </c>
      <c r="B387" s="567" t="s">
        <v>1847</v>
      </c>
      <c r="C387" s="567" t="s">
        <v>2060</v>
      </c>
      <c r="D387" s="567" t="s">
        <v>959</v>
      </c>
      <c r="E387" s="567" t="s">
        <v>1322</v>
      </c>
      <c r="F387" s="570"/>
      <c r="G387" s="570"/>
      <c r="H387" s="583">
        <v>0</v>
      </c>
      <c r="I387" s="570">
        <v>3</v>
      </c>
      <c r="J387" s="570">
        <v>168.03</v>
      </c>
      <c r="K387" s="583">
        <v>1</v>
      </c>
      <c r="L387" s="570">
        <v>3</v>
      </c>
      <c r="M387" s="571">
        <v>168.03</v>
      </c>
    </row>
    <row r="388" spans="1:13" ht="14.4" customHeight="1" x14ac:dyDescent="0.3">
      <c r="A388" s="566" t="s">
        <v>2333</v>
      </c>
      <c r="B388" s="567" t="s">
        <v>1847</v>
      </c>
      <c r="C388" s="567" t="s">
        <v>1848</v>
      </c>
      <c r="D388" s="567" t="s">
        <v>959</v>
      </c>
      <c r="E388" s="567" t="s">
        <v>960</v>
      </c>
      <c r="F388" s="570"/>
      <c r="G388" s="570"/>
      <c r="H388" s="583">
        <v>0</v>
      </c>
      <c r="I388" s="570">
        <v>3</v>
      </c>
      <c r="J388" s="570">
        <v>420.09000000000003</v>
      </c>
      <c r="K388" s="583">
        <v>1</v>
      </c>
      <c r="L388" s="570">
        <v>3</v>
      </c>
      <c r="M388" s="571">
        <v>420.09000000000003</v>
      </c>
    </row>
    <row r="389" spans="1:13" ht="14.4" customHeight="1" x14ac:dyDescent="0.3">
      <c r="A389" s="566" t="s">
        <v>2333</v>
      </c>
      <c r="B389" s="567" t="s">
        <v>1856</v>
      </c>
      <c r="C389" s="567" t="s">
        <v>3959</v>
      </c>
      <c r="D389" s="567" t="s">
        <v>3960</v>
      </c>
      <c r="E389" s="567" t="s">
        <v>3961</v>
      </c>
      <c r="F389" s="570">
        <v>3</v>
      </c>
      <c r="G389" s="570">
        <v>0</v>
      </c>
      <c r="H389" s="583"/>
      <c r="I389" s="570"/>
      <c r="J389" s="570"/>
      <c r="K389" s="583"/>
      <c r="L389" s="570">
        <v>3</v>
      </c>
      <c r="M389" s="571">
        <v>0</v>
      </c>
    </row>
    <row r="390" spans="1:13" ht="14.4" customHeight="1" x14ac:dyDescent="0.3">
      <c r="A390" s="566" t="s">
        <v>2333</v>
      </c>
      <c r="B390" s="567" t="s">
        <v>2183</v>
      </c>
      <c r="C390" s="567" t="s">
        <v>2184</v>
      </c>
      <c r="D390" s="567" t="s">
        <v>1552</v>
      </c>
      <c r="E390" s="567" t="s">
        <v>1553</v>
      </c>
      <c r="F390" s="570"/>
      <c r="G390" s="570"/>
      <c r="H390" s="583">
        <v>0</v>
      </c>
      <c r="I390" s="570">
        <v>8</v>
      </c>
      <c r="J390" s="570">
        <v>3318.8</v>
      </c>
      <c r="K390" s="583">
        <v>1</v>
      </c>
      <c r="L390" s="570">
        <v>8</v>
      </c>
      <c r="M390" s="571">
        <v>3318.8</v>
      </c>
    </row>
    <row r="391" spans="1:13" ht="14.4" customHeight="1" x14ac:dyDescent="0.3">
      <c r="A391" s="566" t="s">
        <v>2333</v>
      </c>
      <c r="B391" s="567" t="s">
        <v>2107</v>
      </c>
      <c r="C391" s="567" t="s">
        <v>3967</v>
      </c>
      <c r="D391" s="567" t="s">
        <v>1342</v>
      </c>
      <c r="E391" s="567" t="s">
        <v>3968</v>
      </c>
      <c r="F391" s="570"/>
      <c r="G391" s="570"/>
      <c r="H391" s="583">
        <v>0</v>
      </c>
      <c r="I391" s="570">
        <v>2</v>
      </c>
      <c r="J391" s="570">
        <v>674.34</v>
      </c>
      <c r="K391" s="583">
        <v>1</v>
      </c>
      <c r="L391" s="570">
        <v>2</v>
      </c>
      <c r="M391" s="571">
        <v>674.34</v>
      </c>
    </row>
    <row r="392" spans="1:13" ht="14.4" customHeight="1" x14ac:dyDescent="0.3">
      <c r="A392" s="566" t="s">
        <v>2333</v>
      </c>
      <c r="B392" s="567" t="s">
        <v>1910</v>
      </c>
      <c r="C392" s="567" t="s">
        <v>1912</v>
      </c>
      <c r="D392" s="567" t="s">
        <v>971</v>
      </c>
      <c r="E392" s="567" t="s">
        <v>988</v>
      </c>
      <c r="F392" s="570"/>
      <c r="G392" s="570"/>
      <c r="H392" s="583">
        <v>0</v>
      </c>
      <c r="I392" s="570">
        <v>1</v>
      </c>
      <c r="J392" s="570">
        <v>796.04</v>
      </c>
      <c r="K392" s="583">
        <v>1</v>
      </c>
      <c r="L392" s="570">
        <v>1</v>
      </c>
      <c r="M392" s="571">
        <v>796.04</v>
      </c>
    </row>
    <row r="393" spans="1:13" ht="14.4" customHeight="1" x14ac:dyDescent="0.3">
      <c r="A393" s="566" t="s">
        <v>2333</v>
      </c>
      <c r="B393" s="567" t="s">
        <v>1913</v>
      </c>
      <c r="C393" s="567" t="s">
        <v>3971</v>
      </c>
      <c r="D393" s="567" t="s">
        <v>3606</v>
      </c>
      <c r="E393" s="567" t="s">
        <v>944</v>
      </c>
      <c r="F393" s="570"/>
      <c r="G393" s="570"/>
      <c r="H393" s="583">
        <v>0</v>
      </c>
      <c r="I393" s="570">
        <v>4</v>
      </c>
      <c r="J393" s="570">
        <v>955.24</v>
      </c>
      <c r="K393" s="583">
        <v>1</v>
      </c>
      <c r="L393" s="570">
        <v>4</v>
      </c>
      <c r="M393" s="571">
        <v>955.24</v>
      </c>
    </row>
    <row r="394" spans="1:13" ht="14.4" customHeight="1" x14ac:dyDescent="0.3">
      <c r="A394" s="566" t="s">
        <v>2333</v>
      </c>
      <c r="B394" s="567" t="s">
        <v>1942</v>
      </c>
      <c r="C394" s="567" t="s">
        <v>1943</v>
      </c>
      <c r="D394" s="567" t="s">
        <v>1944</v>
      </c>
      <c r="E394" s="567" t="s">
        <v>1945</v>
      </c>
      <c r="F394" s="570"/>
      <c r="G394" s="570"/>
      <c r="H394" s="583">
        <v>0</v>
      </c>
      <c r="I394" s="570">
        <v>14</v>
      </c>
      <c r="J394" s="570">
        <v>4666.34</v>
      </c>
      <c r="K394" s="583">
        <v>1</v>
      </c>
      <c r="L394" s="570">
        <v>14</v>
      </c>
      <c r="M394" s="571">
        <v>4666.34</v>
      </c>
    </row>
    <row r="395" spans="1:13" ht="14.4" customHeight="1" x14ac:dyDescent="0.3">
      <c r="A395" s="566" t="s">
        <v>2333</v>
      </c>
      <c r="B395" s="567" t="s">
        <v>1976</v>
      </c>
      <c r="C395" s="567" t="s">
        <v>1977</v>
      </c>
      <c r="D395" s="567" t="s">
        <v>1049</v>
      </c>
      <c r="E395" s="567" t="s">
        <v>1978</v>
      </c>
      <c r="F395" s="570"/>
      <c r="G395" s="570"/>
      <c r="H395" s="583">
        <v>0</v>
      </c>
      <c r="I395" s="570">
        <v>1</v>
      </c>
      <c r="J395" s="570">
        <v>399.92</v>
      </c>
      <c r="K395" s="583">
        <v>1</v>
      </c>
      <c r="L395" s="570">
        <v>1</v>
      </c>
      <c r="M395" s="571">
        <v>399.92</v>
      </c>
    </row>
    <row r="396" spans="1:13" ht="14.4" customHeight="1" x14ac:dyDescent="0.3">
      <c r="A396" s="566" t="s">
        <v>2334</v>
      </c>
      <c r="B396" s="567" t="s">
        <v>1834</v>
      </c>
      <c r="C396" s="567" t="s">
        <v>1836</v>
      </c>
      <c r="D396" s="567" t="s">
        <v>681</v>
      </c>
      <c r="E396" s="567" t="s">
        <v>683</v>
      </c>
      <c r="F396" s="570"/>
      <c r="G396" s="570"/>
      <c r="H396" s="583">
        <v>0</v>
      </c>
      <c r="I396" s="570">
        <v>1</v>
      </c>
      <c r="J396" s="570">
        <v>190.48</v>
      </c>
      <c r="K396" s="583">
        <v>1</v>
      </c>
      <c r="L396" s="570">
        <v>1</v>
      </c>
      <c r="M396" s="571">
        <v>190.48</v>
      </c>
    </row>
    <row r="397" spans="1:13" ht="14.4" customHeight="1" x14ac:dyDescent="0.3">
      <c r="A397" s="566" t="s">
        <v>2334</v>
      </c>
      <c r="B397" s="567" t="s">
        <v>1834</v>
      </c>
      <c r="C397" s="567" t="s">
        <v>1837</v>
      </c>
      <c r="D397" s="567" t="s">
        <v>681</v>
      </c>
      <c r="E397" s="567" t="s">
        <v>684</v>
      </c>
      <c r="F397" s="570"/>
      <c r="G397" s="570"/>
      <c r="H397" s="583">
        <v>0</v>
      </c>
      <c r="I397" s="570">
        <v>73</v>
      </c>
      <c r="J397" s="570">
        <v>44694.98</v>
      </c>
      <c r="K397" s="583">
        <v>1</v>
      </c>
      <c r="L397" s="570">
        <v>73</v>
      </c>
      <c r="M397" s="571">
        <v>44694.98</v>
      </c>
    </row>
    <row r="398" spans="1:13" ht="14.4" customHeight="1" x14ac:dyDescent="0.3">
      <c r="A398" s="566" t="s">
        <v>2334</v>
      </c>
      <c r="B398" s="567" t="s">
        <v>1841</v>
      </c>
      <c r="C398" s="567" t="s">
        <v>3578</v>
      </c>
      <c r="D398" s="567" t="s">
        <v>3579</v>
      </c>
      <c r="E398" s="567" t="s">
        <v>3580</v>
      </c>
      <c r="F398" s="570">
        <v>1</v>
      </c>
      <c r="G398" s="570">
        <v>441.82</v>
      </c>
      <c r="H398" s="583">
        <v>1</v>
      </c>
      <c r="I398" s="570"/>
      <c r="J398" s="570"/>
      <c r="K398" s="583">
        <v>0</v>
      </c>
      <c r="L398" s="570">
        <v>1</v>
      </c>
      <c r="M398" s="571">
        <v>441.82</v>
      </c>
    </row>
    <row r="399" spans="1:13" ht="14.4" customHeight="1" x14ac:dyDescent="0.3">
      <c r="A399" s="566" t="s">
        <v>2334</v>
      </c>
      <c r="B399" s="567" t="s">
        <v>1847</v>
      </c>
      <c r="C399" s="567" t="s">
        <v>1848</v>
      </c>
      <c r="D399" s="567" t="s">
        <v>959</v>
      </c>
      <c r="E399" s="567" t="s">
        <v>960</v>
      </c>
      <c r="F399" s="570"/>
      <c r="G399" s="570"/>
      <c r="H399" s="583">
        <v>0</v>
      </c>
      <c r="I399" s="570">
        <v>21</v>
      </c>
      <c r="J399" s="570">
        <v>2940.63</v>
      </c>
      <c r="K399" s="583">
        <v>1</v>
      </c>
      <c r="L399" s="570">
        <v>21</v>
      </c>
      <c r="M399" s="571">
        <v>2940.63</v>
      </c>
    </row>
    <row r="400" spans="1:13" ht="14.4" customHeight="1" x14ac:dyDescent="0.3">
      <c r="A400" s="566" t="s">
        <v>2334</v>
      </c>
      <c r="B400" s="567" t="s">
        <v>1849</v>
      </c>
      <c r="C400" s="567" t="s">
        <v>1852</v>
      </c>
      <c r="D400" s="567" t="s">
        <v>937</v>
      </c>
      <c r="E400" s="567" t="s">
        <v>938</v>
      </c>
      <c r="F400" s="570"/>
      <c r="G400" s="570"/>
      <c r="H400" s="583"/>
      <c r="I400" s="570">
        <v>4</v>
      </c>
      <c r="J400" s="570">
        <v>0</v>
      </c>
      <c r="K400" s="583"/>
      <c r="L400" s="570">
        <v>4</v>
      </c>
      <c r="M400" s="571">
        <v>0</v>
      </c>
    </row>
    <row r="401" spans="1:13" ht="14.4" customHeight="1" x14ac:dyDescent="0.3">
      <c r="A401" s="566" t="s">
        <v>2334</v>
      </c>
      <c r="B401" s="567" t="s">
        <v>1864</v>
      </c>
      <c r="C401" s="567" t="s">
        <v>2083</v>
      </c>
      <c r="D401" s="567" t="s">
        <v>955</v>
      </c>
      <c r="E401" s="567" t="s">
        <v>1310</v>
      </c>
      <c r="F401" s="570"/>
      <c r="G401" s="570"/>
      <c r="H401" s="583">
        <v>0</v>
      </c>
      <c r="I401" s="570">
        <v>1</v>
      </c>
      <c r="J401" s="570">
        <v>2332.92</v>
      </c>
      <c r="K401" s="583">
        <v>1</v>
      </c>
      <c r="L401" s="570">
        <v>1</v>
      </c>
      <c r="M401" s="571">
        <v>2332.92</v>
      </c>
    </row>
    <row r="402" spans="1:13" ht="14.4" customHeight="1" x14ac:dyDescent="0.3">
      <c r="A402" s="566" t="s">
        <v>2334</v>
      </c>
      <c r="B402" s="567" t="s">
        <v>1942</v>
      </c>
      <c r="C402" s="567" t="s">
        <v>1943</v>
      </c>
      <c r="D402" s="567" t="s">
        <v>1944</v>
      </c>
      <c r="E402" s="567" t="s">
        <v>1945</v>
      </c>
      <c r="F402" s="570"/>
      <c r="G402" s="570"/>
      <c r="H402" s="583">
        <v>0</v>
      </c>
      <c r="I402" s="570">
        <v>1</v>
      </c>
      <c r="J402" s="570">
        <v>333.31</v>
      </c>
      <c r="K402" s="583">
        <v>1</v>
      </c>
      <c r="L402" s="570">
        <v>1</v>
      </c>
      <c r="M402" s="571">
        <v>333.31</v>
      </c>
    </row>
    <row r="403" spans="1:13" ht="14.4" customHeight="1" x14ac:dyDescent="0.3">
      <c r="A403" s="566" t="s">
        <v>2334</v>
      </c>
      <c r="B403" s="567" t="s">
        <v>1976</v>
      </c>
      <c r="C403" s="567" t="s">
        <v>1977</v>
      </c>
      <c r="D403" s="567" t="s">
        <v>1049</v>
      </c>
      <c r="E403" s="567" t="s">
        <v>1978</v>
      </c>
      <c r="F403" s="570"/>
      <c r="G403" s="570"/>
      <c r="H403" s="583">
        <v>0</v>
      </c>
      <c r="I403" s="570">
        <v>4</v>
      </c>
      <c r="J403" s="570">
        <v>1599.68</v>
      </c>
      <c r="K403" s="583">
        <v>1</v>
      </c>
      <c r="L403" s="570">
        <v>4</v>
      </c>
      <c r="M403" s="571">
        <v>1599.68</v>
      </c>
    </row>
    <row r="404" spans="1:13" ht="14.4" customHeight="1" x14ac:dyDescent="0.3">
      <c r="A404" s="566" t="s">
        <v>2334</v>
      </c>
      <c r="B404" s="567" t="s">
        <v>4267</v>
      </c>
      <c r="C404" s="567" t="s">
        <v>2778</v>
      </c>
      <c r="D404" s="567" t="s">
        <v>2628</v>
      </c>
      <c r="E404" s="567" t="s">
        <v>2629</v>
      </c>
      <c r="F404" s="570">
        <v>2</v>
      </c>
      <c r="G404" s="570">
        <v>444.5</v>
      </c>
      <c r="H404" s="583">
        <v>1</v>
      </c>
      <c r="I404" s="570"/>
      <c r="J404" s="570"/>
      <c r="K404" s="583">
        <v>0</v>
      </c>
      <c r="L404" s="570">
        <v>2</v>
      </c>
      <c r="M404" s="571">
        <v>444.5</v>
      </c>
    </row>
    <row r="405" spans="1:13" ht="14.4" customHeight="1" x14ac:dyDescent="0.3">
      <c r="A405" s="566" t="s">
        <v>2334</v>
      </c>
      <c r="B405" s="567" t="s">
        <v>1992</v>
      </c>
      <c r="C405" s="567" t="s">
        <v>2491</v>
      </c>
      <c r="D405" s="567" t="s">
        <v>911</v>
      </c>
      <c r="E405" s="567" t="s">
        <v>2258</v>
      </c>
      <c r="F405" s="570"/>
      <c r="G405" s="570"/>
      <c r="H405" s="583">
        <v>0</v>
      </c>
      <c r="I405" s="570">
        <v>1</v>
      </c>
      <c r="J405" s="570">
        <v>96.63</v>
      </c>
      <c r="K405" s="583">
        <v>1</v>
      </c>
      <c r="L405" s="570">
        <v>1</v>
      </c>
      <c r="M405" s="571">
        <v>96.63</v>
      </c>
    </row>
    <row r="406" spans="1:13" ht="14.4" customHeight="1" x14ac:dyDescent="0.3">
      <c r="A406" s="566" t="s">
        <v>2334</v>
      </c>
      <c r="B406" s="567" t="s">
        <v>2004</v>
      </c>
      <c r="C406" s="567" t="s">
        <v>2498</v>
      </c>
      <c r="D406" s="567" t="s">
        <v>2499</v>
      </c>
      <c r="E406" s="567" t="s">
        <v>2162</v>
      </c>
      <c r="F406" s="570"/>
      <c r="G406" s="570"/>
      <c r="H406" s="583">
        <v>0</v>
      </c>
      <c r="I406" s="570">
        <v>1</v>
      </c>
      <c r="J406" s="570">
        <v>147.36000000000001</v>
      </c>
      <c r="K406" s="583">
        <v>1</v>
      </c>
      <c r="L406" s="570">
        <v>1</v>
      </c>
      <c r="M406" s="571">
        <v>147.36000000000001</v>
      </c>
    </row>
    <row r="407" spans="1:13" ht="14.4" customHeight="1" x14ac:dyDescent="0.3">
      <c r="A407" s="566" t="s">
        <v>2334</v>
      </c>
      <c r="B407" s="567" t="s">
        <v>2013</v>
      </c>
      <c r="C407" s="567" t="s">
        <v>3978</v>
      </c>
      <c r="D407" s="567" t="s">
        <v>3979</v>
      </c>
      <c r="E407" s="567" t="s">
        <v>2016</v>
      </c>
      <c r="F407" s="570">
        <v>2</v>
      </c>
      <c r="G407" s="570">
        <v>13.96</v>
      </c>
      <c r="H407" s="583">
        <v>1</v>
      </c>
      <c r="I407" s="570"/>
      <c r="J407" s="570"/>
      <c r="K407" s="583">
        <v>0</v>
      </c>
      <c r="L407" s="570">
        <v>2</v>
      </c>
      <c r="M407" s="571">
        <v>13.96</v>
      </c>
    </row>
    <row r="408" spans="1:13" ht="14.4" customHeight="1" x14ac:dyDescent="0.3">
      <c r="A408" s="566" t="s">
        <v>2334</v>
      </c>
      <c r="B408" s="567" t="s">
        <v>2025</v>
      </c>
      <c r="C408" s="567" t="s">
        <v>2026</v>
      </c>
      <c r="D408" s="567" t="s">
        <v>984</v>
      </c>
      <c r="E408" s="567" t="s">
        <v>944</v>
      </c>
      <c r="F408" s="570"/>
      <c r="G408" s="570"/>
      <c r="H408" s="583">
        <v>0</v>
      </c>
      <c r="I408" s="570">
        <v>1</v>
      </c>
      <c r="J408" s="570">
        <v>232.44</v>
      </c>
      <c r="K408" s="583">
        <v>1</v>
      </c>
      <c r="L408" s="570">
        <v>1</v>
      </c>
      <c r="M408" s="571">
        <v>232.44</v>
      </c>
    </row>
    <row r="409" spans="1:13" ht="14.4" customHeight="1" x14ac:dyDescent="0.3">
      <c r="A409" s="566" t="s">
        <v>2334</v>
      </c>
      <c r="B409" s="567" t="s">
        <v>2038</v>
      </c>
      <c r="C409" s="567" t="s">
        <v>2275</v>
      </c>
      <c r="D409" s="567" t="s">
        <v>2276</v>
      </c>
      <c r="E409" s="567" t="s">
        <v>1006</v>
      </c>
      <c r="F409" s="570"/>
      <c r="G409" s="570"/>
      <c r="H409" s="583">
        <v>0</v>
      </c>
      <c r="I409" s="570">
        <v>10</v>
      </c>
      <c r="J409" s="570">
        <v>263.29999999999995</v>
      </c>
      <c r="K409" s="583">
        <v>1</v>
      </c>
      <c r="L409" s="570">
        <v>10</v>
      </c>
      <c r="M409" s="571">
        <v>263.29999999999995</v>
      </c>
    </row>
    <row r="410" spans="1:13" ht="14.4" customHeight="1" x14ac:dyDescent="0.3">
      <c r="A410" s="566" t="s">
        <v>2335</v>
      </c>
      <c r="B410" s="567" t="s">
        <v>1864</v>
      </c>
      <c r="C410" s="567" t="s">
        <v>1865</v>
      </c>
      <c r="D410" s="567" t="s">
        <v>934</v>
      </c>
      <c r="E410" s="567" t="s">
        <v>935</v>
      </c>
      <c r="F410" s="570"/>
      <c r="G410" s="570"/>
      <c r="H410" s="583">
        <v>0</v>
      </c>
      <c r="I410" s="570">
        <v>1</v>
      </c>
      <c r="J410" s="570">
        <v>625.29</v>
      </c>
      <c r="K410" s="583">
        <v>1</v>
      </c>
      <c r="L410" s="570">
        <v>1</v>
      </c>
      <c r="M410" s="571">
        <v>625.29</v>
      </c>
    </row>
    <row r="411" spans="1:13" ht="14.4" customHeight="1" x14ac:dyDescent="0.3">
      <c r="A411" s="566" t="s">
        <v>2335</v>
      </c>
      <c r="B411" s="567" t="s">
        <v>1864</v>
      </c>
      <c r="C411" s="567" t="s">
        <v>1866</v>
      </c>
      <c r="D411" s="567" t="s">
        <v>934</v>
      </c>
      <c r="E411" s="567" t="s">
        <v>936</v>
      </c>
      <c r="F411" s="570"/>
      <c r="G411" s="570"/>
      <c r="H411" s="583">
        <v>0</v>
      </c>
      <c r="I411" s="570">
        <v>2</v>
      </c>
      <c r="J411" s="570">
        <v>1875.86</v>
      </c>
      <c r="K411" s="583">
        <v>1</v>
      </c>
      <c r="L411" s="570">
        <v>2</v>
      </c>
      <c r="M411" s="571">
        <v>1875.86</v>
      </c>
    </row>
    <row r="412" spans="1:13" ht="14.4" customHeight="1" x14ac:dyDescent="0.3">
      <c r="A412" s="566" t="s">
        <v>2335</v>
      </c>
      <c r="B412" s="567" t="s">
        <v>1883</v>
      </c>
      <c r="C412" s="567" t="s">
        <v>4037</v>
      </c>
      <c r="D412" s="567" t="s">
        <v>4038</v>
      </c>
      <c r="E412" s="567" t="s">
        <v>4035</v>
      </c>
      <c r="F412" s="570">
        <v>2</v>
      </c>
      <c r="G412" s="570">
        <v>179.54</v>
      </c>
      <c r="H412" s="583">
        <v>1</v>
      </c>
      <c r="I412" s="570"/>
      <c r="J412" s="570"/>
      <c r="K412" s="583">
        <v>0</v>
      </c>
      <c r="L412" s="570">
        <v>2</v>
      </c>
      <c r="M412" s="571">
        <v>179.54</v>
      </c>
    </row>
    <row r="413" spans="1:13" ht="14.4" customHeight="1" x14ac:dyDescent="0.3">
      <c r="A413" s="566" t="s">
        <v>2335</v>
      </c>
      <c r="B413" s="567" t="s">
        <v>1904</v>
      </c>
      <c r="C413" s="567" t="s">
        <v>4073</v>
      </c>
      <c r="D413" s="567" t="s">
        <v>4074</v>
      </c>
      <c r="E413" s="567" t="s">
        <v>4075</v>
      </c>
      <c r="F413" s="570">
        <v>1</v>
      </c>
      <c r="G413" s="570">
        <v>352.18</v>
      </c>
      <c r="H413" s="583">
        <v>1</v>
      </c>
      <c r="I413" s="570"/>
      <c r="J413" s="570"/>
      <c r="K413" s="583">
        <v>0</v>
      </c>
      <c r="L413" s="570">
        <v>1</v>
      </c>
      <c r="M413" s="571">
        <v>352.18</v>
      </c>
    </row>
    <row r="414" spans="1:13" ht="14.4" customHeight="1" x14ac:dyDescent="0.3">
      <c r="A414" s="566" t="s">
        <v>2335</v>
      </c>
      <c r="B414" s="567" t="s">
        <v>1904</v>
      </c>
      <c r="C414" s="567" t="s">
        <v>4076</v>
      </c>
      <c r="D414" s="567" t="s">
        <v>4077</v>
      </c>
      <c r="E414" s="567" t="s">
        <v>4078</v>
      </c>
      <c r="F414" s="570">
        <v>2</v>
      </c>
      <c r="G414" s="570">
        <v>287.42</v>
      </c>
      <c r="H414" s="583">
        <v>1</v>
      </c>
      <c r="I414" s="570"/>
      <c r="J414" s="570"/>
      <c r="K414" s="583">
        <v>0</v>
      </c>
      <c r="L414" s="570">
        <v>2</v>
      </c>
      <c r="M414" s="571">
        <v>287.42</v>
      </c>
    </row>
    <row r="415" spans="1:13" ht="14.4" customHeight="1" x14ac:dyDescent="0.3">
      <c r="A415" s="566" t="s">
        <v>2335</v>
      </c>
      <c r="B415" s="567" t="s">
        <v>1904</v>
      </c>
      <c r="C415" s="567" t="s">
        <v>4079</v>
      </c>
      <c r="D415" s="567" t="s">
        <v>4077</v>
      </c>
      <c r="E415" s="567" t="s">
        <v>4080</v>
      </c>
      <c r="F415" s="570">
        <v>1</v>
      </c>
      <c r="G415" s="570">
        <v>268.26</v>
      </c>
      <c r="H415" s="583">
        <v>1</v>
      </c>
      <c r="I415" s="570"/>
      <c r="J415" s="570"/>
      <c r="K415" s="583">
        <v>0</v>
      </c>
      <c r="L415" s="570">
        <v>1</v>
      </c>
      <c r="M415" s="571">
        <v>268.26</v>
      </c>
    </row>
    <row r="416" spans="1:13" ht="14.4" customHeight="1" x14ac:dyDescent="0.3">
      <c r="A416" s="566" t="s">
        <v>2335</v>
      </c>
      <c r="B416" s="567" t="s">
        <v>1906</v>
      </c>
      <c r="C416" s="567" t="s">
        <v>3708</v>
      </c>
      <c r="D416" s="567" t="s">
        <v>920</v>
      </c>
      <c r="E416" s="567" t="s">
        <v>3276</v>
      </c>
      <c r="F416" s="570"/>
      <c r="G416" s="570"/>
      <c r="H416" s="583">
        <v>0</v>
      </c>
      <c r="I416" s="570">
        <v>1</v>
      </c>
      <c r="J416" s="570">
        <v>250.62</v>
      </c>
      <c r="K416" s="583">
        <v>1</v>
      </c>
      <c r="L416" s="570">
        <v>1</v>
      </c>
      <c r="M416" s="571">
        <v>250.62</v>
      </c>
    </row>
    <row r="417" spans="1:13" ht="14.4" customHeight="1" x14ac:dyDescent="0.3">
      <c r="A417" s="566" t="s">
        <v>2335</v>
      </c>
      <c r="B417" s="567" t="s">
        <v>1910</v>
      </c>
      <c r="C417" s="567" t="s">
        <v>4031</v>
      </c>
      <c r="D417" s="567" t="s">
        <v>4032</v>
      </c>
      <c r="E417" s="567" t="s">
        <v>944</v>
      </c>
      <c r="F417" s="570">
        <v>1</v>
      </c>
      <c r="G417" s="570">
        <v>196.76</v>
      </c>
      <c r="H417" s="583">
        <v>1</v>
      </c>
      <c r="I417" s="570"/>
      <c r="J417" s="570"/>
      <c r="K417" s="583">
        <v>0</v>
      </c>
      <c r="L417" s="570">
        <v>1</v>
      </c>
      <c r="M417" s="571">
        <v>196.76</v>
      </c>
    </row>
    <row r="418" spans="1:13" ht="14.4" customHeight="1" x14ac:dyDescent="0.3">
      <c r="A418" s="566" t="s">
        <v>2335</v>
      </c>
      <c r="B418" s="567" t="s">
        <v>1910</v>
      </c>
      <c r="C418" s="567" t="s">
        <v>4033</v>
      </c>
      <c r="D418" s="567" t="s">
        <v>4034</v>
      </c>
      <c r="E418" s="567" t="s">
        <v>4035</v>
      </c>
      <c r="F418" s="570">
        <v>1</v>
      </c>
      <c r="G418" s="570">
        <v>0</v>
      </c>
      <c r="H418" s="583"/>
      <c r="I418" s="570"/>
      <c r="J418" s="570"/>
      <c r="K418" s="583"/>
      <c r="L418" s="570">
        <v>1</v>
      </c>
      <c r="M418" s="571">
        <v>0</v>
      </c>
    </row>
    <row r="419" spans="1:13" ht="14.4" customHeight="1" x14ac:dyDescent="0.3">
      <c r="A419" s="566" t="s">
        <v>2335</v>
      </c>
      <c r="B419" s="567" t="s">
        <v>1913</v>
      </c>
      <c r="C419" s="567" t="s">
        <v>3746</v>
      </c>
      <c r="D419" s="567" t="s">
        <v>983</v>
      </c>
      <c r="E419" s="567" t="s">
        <v>3747</v>
      </c>
      <c r="F419" s="570"/>
      <c r="G419" s="570"/>
      <c r="H419" s="583">
        <v>0</v>
      </c>
      <c r="I419" s="570">
        <v>2</v>
      </c>
      <c r="J419" s="570">
        <v>2151.5100000000002</v>
      </c>
      <c r="K419" s="583">
        <v>1</v>
      </c>
      <c r="L419" s="570">
        <v>2</v>
      </c>
      <c r="M419" s="571">
        <v>2151.5100000000002</v>
      </c>
    </row>
    <row r="420" spans="1:13" ht="14.4" customHeight="1" x14ac:dyDescent="0.3">
      <c r="A420" s="566" t="s">
        <v>2335</v>
      </c>
      <c r="B420" s="567" t="s">
        <v>1924</v>
      </c>
      <c r="C420" s="567" t="s">
        <v>3249</v>
      </c>
      <c r="D420" s="567" t="s">
        <v>3250</v>
      </c>
      <c r="E420" s="567" t="s">
        <v>1343</v>
      </c>
      <c r="F420" s="570"/>
      <c r="G420" s="570"/>
      <c r="H420" s="583">
        <v>0</v>
      </c>
      <c r="I420" s="570">
        <v>2</v>
      </c>
      <c r="J420" s="570">
        <v>76.260000000000005</v>
      </c>
      <c r="K420" s="583">
        <v>1</v>
      </c>
      <c r="L420" s="570">
        <v>2</v>
      </c>
      <c r="M420" s="571">
        <v>76.260000000000005</v>
      </c>
    </row>
    <row r="421" spans="1:13" ht="14.4" customHeight="1" x14ac:dyDescent="0.3">
      <c r="A421" s="566" t="s">
        <v>2335</v>
      </c>
      <c r="B421" s="567" t="s">
        <v>1924</v>
      </c>
      <c r="C421" s="567" t="s">
        <v>4056</v>
      </c>
      <c r="D421" s="567" t="s">
        <v>3250</v>
      </c>
      <c r="E421" s="567" t="s">
        <v>3968</v>
      </c>
      <c r="F421" s="570">
        <v>2</v>
      </c>
      <c r="G421" s="570">
        <v>0</v>
      </c>
      <c r="H421" s="583"/>
      <c r="I421" s="570"/>
      <c r="J421" s="570"/>
      <c r="K421" s="583"/>
      <c r="L421" s="570">
        <v>2</v>
      </c>
      <c r="M421" s="571">
        <v>0</v>
      </c>
    </row>
    <row r="422" spans="1:13" ht="14.4" customHeight="1" x14ac:dyDescent="0.3">
      <c r="A422" s="566" t="s">
        <v>2335</v>
      </c>
      <c r="B422" s="567" t="s">
        <v>1979</v>
      </c>
      <c r="C422" s="567" t="s">
        <v>2671</v>
      </c>
      <c r="D422" s="567" t="s">
        <v>2672</v>
      </c>
      <c r="E422" s="567" t="s">
        <v>2673</v>
      </c>
      <c r="F422" s="570"/>
      <c r="G422" s="570"/>
      <c r="H422" s="583">
        <v>0</v>
      </c>
      <c r="I422" s="570">
        <v>1</v>
      </c>
      <c r="J422" s="570">
        <v>69.86</v>
      </c>
      <c r="K422" s="583">
        <v>1</v>
      </c>
      <c r="L422" s="570">
        <v>1</v>
      </c>
      <c r="M422" s="571">
        <v>69.86</v>
      </c>
    </row>
    <row r="423" spans="1:13" ht="14.4" customHeight="1" x14ac:dyDescent="0.3">
      <c r="A423" s="566" t="s">
        <v>2335</v>
      </c>
      <c r="B423" s="567" t="s">
        <v>2142</v>
      </c>
      <c r="C423" s="567" t="s">
        <v>4039</v>
      </c>
      <c r="D423" s="567" t="s">
        <v>4040</v>
      </c>
      <c r="E423" s="567" t="s">
        <v>2129</v>
      </c>
      <c r="F423" s="570">
        <v>4</v>
      </c>
      <c r="G423" s="570">
        <v>279.44</v>
      </c>
      <c r="H423" s="583">
        <v>1</v>
      </c>
      <c r="I423" s="570"/>
      <c r="J423" s="570"/>
      <c r="K423" s="583">
        <v>0</v>
      </c>
      <c r="L423" s="570">
        <v>4</v>
      </c>
      <c r="M423" s="571">
        <v>279.44</v>
      </c>
    </row>
    <row r="424" spans="1:13" ht="14.4" customHeight="1" x14ac:dyDescent="0.3">
      <c r="A424" s="566" t="s">
        <v>2335</v>
      </c>
      <c r="B424" s="567" t="s">
        <v>1992</v>
      </c>
      <c r="C424" s="567" t="s">
        <v>3598</v>
      </c>
      <c r="D424" s="567" t="s">
        <v>911</v>
      </c>
      <c r="E424" s="567" t="s">
        <v>2827</v>
      </c>
      <c r="F424" s="570"/>
      <c r="G424" s="570"/>
      <c r="H424" s="583">
        <v>0</v>
      </c>
      <c r="I424" s="570">
        <v>1</v>
      </c>
      <c r="J424" s="570">
        <v>193.26</v>
      </c>
      <c r="K424" s="583">
        <v>1</v>
      </c>
      <c r="L424" s="570">
        <v>1</v>
      </c>
      <c r="M424" s="571">
        <v>193.26</v>
      </c>
    </row>
    <row r="425" spans="1:13" ht="14.4" customHeight="1" x14ac:dyDescent="0.3">
      <c r="A425" s="566" t="s">
        <v>2335</v>
      </c>
      <c r="B425" s="567" t="s">
        <v>2025</v>
      </c>
      <c r="C425" s="567" t="s">
        <v>4041</v>
      </c>
      <c r="D425" s="567" t="s">
        <v>1600</v>
      </c>
      <c r="E425" s="567" t="s">
        <v>4042</v>
      </c>
      <c r="F425" s="570">
        <v>1</v>
      </c>
      <c r="G425" s="570">
        <v>0</v>
      </c>
      <c r="H425" s="583"/>
      <c r="I425" s="570"/>
      <c r="J425" s="570"/>
      <c r="K425" s="583"/>
      <c r="L425" s="570">
        <v>1</v>
      </c>
      <c r="M425" s="571">
        <v>0</v>
      </c>
    </row>
    <row r="426" spans="1:13" ht="14.4" customHeight="1" x14ac:dyDescent="0.3">
      <c r="A426" s="566" t="s">
        <v>2335</v>
      </c>
      <c r="B426" s="567" t="s">
        <v>2025</v>
      </c>
      <c r="C426" s="567" t="s">
        <v>4043</v>
      </c>
      <c r="D426" s="567" t="s">
        <v>1600</v>
      </c>
      <c r="E426" s="567" t="s">
        <v>4044</v>
      </c>
      <c r="F426" s="570">
        <v>2</v>
      </c>
      <c r="G426" s="570">
        <v>0</v>
      </c>
      <c r="H426" s="583"/>
      <c r="I426" s="570"/>
      <c r="J426" s="570"/>
      <c r="K426" s="583"/>
      <c r="L426" s="570">
        <v>2</v>
      </c>
      <c r="M426" s="571">
        <v>0</v>
      </c>
    </row>
    <row r="427" spans="1:13" ht="14.4" customHeight="1" x14ac:dyDescent="0.3">
      <c r="A427" s="566" t="s">
        <v>2335</v>
      </c>
      <c r="B427" s="567" t="s">
        <v>4268</v>
      </c>
      <c r="C427" s="567" t="s">
        <v>4065</v>
      </c>
      <c r="D427" s="567" t="s">
        <v>4066</v>
      </c>
      <c r="E427" s="567" t="s">
        <v>4067</v>
      </c>
      <c r="F427" s="570">
        <v>1</v>
      </c>
      <c r="G427" s="570">
        <v>1866.4</v>
      </c>
      <c r="H427" s="583">
        <v>1</v>
      </c>
      <c r="I427" s="570"/>
      <c r="J427" s="570"/>
      <c r="K427" s="583">
        <v>0</v>
      </c>
      <c r="L427" s="570">
        <v>1</v>
      </c>
      <c r="M427" s="571">
        <v>1866.4</v>
      </c>
    </row>
    <row r="428" spans="1:13" ht="14.4" customHeight="1" x14ac:dyDescent="0.3">
      <c r="A428" s="566" t="s">
        <v>2335</v>
      </c>
      <c r="B428" s="567" t="s">
        <v>4268</v>
      </c>
      <c r="C428" s="567" t="s">
        <v>4068</v>
      </c>
      <c r="D428" s="567" t="s">
        <v>4066</v>
      </c>
      <c r="E428" s="567" t="s">
        <v>1601</v>
      </c>
      <c r="F428" s="570">
        <v>3</v>
      </c>
      <c r="G428" s="570">
        <v>1599.78</v>
      </c>
      <c r="H428" s="583">
        <v>1</v>
      </c>
      <c r="I428" s="570"/>
      <c r="J428" s="570"/>
      <c r="K428" s="583">
        <v>0</v>
      </c>
      <c r="L428" s="570">
        <v>3</v>
      </c>
      <c r="M428" s="571">
        <v>1599.78</v>
      </c>
    </row>
    <row r="429" spans="1:13" ht="14.4" customHeight="1" x14ac:dyDescent="0.3">
      <c r="A429" s="566" t="s">
        <v>2335</v>
      </c>
      <c r="B429" s="567" t="s">
        <v>2036</v>
      </c>
      <c r="C429" s="567" t="s">
        <v>4050</v>
      </c>
      <c r="D429" s="567" t="s">
        <v>3202</v>
      </c>
      <c r="E429" s="567" t="s">
        <v>4051</v>
      </c>
      <c r="F429" s="570">
        <v>2</v>
      </c>
      <c r="G429" s="570">
        <v>0</v>
      </c>
      <c r="H429" s="583"/>
      <c r="I429" s="570"/>
      <c r="J429" s="570"/>
      <c r="K429" s="583"/>
      <c r="L429" s="570">
        <v>2</v>
      </c>
      <c r="M429" s="571">
        <v>0</v>
      </c>
    </row>
    <row r="430" spans="1:13" ht="14.4" customHeight="1" x14ac:dyDescent="0.3">
      <c r="A430" s="566" t="s">
        <v>2335</v>
      </c>
      <c r="B430" s="567" t="s">
        <v>2036</v>
      </c>
      <c r="C430" s="567" t="s">
        <v>4052</v>
      </c>
      <c r="D430" s="567" t="s">
        <v>3202</v>
      </c>
      <c r="E430" s="567" t="s">
        <v>4053</v>
      </c>
      <c r="F430" s="570">
        <v>1</v>
      </c>
      <c r="G430" s="570">
        <v>0</v>
      </c>
      <c r="H430" s="583"/>
      <c r="I430" s="570"/>
      <c r="J430" s="570"/>
      <c r="K430" s="583"/>
      <c r="L430" s="570">
        <v>1</v>
      </c>
      <c r="M430" s="571">
        <v>0</v>
      </c>
    </row>
    <row r="431" spans="1:13" ht="14.4" customHeight="1" x14ac:dyDescent="0.3">
      <c r="A431" s="566" t="s">
        <v>2335</v>
      </c>
      <c r="B431" s="567" t="s">
        <v>2036</v>
      </c>
      <c r="C431" s="567" t="s">
        <v>3201</v>
      </c>
      <c r="D431" s="567" t="s">
        <v>3202</v>
      </c>
      <c r="E431" s="567" t="s">
        <v>3203</v>
      </c>
      <c r="F431" s="570">
        <v>1</v>
      </c>
      <c r="G431" s="570">
        <v>0</v>
      </c>
      <c r="H431" s="583"/>
      <c r="I431" s="570"/>
      <c r="J431" s="570"/>
      <c r="K431" s="583"/>
      <c r="L431" s="570">
        <v>1</v>
      </c>
      <c r="M431" s="571">
        <v>0</v>
      </c>
    </row>
    <row r="432" spans="1:13" ht="14.4" customHeight="1" x14ac:dyDescent="0.3">
      <c r="A432" s="566" t="s">
        <v>2335</v>
      </c>
      <c r="B432" s="567" t="s">
        <v>2036</v>
      </c>
      <c r="C432" s="567" t="s">
        <v>4054</v>
      </c>
      <c r="D432" s="567" t="s">
        <v>3202</v>
      </c>
      <c r="E432" s="567" t="s">
        <v>4055</v>
      </c>
      <c r="F432" s="570">
        <v>1</v>
      </c>
      <c r="G432" s="570">
        <v>0</v>
      </c>
      <c r="H432" s="583"/>
      <c r="I432" s="570"/>
      <c r="J432" s="570"/>
      <c r="K432" s="583"/>
      <c r="L432" s="570">
        <v>1</v>
      </c>
      <c r="M432" s="571">
        <v>0</v>
      </c>
    </row>
    <row r="433" spans="1:13" ht="14.4" customHeight="1" x14ac:dyDescent="0.3">
      <c r="A433" s="566" t="s">
        <v>2336</v>
      </c>
      <c r="B433" s="567" t="s">
        <v>1834</v>
      </c>
      <c r="C433" s="567" t="s">
        <v>2598</v>
      </c>
      <c r="D433" s="567" t="s">
        <v>2599</v>
      </c>
      <c r="E433" s="567" t="s">
        <v>1567</v>
      </c>
      <c r="F433" s="570">
        <v>1</v>
      </c>
      <c r="G433" s="570">
        <v>0</v>
      </c>
      <c r="H433" s="583"/>
      <c r="I433" s="570"/>
      <c r="J433" s="570"/>
      <c r="K433" s="583"/>
      <c r="L433" s="570">
        <v>1</v>
      </c>
      <c r="M433" s="571">
        <v>0</v>
      </c>
    </row>
    <row r="434" spans="1:13" ht="14.4" customHeight="1" x14ac:dyDescent="0.3">
      <c r="A434" s="566" t="s">
        <v>2336</v>
      </c>
      <c r="B434" s="567" t="s">
        <v>1834</v>
      </c>
      <c r="C434" s="567" t="s">
        <v>1835</v>
      </c>
      <c r="D434" s="567" t="s">
        <v>681</v>
      </c>
      <c r="E434" s="567" t="s">
        <v>682</v>
      </c>
      <c r="F434" s="570"/>
      <c r="G434" s="570"/>
      <c r="H434" s="583">
        <v>0</v>
      </c>
      <c r="I434" s="570">
        <v>2</v>
      </c>
      <c r="J434" s="570">
        <v>190.48</v>
      </c>
      <c r="K434" s="583">
        <v>1</v>
      </c>
      <c r="L434" s="570">
        <v>2</v>
      </c>
      <c r="M434" s="571">
        <v>190.48</v>
      </c>
    </row>
    <row r="435" spans="1:13" ht="14.4" customHeight="1" x14ac:dyDescent="0.3">
      <c r="A435" s="566" t="s">
        <v>2336</v>
      </c>
      <c r="B435" s="567" t="s">
        <v>1834</v>
      </c>
      <c r="C435" s="567" t="s">
        <v>1836</v>
      </c>
      <c r="D435" s="567" t="s">
        <v>681</v>
      </c>
      <c r="E435" s="567" t="s">
        <v>683</v>
      </c>
      <c r="F435" s="570"/>
      <c r="G435" s="570"/>
      <c r="H435" s="583">
        <v>0</v>
      </c>
      <c r="I435" s="570">
        <v>2</v>
      </c>
      <c r="J435" s="570">
        <v>380.96</v>
      </c>
      <c r="K435" s="583">
        <v>1</v>
      </c>
      <c r="L435" s="570">
        <v>2</v>
      </c>
      <c r="M435" s="571">
        <v>380.96</v>
      </c>
    </row>
    <row r="436" spans="1:13" ht="14.4" customHeight="1" x14ac:dyDescent="0.3">
      <c r="A436" s="566" t="s">
        <v>2336</v>
      </c>
      <c r="B436" s="567" t="s">
        <v>1847</v>
      </c>
      <c r="C436" s="567" t="s">
        <v>2060</v>
      </c>
      <c r="D436" s="567" t="s">
        <v>959</v>
      </c>
      <c r="E436" s="567" t="s">
        <v>1322</v>
      </c>
      <c r="F436" s="570"/>
      <c r="G436" s="570"/>
      <c r="H436" s="583">
        <v>0</v>
      </c>
      <c r="I436" s="570">
        <v>1</v>
      </c>
      <c r="J436" s="570">
        <v>56.01</v>
      </c>
      <c r="K436" s="583">
        <v>1</v>
      </c>
      <c r="L436" s="570">
        <v>1</v>
      </c>
      <c r="M436" s="571">
        <v>56.01</v>
      </c>
    </row>
    <row r="437" spans="1:13" ht="14.4" customHeight="1" x14ac:dyDescent="0.3">
      <c r="A437" s="566" t="s">
        <v>2336</v>
      </c>
      <c r="B437" s="567" t="s">
        <v>1859</v>
      </c>
      <c r="C437" s="567" t="s">
        <v>2567</v>
      </c>
      <c r="D437" s="567" t="s">
        <v>2568</v>
      </c>
      <c r="E437" s="567" t="s">
        <v>2569</v>
      </c>
      <c r="F437" s="570"/>
      <c r="G437" s="570"/>
      <c r="H437" s="583">
        <v>0</v>
      </c>
      <c r="I437" s="570">
        <v>2</v>
      </c>
      <c r="J437" s="570">
        <v>312.5</v>
      </c>
      <c r="K437" s="583">
        <v>1</v>
      </c>
      <c r="L437" s="570">
        <v>2</v>
      </c>
      <c r="M437" s="571">
        <v>312.5</v>
      </c>
    </row>
    <row r="438" spans="1:13" ht="14.4" customHeight="1" x14ac:dyDescent="0.3">
      <c r="A438" s="566" t="s">
        <v>2336</v>
      </c>
      <c r="B438" s="567" t="s">
        <v>1864</v>
      </c>
      <c r="C438" s="567" t="s">
        <v>2564</v>
      </c>
      <c r="D438" s="567" t="s">
        <v>934</v>
      </c>
      <c r="E438" s="567" t="s">
        <v>2565</v>
      </c>
      <c r="F438" s="570"/>
      <c r="G438" s="570"/>
      <c r="H438" s="583">
        <v>0</v>
      </c>
      <c r="I438" s="570">
        <v>2</v>
      </c>
      <c r="J438" s="570">
        <v>375.18</v>
      </c>
      <c r="K438" s="583">
        <v>1</v>
      </c>
      <c r="L438" s="570">
        <v>2</v>
      </c>
      <c r="M438" s="571">
        <v>375.18</v>
      </c>
    </row>
    <row r="439" spans="1:13" ht="14.4" customHeight="1" x14ac:dyDescent="0.3">
      <c r="A439" s="566" t="s">
        <v>2336</v>
      </c>
      <c r="B439" s="567" t="s">
        <v>1864</v>
      </c>
      <c r="C439" s="567" t="s">
        <v>1866</v>
      </c>
      <c r="D439" s="567" t="s">
        <v>934</v>
      </c>
      <c r="E439" s="567" t="s">
        <v>936</v>
      </c>
      <c r="F439" s="570"/>
      <c r="G439" s="570"/>
      <c r="H439" s="583">
        <v>0</v>
      </c>
      <c r="I439" s="570">
        <v>1</v>
      </c>
      <c r="J439" s="570">
        <v>937.93</v>
      </c>
      <c r="K439" s="583">
        <v>1</v>
      </c>
      <c r="L439" s="570">
        <v>1</v>
      </c>
      <c r="M439" s="571">
        <v>937.93</v>
      </c>
    </row>
    <row r="440" spans="1:13" ht="14.4" customHeight="1" x14ac:dyDescent="0.3">
      <c r="A440" s="566" t="s">
        <v>2336</v>
      </c>
      <c r="B440" s="567" t="s">
        <v>1897</v>
      </c>
      <c r="C440" s="567" t="s">
        <v>4091</v>
      </c>
      <c r="D440" s="567" t="s">
        <v>584</v>
      </c>
      <c r="E440" s="567" t="s">
        <v>659</v>
      </c>
      <c r="F440" s="570">
        <v>1</v>
      </c>
      <c r="G440" s="570">
        <v>0</v>
      </c>
      <c r="H440" s="583"/>
      <c r="I440" s="570"/>
      <c r="J440" s="570"/>
      <c r="K440" s="583"/>
      <c r="L440" s="570">
        <v>1</v>
      </c>
      <c r="M440" s="571">
        <v>0</v>
      </c>
    </row>
    <row r="441" spans="1:13" ht="14.4" customHeight="1" x14ac:dyDescent="0.3">
      <c r="A441" s="566" t="s">
        <v>2336</v>
      </c>
      <c r="B441" s="567" t="s">
        <v>1924</v>
      </c>
      <c r="C441" s="567" t="s">
        <v>4089</v>
      </c>
      <c r="D441" s="567" t="s">
        <v>3250</v>
      </c>
      <c r="E441" s="567" t="s">
        <v>1343</v>
      </c>
      <c r="F441" s="570">
        <v>2</v>
      </c>
      <c r="G441" s="570">
        <v>0</v>
      </c>
      <c r="H441" s="583"/>
      <c r="I441" s="570"/>
      <c r="J441" s="570"/>
      <c r="K441" s="583"/>
      <c r="L441" s="570">
        <v>2</v>
      </c>
      <c r="M441" s="571">
        <v>0</v>
      </c>
    </row>
    <row r="442" spans="1:13" ht="14.4" customHeight="1" x14ac:dyDescent="0.3">
      <c r="A442" s="566" t="s">
        <v>2336</v>
      </c>
      <c r="B442" s="567" t="s">
        <v>1942</v>
      </c>
      <c r="C442" s="567" t="s">
        <v>2479</v>
      </c>
      <c r="D442" s="567" t="s">
        <v>1944</v>
      </c>
      <c r="E442" s="567" t="s">
        <v>2480</v>
      </c>
      <c r="F442" s="570">
        <v>2</v>
      </c>
      <c r="G442" s="570">
        <v>0</v>
      </c>
      <c r="H442" s="583"/>
      <c r="I442" s="570"/>
      <c r="J442" s="570"/>
      <c r="K442" s="583"/>
      <c r="L442" s="570">
        <v>2</v>
      </c>
      <c r="M442" s="571">
        <v>0</v>
      </c>
    </row>
    <row r="443" spans="1:13" ht="14.4" customHeight="1" x14ac:dyDescent="0.3">
      <c r="A443" s="566" t="s">
        <v>2336</v>
      </c>
      <c r="B443" s="567" t="s">
        <v>1942</v>
      </c>
      <c r="C443" s="567" t="s">
        <v>1943</v>
      </c>
      <c r="D443" s="567" t="s">
        <v>1944</v>
      </c>
      <c r="E443" s="567" t="s">
        <v>1945</v>
      </c>
      <c r="F443" s="570"/>
      <c r="G443" s="570"/>
      <c r="H443" s="583">
        <v>0</v>
      </c>
      <c r="I443" s="570">
        <v>6</v>
      </c>
      <c r="J443" s="570">
        <v>1999.8600000000001</v>
      </c>
      <c r="K443" s="583">
        <v>1</v>
      </c>
      <c r="L443" s="570">
        <v>6</v>
      </c>
      <c r="M443" s="571">
        <v>1999.8600000000001</v>
      </c>
    </row>
    <row r="444" spans="1:13" ht="14.4" customHeight="1" x14ac:dyDescent="0.3">
      <c r="A444" s="566" t="s">
        <v>2336</v>
      </c>
      <c r="B444" s="567" t="s">
        <v>1960</v>
      </c>
      <c r="C444" s="567" t="s">
        <v>4083</v>
      </c>
      <c r="D444" s="567" t="s">
        <v>3145</v>
      </c>
      <c r="E444" s="567" t="s">
        <v>4084</v>
      </c>
      <c r="F444" s="570">
        <v>2</v>
      </c>
      <c r="G444" s="570">
        <v>0</v>
      </c>
      <c r="H444" s="583"/>
      <c r="I444" s="570"/>
      <c r="J444" s="570"/>
      <c r="K444" s="583"/>
      <c r="L444" s="570">
        <v>2</v>
      </c>
      <c r="M444" s="571">
        <v>0</v>
      </c>
    </row>
    <row r="445" spans="1:13" ht="14.4" customHeight="1" x14ac:dyDescent="0.3">
      <c r="A445" s="566" t="s">
        <v>2336</v>
      </c>
      <c r="B445" s="567" t="s">
        <v>1976</v>
      </c>
      <c r="C445" s="567" t="s">
        <v>1977</v>
      </c>
      <c r="D445" s="567" t="s">
        <v>1049</v>
      </c>
      <c r="E445" s="567" t="s">
        <v>1978</v>
      </c>
      <c r="F445" s="570"/>
      <c r="G445" s="570"/>
      <c r="H445" s="583">
        <v>0</v>
      </c>
      <c r="I445" s="570">
        <v>1</v>
      </c>
      <c r="J445" s="570">
        <v>399.92</v>
      </c>
      <c r="K445" s="583">
        <v>1</v>
      </c>
      <c r="L445" s="570">
        <v>1</v>
      </c>
      <c r="M445" s="571">
        <v>399.92</v>
      </c>
    </row>
    <row r="446" spans="1:13" ht="14.4" customHeight="1" x14ac:dyDescent="0.3">
      <c r="A446" s="566" t="s">
        <v>2336</v>
      </c>
      <c r="B446" s="567" t="s">
        <v>2135</v>
      </c>
      <c r="C446" s="567" t="s">
        <v>3886</v>
      </c>
      <c r="D446" s="567" t="s">
        <v>1388</v>
      </c>
      <c r="E446" s="567" t="s">
        <v>1389</v>
      </c>
      <c r="F446" s="570"/>
      <c r="G446" s="570"/>
      <c r="H446" s="583">
        <v>0</v>
      </c>
      <c r="I446" s="570">
        <v>2</v>
      </c>
      <c r="J446" s="570">
        <v>286.36</v>
      </c>
      <c r="K446" s="583">
        <v>1</v>
      </c>
      <c r="L446" s="570">
        <v>2</v>
      </c>
      <c r="M446" s="571">
        <v>286.36</v>
      </c>
    </row>
    <row r="447" spans="1:13" ht="14.4" customHeight="1" x14ac:dyDescent="0.3">
      <c r="A447" s="566" t="s">
        <v>2336</v>
      </c>
      <c r="B447" s="567" t="s">
        <v>2004</v>
      </c>
      <c r="C447" s="567" t="s">
        <v>4098</v>
      </c>
      <c r="D447" s="567" t="s">
        <v>4099</v>
      </c>
      <c r="E447" s="567" t="s">
        <v>2006</v>
      </c>
      <c r="F447" s="570">
        <v>1</v>
      </c>
      <c r="G447" s="570">
        <v>186.85</v>
      </c>
      <c r="H447" s="583">
        <v>1</v>
      </c>
      <c r="I447" s="570"/>
      <c r="J447" s="570"/>
      <c r="K447" s="583">
        <v>0</v>
      </c>
      <c r="L447" s="570">
        <v>1</v>
      </c>
      <c r="M447" s="571">
        <v>186.85</v>
      </c>
    </row>
    <row r="448" spans="1:13" ht="14.4" customHeight="1" thickBot="1" x14ac:dyDescent="0.35">
      <c r="A448" s="572" t="s">
        <v>2336</v>
      </c>
      <c r="B448" s="573" t="s">
        <v>2264</v>
      </c>
      <c r="C448" s="573" t="s">
        <v>2423</v>
      </c>
      <c r="D448" s="573" t="s">
        <v>2424</v>
      </c>
      <c r="E448" s="573" t="s">
        <v>2425</v>
      </c>
      <c r="F448" s="576"/>
      <c r="G448" s="576"/>
      <c r="H448" s="584">
        <v>0</v>
      </c>
      <c r="I448" s="576">
        <v>4</v>
      </c>
      <c r="J448" s="576">
        <v>379.2</v>
      </c>
      <c r="K448" s="584">
        <v>1</v>
      </c>
      <c r="L448" s="576">
        <v>4</v>
      </c>
      <c r="M448" s="577">
        <v>379.2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537</v>
      </c>
      <c r="B4" s="552" t="s">
        <v>538</v>
      </c>
      <c r="C4" s="553" t="s">
        <v>539</v>
      </c>
      <c r="D4" s="553" t="s">
        <v>538</v>
      </c>
      <c r="E4" s="553" t="s">
        <v>538</v>
      </c>
      <c r="F4" s="554" t="s">
        <v>538</v>
      </c>
      <c r="G4" s="553" t="s">
        <v>538</v>
      </c>
      <c r="H4" s="553" t="s">
        <v>158</v>
      </c>
    </row>
    <row r="5" spans="1:8" ht="14.4" customHeight="1" x14ac:dyDescent="0.3">
      <c r="A5" s="551" t="s">
        <v>537</v>
      </c>
      <c r="B5" s="552" t="s">
        <v>4273</v>
      </c>
      <c r="C5" s="553" t="s">
        <v>4274</v>
      </c>
      <c r="D5" s="553">
        <v>475691.13441274961</v>
      </c>
      <c r="E5" s="553">
        <v>403789.67000000022</v>
      </c>
      <c r="F5" s="554">
        <v>0.84884842451076326</v>
      </c>
      <c r="G5" s="553">
        <v>-71901.464412749396</v>
      </c>
      <c r="H5" s="553" t="s">
        <v>2</v>
      </c>
    </row>
    <row r="6" spans="1:8" ht="14.4" customHeight="1" x14ac:dyDescent="0.3">
      <c r="A6" s="551" t="s">
        <v>537</v>
      </c>
      <c r="B6" s="552" t="s">
        <v>4275</v>
      </c>
      <c r="C6" s="553" t="s">
        <v>4276</v>
      </c>
      <c r="D6" s="553">
        <v>2277192.6028790763</v>
      </c>
      <c r="E6" s="553">
        <v>2109381.7999999998</v>
      </c>
      <c r="F6" s="554">
        <v>0.92630803267720452</v>
      </c>
      <c r="G6" s="553">
        <v>-167810.80287907645</v>
      </c>
      <c r="H6" s="553" t="s">
        <v>2</v>
      </c>
    </row>
    <row r="7" spans="1:8" ht="14.4" customHeight="1" x14ac:dyDescent="0.3">
      <c r="A7" s="551" t="s">
        <v>537</v>
      </c>
      <c r="B7" s="552" t="s">
        <v>4277</v>
      </c>
      <c r="C7" s="553" t="s">
        <v>4278</v>
      </c>
      <c r="D7" s="553">
        <v>3324.5866168157359</v>
      </c>
      <c r="E7" s="553">
        <v>1761.3500000000004</v>
      </c>
      <c r="F7" s="554">
        <v>0.5297951905031153</v>
      </c>
      <c r="G7" s="553">
        <v>-1563.2366168157355</v>
      </c>
      <c r="H7" s="553" t="s">
        <v>2</v>
      </c>
    </row>
    <row r="8" spans="1:8" ht="14.4" customHeight="1" x14ac:dyDescent="0.3">
      <c r="A8" s="551" t="s">
        <v>537</v>
      </c>
      <c r="B8" s="552" t="s">
        <v>4279</v>
      </c>
      <c r="C8" s="553" t="s">
        <v>4280</v>
      </c>
      <c r="D8" s="553">
        <v>146938.09525785423</v>
      </c>
      <c r="E8" s="553">
        <v>205979.68</v>
      </c>
      <c r="F8" s="554">
        <v>1.40181264524041</v>
      </c>
      <c r="G8" s="553">
        <v>59041.584742145758</v>
      </c>
      <c r="H8" s="553" t="s">
        <v>2</v>
      </c>
    </row>
    <row r="9" spans="1:8" ht="14.4" customHeight="1" x14ac:dyDescent="0.3">
      <c r="A9" s="551" t="s">
        <v>537</v>
      </c>
      <c r="B9" s="552" t="s">
        <v>4281</v>
      </c>
      <c r="C9" s="553" t="s">
        <v>4282</v>
      </c>
      <c r="D9" s="553">
        <v>145833.04690504933</v>
      </c>
      <c r="E9" s="553">
        <v>131797.5</v>
      </c>
      <c r="F9" s="554">
        <v>0.90375606076318382</v>
      </c>
      <c r="G9" s="553">
        <v>-14035.546905049327</v>
      </c>
      <c r="H9" s="553" t="s">
        <v>2</v>
      </c>
    </row>
    <row r="10" spans="1:8" ht="14.4" customHeight="1" x14ac:dyDescent="0.3">
      <c r="A10" s="551" t="s">
        <v>537</v>
      </c>
      <c r="B10" s="552" t="s">
        <v>4283</v>
      </c>
      <c r="C10" s="553" t="s">
        <v>4284</v>
      </c>
      <c r="D10" s="553">
        <v>5748984.830430273</v>
      </c>
      <c r="E10" s="553">
        <v>5287632.8</v>
      </c>
      <c r="F10" s="554">
        <v>0.91975069615973504</v>
      </c>
      <c r="G10" s="553">
        <v>-461352.03043027315</v>
      </c>
      <c r="H10" s="553" t="s">
        <v>2</v>
      </c>
    </row>
    <row r="11" spans="1:8" ht="14.4" customHeight="1" x14ac:dyDescent="0.3">
      <c r="A11" s="551" t="s">
        <v>537</v>
      </c>
      <c r="B11" s="552" t="s">
        <v>4285</v>
      </c>
      <c r="C11" s="553" t="s">
        <v>4286</v>
      </c>
      <c r="D11" s="553">
        <v>94015.006503894809</v>
      </c>
      <c r="E11" s="553">
        <v>65794.8</v>
      </c>
      <c r="F11" s="554">
        <v>0.69983295695750747</v>
      </c>
      <c r="G11" s="553">
        <v>-28220.206503894806</v>
      </c>
      <c r="H11" s="553" t="s">
        <v>2</v>
      </c>
    </row>
    <row r="12" spans="1:8" ht="14.4" customHeight="1" x14ac:dyDescent="0.3">
      <c r="A12" s="551" t="s">
        <v>537</v>
      </c>
      <c r="B12" s="552" t="s">
        <v>4287</v>
      </c>
      <c r="C12" s="553" t="s">
        <v>4288</v>
      </c>
      <c r="D12" s="553">
        <v>84002.06680159815</v>
      </c>
      <c r="E12" s="553">
        <v>34526.36</v>
      </c>
      <c r="F12" s="554">
        <v>0.41101798223068403</v>
      </c>
      <c r="G12" s="553">
        <v>-49475.706801598149</v>
      </c>
      <c r="H12" s="553" t="s">
        <v>2</v>
      </c>
    </row>
    <row r="13" spans="1:8" ht="14.4" customHeight="1" x14ac:dyDescent="0.3">
      <c r="A13" s="551" t="s">
        <v>537</v>
      </c>
      <c r="B13" s="552" t="s">
        <v>4289</v>
      </c>
      <c r="C13" s="553" t="s">
        <v>4290</v>
      </c>
      <c r="D13" s="553">
        <v>30398.164648685721</v>
      </c>
      <c r="E13" s="553">
        <v>13803.59</v>
      </c>
      <c r="F13" s="554">
        <v>0.45409287565645201</v>
      </c>
      <c r="G13" s="553">
        <v>-16594.574648685721</v>
      </c>
      <c r="H13" s="553" t="s">
        <v>2</v>
      </c>
    </row>
    <row r="14" spans="1:8" ht="14.4" customHeight="1" x14ac:dyDescent="0.3">
      <c r="A14" s="551" t="s">
        <v>537</v>
      </c>
      <c r="B14" s="552" t="s">
        <v>4291</v>
      </c>
      <c r="C14" s="553" t="s">
        <v>4292</v>
      </c>
      <c r="D14" s="553">
        <v>146615.11854656794</v>
      </c>
      <c r="E14" s="553">
        <v>99898.12000000001</v>
      </c>
      <c r="F14" s="554">
        <v>0.68136302033729446</v>
      </c>
      <c r="G14" s="553">
        <v>-46716.998546567935</v>
      </c>
      <c r="H14" s="553" t="s">
        <v>2</v>
      </c>
    </row>
    <row r="15" spans="1:8" ht="14.4" customHeight="1" x14ac:dyDescent="0.3">
      <c r="A15" s="551" t="s">
        <v>537</v>
      </c>
      <c r="B15" s="552" t="s">
        <v>6</v>
      </c>
      <c r="C15" s="553" t="s">
        <v>539</v>
      </c>
      <c r="D15" s="553">
        <v>9218648.781773081</v>
      </c>
      <c r="E15" s="553">
        <v>8354365.6700000009</v>
      </c>
      <c r="F15" s="554">
        <v>0.90624622629273799</v>
      </c>
      <c r="G15" s="553">
        <v>-864283.11177308019</v>
      </c>
      <c r="H15" s="553" t="s">
        <v>548</v>
      </c>
    </row>
    <row r="17" spans="1:8" ht="14.4" customHeight="1" x14ac:dyDescent="0.3">
      <c r="A17" s="551" t="s">
        <v>537</v>
      </c>
      <c r="B17" s="552" t="s">
        <v>538</v>
      </c>
      <c r="C17" s="553" t="s">
        <v>539</v>
      </c>
      <c r="D17" s="553" t="s">
        <v>538</v>
      </c>
      <c r="E17" s="553" t="s">
        <v>538</v>
      </c>
      <c r="F17" s="554" t="s">
        <v>538</v>
      </c>
      <c r="G17" s="553" t="s">
        <v>538</v>
      </c>
      <c r="H17" s="553" t="s">
        <v>158</v>
      </c>
    </row>
    <row r="18" spans="1:8" ht="14.4" customHeight="1" x14ac:dyDescent="0.3">
      <c r="A18" s="551" t="s">
        <v>549</v>
      </c>
      <c r="B18" s="552" t="s">
        <v>4273</v>
      </c>
      <c r="C18" s="553" t="s">
        <v>4274</v>
      </c>
      <c r="D18" s="553">
        <v>62186.109340852003</v>
      </c>
      <c r="E18" s="553">
        <v>47247.560000000005</v>
      </c>
      <c r="F18" s="554">
        <v>0.75977674919375604</v>
      </c>
      <c r="G18" s="553">
        <v>-14938.549340851998</v>
      </c>
      <c r="H18" s="553" t="s">
        <v>2</v>
      </c>
    </row>
    <row r="19" spans="1:8" ht="14.4" customHeight="1" x14ac:dyDescent="0.3">
      <c r="A19" s="551" t="s">
        <v>549</v>
      </c>
      <c r="B19" s="552" t="s">
        <v>4275</v>
      </c>
      <c r="C19" s="553" t="s">
        <v>4276</v>
      </c>
      <c r="D19" s="553">
        <v>129028.34758763366</v>
      </c>
      <c r="E19" s="553">
        <v>95008.060000000041</v>
      </c>
      <c r="F19" s="554">
        <v>0.73633478050606149</v>
      </c>
      <c r="G19" s="553">
        <v>-34020.287587633618</v>
      </c>
      <c r="H19" s="553" t="s">
        <v>2</v>
      </c>
    </row>
    <row r="20" spans="1:8" ht="14.4" customHeight="1" x14ac:dyDescent="0.3">
      <c r="A20" s="551" t="s">
        <v>549</v>
      </c>
      <c r="B20" s="552" t="s">
        <v>4281</v>
      </c>
      <c r="C20" s="553" t="s">
        <v>4282</v>
      </c>
      <c r="D20" s="553">
        <v>21109.719416546486</v>
      </c>
      <c r="E20" s="553">
        <v>19290.8</v>
      </c>
      <c r="F20" s="554">
        <v>0.91383497901346999</v>
      </c>
      <c r="G20" s="553">
        <v>-1818.9194165464869</v>
      </c>
      <c r="H20" s="553" t="s">
        <v>2</v>
      </c>
    </row>
    <row r="21" spans="1:8" ht="14.4" customHeight="1" x14ac:dyDescent="0.3">
      <c r="A21" s="551" t="s">
        <v>549</v>
      </c>
      <c r="B21" s="552" t="s">
        <v>4285</v>
      </c>
      <c r="C21" s="553" t="s">
        <v>4286</v>
      </c>
      <c r="D21" s="553">
        <v>14593.231457884043</v>
      </c>
      <c r="E21" s="553">
        <v>14552</v>
      </c>
      <c r="F21" s="554">
        <v>0.99717461769841476</v>
      </c>
      <c r="G21" s="553">
        <v>-41.231457884043266</v>
      </c>
      <c r="H21" s="553" t="s">
        <v>2</v>
      </c>
    </row>
    <row r="22" spans="1:8" ht="14.4" customHeight="1" x14ac:dyDescent="0.3">
      <c r="A22" s="551" t="s">
        <v>549</v>
      </c>
      <c r="B22" s="552" t="s">
        <v>4289</v>
      </c>
      <c r="C22" s="553" t="s">
        <v>4290</v>
      </c>
      <c r="D22" s="553">
        <v>2771.2546720657924</v>
      </c>
      <c r="E22" s="553">
        <v>2287</v>
      </c>
      <c r="F22" s="554">
        <v>0.82525796818781305</v>
      </c>
      <c r="G22" s="553">
        <v>-484.25467206579242</v>
      </c>
      <c r="H22" s="553" t="s">
        <v>2</v>
      </c>
    </row>
    <row r="23" spans="1:8" ht="14.4" customHeight="1" x14ac:dyDescent="0.3">
      <c r="A23" s="551" t="s">
        <v>549</v>
      </c>
      <c r="B23" s="552" t="s">
        <v>4291</v>
      </c>
      <c r="C23" s="553" t="s">
        <v>4292</v>
      </c>
      <c r="D23" s="553">
        <v>20928.046488727468</v>
      </c>
      <c r="E23" s="553">
        <v>11243.4</v>
      </c>
      <c r="F23" s="554">
        <v>0.53724077906918177</v>
      </c>
      <c r="G23" s="553">
        <v>-9684.6464887274687</v>
      </c>
      <c r="H23" s="553" t="s">
        <v>2</v>
      </c>
    </row>
    <row r="24" spans="1:8" ht="14.4" customHeight="1" x14ac:dyDescent="0.3">
      <c r="A24" s="551" t="s">
        <v>549</v>
      </c>
      <c r="B24" s="552" t="s">
        <v>6</v>
      </c>
      <c r="C24" s="553" t="s">
        <v>550</v>
      </c>
      <c r="D24" s="553">
        <v>261498.08626918317</v>
      </c>
      <c r="E24" s="553">
        <v>189628.82000000004</v>
      </c>
      <c r="F24" s="554">
        <v>0.72516331842214043</v>
      </c>
      <c r="G24" s="553">
        <v>-71869.266269183136</v>
      </c>
      <c r="H24" s="553" t="s">
        <v>551</v>
      </c>
    </row>
    <row r="25" spans="1:8" ht="14.4" customHeight="1" x14ac:dyDescent="0.3">
      <c r="A25" s="551" t="s">
        <v>538</v>
      </c>
      <c r="B25" s="552" t="s">
        <v>538</v>
      </c>
      <c r="C25" s="553" t="s">
        <v>538</v>
      </c>
      <c r="D25" s="553" t="s">
        <v>538</v>
      </c>
      <c r="E25" s="553" t="s">
        <v>538</v>
      </c>
      <c r="F25" s="554" t="s">
        <v>538</v>
      </c>
      <c r="G25" s="553" t="s">
        <v>538</v>
      </c>
      <c r="H25" s="553" t="s">
        <v>552</v>
      </c>
    </row>
    <row r="26" spans="1:8" ht="14.4" customHeight="1" x14ac:dyDescent="0.3">
      <c r="A26" s="551" t="s">
        <v>553</v>
      </c>
      <c r="B26" s="552" t="s">
        <v>4273</v>
      </c>
      <c r="C26" s="553" t="s">
        <v>4274</v>
      </c>
      <c r="D26" s="553">
        <v>93984.123486654906</v>
      </c>
      <c r="E26" s="553">
        <v>95480.250000000015</v>
      </c>
      <c r="F26" s="554">
        <v>1.0159189281959686</v>
      </c>
      <c r="G26" s="553">
        <v>1496.1265133451088</v>
      </c>
      <c r="H26" s="553" t="s">
        <v>2</v>
      </c>
    </row>
    <row r="27" spans="1:8" ht="14.4" customHeight="1" x14ac:dyDescent="0.3">
      <c r="A27" s="551" t="s">
        <v>553</v>
      </c>
      <c r="B27" s="552" t="s">
        <v>4275</v>
      </c>
      <c r="C27" s="553" t="s">
        <v>4276</v>
      </c>
      <c r="D27" s="553">
        <v>116666.58282666159</v>
      </c>
      <c r="E27" s="553">
        <v>116480.65000000002</v>
      </c>
      <c r="F27" s="554">
        <v>0.9984062889119002</v>
      </c>
      <c r="G27" s="553">
        <v>-185.93282666156301</v>
      </c>
      <c r="H27" s="553" t="s">
        <v>2</v>
      </c>
    </row>
    <row r="28" spans="1:8" ht="14.4" customHeight="1" x14ac:dyDescent="0.3">
      <c r="A28" s="551" t="s">
        <v>553</v>
      </c>
      <c r="B28" s="552" t="s">
        <v>4281</v>
      </c>
      <c r="C28" s="553" t="s">
        <v>4282</v>
      </c>
      <c r="D28" s="553">
        <v>23837.651506787592</v>
      </c>
      <c r="E28" s="553">
        <v>22734.149999999998</v>
      </c>
      <c r="F28" s="554">
        <v>0.95370762482732918</v>
      </c>
      <c r="G28" s="553">
        <v>-1103.5015067875938</v>
      </c>
      <c r="H28" s="553" t="s">
        <v>2</v>
      </c>
    </row>
    <row r="29" spans="1:8" ht="14.4" customHeight="1" x14ac:dyDescent="0.3">
      <c r="A29" s="551" t="s">
        <v>553</v>
      </c>
      <c r="B29" s="552" t="s">
        <v>4285</v>
      </c>
      <c r="C29" s="553" t="s">
        <v>4286</v>
      </c>
      <c r="D29" s="553">
        <v>22166.880827866131</v>
      </c>
      <c r="E29" s="553">
        <v>17334.5</v>
      </c>
      <c r="F29" s="554">
        <v>0.78199996357668355</v>
      </c>
      <c r="G29" s="553">
        <v>-4832.3808278661309</v>
      </c>
      <c r="H29" s="553" t="s">
        <v>2</v>
      </c>
    </row>
    <row r="30" spans="1:8" ht="14.4" customHeight="1" x14ac:dyDescent="0.3">
      <c r="A30" s="551" t="s">
        <v>553</v>
      </c>
      <c r="B30" s="552" t="s">
        <v>4289</v>
      </c>
      <c r="C30" s="553" t="s">
        <v>4290</v>
      </c>
      <c r="D30" s="553">
        <v>4757.3027844915941</v>
      </c>
      <c r="E30" s="553">
        <v>3580</v>
      </c>
      <c r="F30" s="554">
        <v>0.75252725381922259</v>
      </c>
      <c r="G30" s="553">
        <v>-1177.3027844915941</v>
      </c>
      <c r="H30" s="553" t="s">
        <v>2</v>
      </c>
    </row>
    <row r="31" spans="1:8" ht="14.4" customHeight="1" x14ac:dyDescent="0.3">
      <c r="A31" s="551" t="s">
        <v>553</v>
      </c>
      <c r="B31" s="552" t="s">
        <v>4291</v>
      </c>
      <c r="C31" s="553" t="s">
        <v>4292</v>
      </c>
      <c r="D31" s="553">
        <v>18149.912143850084</v>
      </c>
      <c r="E31" s="553">
        <v>14250</v>
      </c>
      <c r="F31" s="554">
        <v>0.78512776739960533</v>
      </c>
      <c r="G31" s="553">
        <v>-3899.9121438500842</v>
      </c>
      <c r="H31" s="553" t="s">
        <v>2</v>
      </c>
    </row>
    <row r="32" spans="1:8" ht="14.4" customHeight="1" x14ac:dyDescent="0.3">
      <c r="A32" s="551" t="s">
        <v>553</v>
      </c>
      <c r="B32" s="552" t="s">
        <v>6</v>
      </c>
      <c r="C32" s="553" t="s">
        <v>554</v>
      </c>
      <c r="D32" s="553">
        <v>286527.92889167811</v>
      </c>
      <c r="E32" s="553">
        <v>269859.55000000005</v>
      </c>
      <c r="F32" s="554">
        <v>0.94182633799032012</v>
      </c>
      <c r="G32" s="553">
        <v>-16668.378891678061</v>
      </c>
      <c r="H32" s="553" t="s">
        <v>551</v>
      </c>
    </row>
    <row r="33" spans="1:8" ht="14.4" customHeight="1" x14ac:dyDescent="0.3">
      <c r="A33" s="551" t="s">
        <v>538</v>
      </c>
      <c r="B33" s="552" t="s">
        <v>538</v>
      </c>
      <c r="C33" s="553" t="s">
        <v>538</v>
      </c>
      <c r="D33" s="553" t="s">
        <v>538</v>
      </c>
      <c r="E33" s="553" t="s">
        <v>538</v>
      </c>
      <c r="F33" s="554" t="s">
        <v>538</v>
      </c>
      <c r="G33" s="553" t="s">
        <v>538</v>
      </c>
      <c r="H33" s="553" t="s">
        <v>552</v>
      </c>
    </row>
    <row r="34" spans="1:8" ht="14.4" customHeight="1" x14ac:dyDescent="0.3">
      <c r="A34" s="551" t="s">
        <v>555</v>
      </c>
      <c r="B34" s="552" t="s">
        <v>4273</v>
      </c>
      <c r="C34" s="553" t="s">
        <v>4274</v>
      </c>
      <c r="D34" s="553">
        <v>134625.076916547</v>
      </c>
      <c r="E34" s="553">
        <v>108505.43999999994</v>
      </c>
      <c r="F34" s="554">
        <v>0.80598238073625461</v>
      </c>
      <c r="G34" s="553">
        <v>-26119.636916547053</v>
      </c>
      <c r="H34" s="553" t="s">
        <v>2</v>
      </c>
    </row>
    <row r="35" spans="1:8" ht="14.4" customHeight="1" x14ac:dyDescent="0.3">
      <c r="A35" s="551" t="s">
        <v>555</v>
      </c>
      <c r="B35" s="552" t="s">
        <v>4275</v>
      </c>
      <c r="C35" s="553" t="s">
        <v>4276</v>
      </c>
      <c r="D35" s="553">
        <v>114843.64943291218</v>
      </c>
      <c r="E35" s="553">
        <v>63625.470000000023</v>
      </c>
      <c r="F35" s="554">
        <v>0.55401818310526518</v>
      </c>
      <c r="G35" s="553">
        <v>-51218.179432912155</v>
      </c>
      <c r="H35" s="553" t="s">
        <v>2</v>
      </c>
    </row>
    <row r="36" spans="1:8" ht="14.4" customHeight="1" x14ac:dyDescent="0.3">
      <c r="A36" s="551" t="s">
        <v>555</v>
      </c>
      <c r="B36" s="552" t="s">
        <v>4281</v>
      </c>
      <c r="C36" s="553" t="s">
        <v>4282</v>
      </c>
      <c r="D36" s="553">
        <v>41921.833824441717</v>
      </c>
      <c r="E36" s="553">
        <v>51722.5</v>
      </c>
      <c r="F36" s="554">
        <v>1.2337842904630807</v>
      </c>
      <c r="G36" s="553">
        <v>9800.6661755582827</v>
      </c>
      <c r="H36" s="553" t="s">
        <v>2</v>
      </c>
    </row>
    <row r="37" spans="1:8" ht="14.4" customHeight="1" x14ac:dyDescent="0.3">
      <c r="A37" s="551" t="s">
        <v>555</v>
      </c>
      <c r="B37" s="552" t="s">
        <v>4285</v>
      </c>
      <c r="C37" s="553" t="s">
        <v>4286</v>
      </c>
      <c r="D37" s="553">
        <v>20212.791810395684</v>
      </c>
      <c r="E37" s="553">
        <v>3268</v>
      </c>
      <c r="F37" s="554">
        <v>0.16167979320497566</v>
      </c>
      <c r="G37" s="553">
        <v>-16944.791810395684</v>
      </c>
      <c r="H37" s="553" t="s">
        <v>2</v>
      </c>
    </row>
    <row r="38" spans="1:8" ht="14.4" customHeight="1" x14ac:dyDescent="0.3">
      <c r="A38" s="551" t="s">
        <v>555</v>
      </c>
      <c r="B38" s="552" t="s">
        <v>4289</v>
      </c>
      <c r="C38" s="553" t="s">
        <v>4290</v>
      </c>
      <c r="D38" s="553">
        <v>3325.4790026469259</v>
      </c>
      <c r="E38" s="553">
        <v>1751</v>
      </c>
      <c r="F38" s="554">
        <v>0.52654068740361493</v>
      </c>
      <c r="G38" s="553">
        <v>-1574.4790026469259</v>
      </c>
      <c r="H38" s="553" t="s">
        <v>2</v>
      </c>
    </row>
    <row r="39" spans="1:8" ht="14.4" customHeight="1" x14ac:dyDescent="0.3">
      <c r="A39" s="551" t="s">
        <v>555</v>
      </c>
      <c r="B39" s="552" t="s">
        <v>4291</v>
      </c>
      <c r="C39" s="553" t="s">
        <v>4292</v>
      </c>
      <c r="D39" s="553">
        <v>37349.929699725297</v>
      </c>
      <c r="E39" s="553">
        <v>15540</v>
      </c>
      <c r="F39" s="554">
        <v>0.41606504014689738</v>
      </c>
      <c r="G39" s="553">
        <v>-21809.929699725297</v>
      </c>
      <c r="H39" s="553" t="s">
        <v>2</v>
      </c>
    </row>
    <row r="40" spans="1:8" ht="14.4" customHeight="1" x14ac:dyDescent="0.3">
      <c r="A40" s="551" t="s">
        <v>555</v>
      </c>
      <c r="B40" s="552" t="s">
        <v>6</v>
      </c>
      <c r="C40" s="553" t="s">
        <v>556</v>
      </c>
      <c r="D40" s="553">
        <v>359244.23600203503</v>
      </c>
      <c r="E40" s="553">
        <v>244412.40999999997</v>
      </c>
      <c r="F40" s="554">
        <v>0.68035165357145899</v>
      </c>
      <c r="G40" s="553">
        <v>-114831.82600203506</v>
      </c>
      <c r="H40" s="553" t="s">
        <v>551</v>
      </c>
    </row>
    <row r="41" spans="1:8" ht="14.4" customHeight="1" x14ac:dyDescent="0.3">
      <c r="A41" s="551" t="s">
        <v>538</v>
      </c>
      <c r="B41" s="552" t="s">
        <v>538</v>
      </c>
      <c r="C41" s="553" t="s">
        <v>538</v>
      </c>
      <c r="D41" s="553" t="s">
        <v>538</v>
      </c>
      <c r="E41" s="553" t="s">
        <v>538</v>
      </c>
      <c r="F41" s="554" t="s">
        <v>538</v>
      </c>
      <c r="G41" s="553" t="s">
        <v>538</v>
      </c>
      <c r="H41" s="553" t="s">
        <v>552</v>
      </c>
    </row>
    <row r="42" spans="1:8" ht="14.4" customHeight="1" x14ac:dyDescent="0.3">
      <c r="A42" s="551" t="s">
        <v>557</v>
      </c>
      <c r="B42" s="552" t="s">
        <v>4273</v>
      </c>
      <c r="C42" s="553" t="s">
        <v>4274</v>
      </c>
      <c r="D42" s="553">
        <v>51614.040106633845</v>
      </c>
      <c r="E42" s="553">
        <v>45751.090000000011</v>
      </c>
      <c r="F42" s="554">
        <v>0.88640784378589499</v>
      </c>
      <c r="G42" s="553">
        <v>-5862.9501066338344</v>
      </c>
      <c r="H42" s="553" t="s">
        <v>2</v>
      </c>
    </row>
    <row r="43" spans="1:8" ht="14.4" customHeight="1" x14ac:dyDescent="0.3">
      <c r="A43" s="551" t="s">
        <v>557</v>
      </c>
      <c r="B43" s="552" t="s">
        <v>4275</v>
      </c>
      <c r="C43" s="553" t="s">
        <v>4276</v>
      </c>
      <c r="D43" s="553">
        <v>31062.476578262969</v>
      </c>
      <c r="E43" s="553">
        <v>22522.999999999996</v>
      </c>
      <c r="F43" s="554">
        <v>0.72508706584462224</v>
      </c>
      <c r="G43" s="553">
        <v>-8539.4765782629729</v>
      </c>
      <c r="H43" s="553" t="s">
        <v>2</v>
      </c>
    </row>
    <row r="44" spans="1:8" ht="14.4" customHeight="1" x14ac:dyDescent="0.3">
      <c r="A44" s="551" t="s">
        <v>557</v>
      </c>
      <c r="B44" s="552" t="s">
        <v>4287</v>
      </c>
      <c r="C44" s="553" t="s">
        <v>4288</v>
      </c>
      <c r="D44" s="553">
        <v>22663.65964178534</v>
      </c>
      <c r="E44" s="553">
        <v>15577.539999999999</v>
      </c>
      <c r="F44" s="554">
        <v>0.68733559567226499</v>
      </c>
      <c r="G44" s="553">
        <v>-7086.1196417853407</v>
      </c>
      <c r="H44" s="553" t="s">
        <v>2</v>
      </c>
    </row>
    <row r="45" spans="1:8" ht="14.4" customHeight="1" x14ac:dyDescent="0.3">
      <c r="A45" s="551" t="s">
        <v>557</v>
      </c>
      <c r="B45" s="552" t="s">
        <v>4289</v>
      </c>
      <c r="C45" s="553" t="s">
        <v>4290</v>
      </c>
      <c r="D45" s="553">
        <v>2916.6666666666665</v>
      </c>
      <c r="E45" s="553">
        <v>210</v>
      </c>
      <c r="F45" s="554">
        <v>7.2000000000000008E-2</v>
      </c>
      <c r="G45" s="553">
        <v>-2706.6666666666665</v>
      </c>
      <c r="H45" s="553" t="s">
        <v>2</v>
      </c>
    </row>
    <row r="46" spans="1:8" ht="14.4" customHeight="1" x14ac:dyDescent="0.3">
      <c r="A46" s="551" t="s">
        <v>557</v>
      </c>
      <c r="B46" s="552" t="s">
        <v>4291</v>
      </c>
      <c r="C46" s="553" t="s">
        <v>4292</v>
      </c>
      <c r="D46" s="553">
        <v>11783.799317097209</v>
      </c>
      <c r="E46" s="553">
        <v>13674.720000000001</v>
      </c>
      <c r="F46" s="554">
        <v>1.1604678280764031</v>
      </c>
      <c r="G46" s="553">
        <v>1890.9206829027917</v>
      </c>
      <c r="H46" s="553" t="s">
        <v>2</v>
      </c>
    </row>
    <row r="47" spans="1:8" ht="14.4" customHeight="1" x14ac:dyDescent="0.3">
      <c r="A47" s="551" t="s">
        <v>557</v>
      </c>
      <c r="B47" s="552" t="s">
        <v>6</v>
      </c>
      <c r="C47" s="553" t="s">
        <v>558</v>
      </c>
      <c r="D47" s="553">
        <v>120040.64231044603</v>
      </c>
      <c r="E47" s="553">
        <v>97736.35</v>
      </c>
      <c r="F47" s="554">
        <v>0.81419382734754753</v>
      </c>
      <c r="G47" s="553">
        <v>-22304.292310446021</v>
      </c>
      <c r="H47" s="553" t="s">
        <v>551</v>
      </c>
    </row>
    <row r="48" spans="1:8" ht="14.4" customHeight="1" x14ac:dyDescent="0.3">
      <c r="A48" s="551" t="s">
        <v>538</v>
      </c>
      <c r="B48" s="552" t="s">
        <v>538</v>
      </c>
      <c r="C48" s="553" t="s">
        <v>538</v>
      </c>
      <c r="D48" s="553" t="s">
        <v>538</v>
      </c>
      <c r="E48" s="553" t="s">
        <v>538</v>
      </c>
      <c r="F48" s="554" t="s">
        <v>538</v>
      </c>
      <c r="G48" s="553" t="s">
        <v>538</v>
      </c>
      <c r="H48" s="553" t="s">
        <v>552</v>
      </c>
    </row>
    <row r="49" spans="1:8" ht="14.4" customHeight="1" x14ac:dyDescent="0.3">
      <c r="A49" s="551" t="s">
        <v>559</v>
      </c>
      <c r="B49" s="552" t="s">
        <v>4273</v>
      </c>
      <c r="C49" s="553" t="s">
        <v>4274</v>
      </c>
      <c r="D49" s="553">
        <v>127444.97664816985</v>
      </c>
      <c r="E49" s="553">
        <v>93228.53</v>
      </c>
      <c r="F49" s="554">
        <v>0.73151984842345519</v>
      </c>
      <c r="G49" s="553">
        <v>-34216.446648169847</v>
      </c>
      <c r="H49" s="553" t="s">
        <v>2</v>
      </c>
    </row>
    <row r="50" spans="1:8" ht="14.4" customHeight="1" x14ac:dyDescent="0.3">
      <c r="A50" s="551" t="s">
        <v>559</v>
      </c>
      <c r="B50" s="552" t="s">
        <v>4275</v>
      </c>
      <c r="C50" s="553" t="s">
        <v>4276</v>
      </c>
      <c r="D50" s="553">
        <v>325587.22209692054</v>
      </c>
      <c r="E50" s="553">
        <v>323393.67000000004</v>
      </c>
      <c r="F50" s="554">
        <v>0.9932627819888229</v>
      </c>
      <c r="G50" s="553">
        <v>-2193.5520969204954</v>
      </c>
      <c r="H50" s="553" t="s">
        <v>2</v>
      </c>
    </row>
    <row r="51" spans="1:8" ht="14.4" customHeight="1" x14ac:dyDescent="0.3">
      <c r="A51" s="551" t="s">
        <v>559</v>
      </c>
      <c r="B51" s="552" t="s">
        <v>4277</v>
      </c>
      <c r="C51" s="553" t="s">
        <v>4278</v>
      </c>
      <c r="D51" s="553">
        <v>3324.5866168157359</v>
      </c>
      <c r="E51" s="553">
        <v>1761.3500000000004</v>
      </c>
      <c r="F51" s="554">
        <v>0.5297951905031153</v>
      </c>
      <c r="G51" s="553">
        <v>-1563.2366168157355</v>
      </c>
      <c r="H51" s="553" t="s">
        <v>2</v>
      </c>
    </row>
    <row r="52" spans="1:8" ht="14.4" customHeight="1" x14ac:dyDescent="0.3">
      <c r="A52" s="551" t="s">
        <v>559</v>
      </c>
      <c r="B52" s="552" t="s">
        <v>4281</v>
      </c>
      <c r="C52" s="553" t="s">
        <v>4282</v>
      </c>
      <c r="D52" s="553">
        <v>43363.604848068229</v>
      </c>
      <c r="E52" s="553">
        <v>37222.409999999996</v>
      </c>
      <c r="F52" s="554">
        <v>0.85837905152062532</v>
      </c>
      <c r="G52" s="553">
        <v>-6141.1948480682331</v>
      </c>
      <c r="H52" s="553" t="s">
        <v>2</v>
      </c>
    </row>
    <row r="53" spans="1:8" ht="14.4" customHeight="1" x14ac:dyDescent="0.3">
      <c r="A53" s="551" t="s">
        <v>559</v>
      </c>
      <c r="B53" s="552" t="s">
        <v>4285</v>
      </c>
      <c r="C53" s="553" t="s">
        <v>4286</v>
      </c>
      <c r="D53" s="553">
        <v>24850.283593722939</v>
      </c>
      <c r="E53" s="553">
        <v>26042.3</v>
      </c>
      <c r="F53" s="554">
        <v>1.0479679196328431</v>
      </c>
      <c r="G53" s="553">
        <v>1192.01640627706</v>
      </c>
      <c r="H53" s="553" t="s">
        <v>2</v>
      </c>
    </row>
    <row r="54" spans="1:8" ht="14.4" customHeight="1" x14ac:dyDescent="0.3">
      <c r="A54" s="551" t="s">
        <v>559</v>
      </c>
      <c r="B54" s="552" t="s">
        <v>4287</v>
      </c>
      <c r="C54" s="553" t="s">
        <v>4288</v>
      </c>
      <c r="D54" s="553">
        <v>2296.0904360337299</v>
      </c>
      <c r="E54" s="553">
        <v>2383.0600000000004</v>
      </c>
      <c r="F54" s="554">
        <v>1.0378772380222541</v>
      </c>
      <c r="G54" s="553">
        <v>86.969563966270471</v>
      </c>
      <c r="H54" s="553" t="s">
        <v>2</v>
      </c>
    </row>
    <row r="55" spans="1:8" ht="14.4" customHeight="1" x14ac:dyDescent="0.3">
      <c r="A55" s="551" t="s">
        <v>559</v>
      </c>
      <c r="B55" s="552" t="s">
        <v>4289</v>
      </c>
      <c r="C55" s="553" t="s">
        <v>4290</v>
      </c>
      <c r="D55" s="553">
        <v>6096.733674712742</v>
      </c>
      <c r="E55" s="553">
        <v>5975.59</v>
      </c>
      <c r="F55" s="554">
        <v>0.98012974140313758</v>
      </c>
      <c r="G55" s="553">
        <v>-121.14367471274181</v>
      </c>
      <c r="H55" s="553" t="s">
        <v>2</v>
      </c>
    </row>
    <row r="56" spans="1:8" ht="14.4" customHeight="1" x14ac:dyDescent="0.3">
      <c r="A56" s="551" t="s">
        <v>559</v>
      </c>
      <c r="B56" s="552" t="s">
        <v>4291</v>
      </c>
      <c r="C56" s="553" t="s">
        <v>4292</v>
      </c>
      <c r="D56" s="553">
        <v>50281.196219364727</v>
      </c>
      <c r="E56" s="553">
        <v>45190</v>
      </c>
      <c r="F56" s="554">
        <v>0.8987455231344722</v>
      </c>
      <c r="G56" s="553">
        <v>-5091.1962193647269</v>
      </c>
      <c r="H56" s="553" t="s">
        <v>2</v>
      </c>
    </row>
    <row r="57" spans="1:8" ht="14.4" customHeight="1" x14ac:dyDescent="0.3">
      <c r="A57" s="551" t="s">
        <v>559</v>
      </c>
      <c r="B57" s="552" t="s">
        <v>6</v>
      </c>
      <c r="C57" s="553" t="s">
        <v>560</v>
      </c>
      <c r="D57" s="553">
        <v>600926.24439589574</v>
      </c>
      <c r="E57" s="553">
        <v>535196.91</v>
      </c>
      <c r="F57" s="554">
        <v>0.89061996374950692</v>
      </c>
      <c r="G57" s="553">
        <v>-65729.334395895712</v>
      </c>
      <c r="H57" s="553" t="s">
        <v>551</v>
      </c>
    </row>
    <row r="58" spans="1:8" ht="14.4" customHeight="1" x14ac:dyDescent="0.3">
      <c r="A58" s="551" t="s">
        <v>538</v>
      </c>
      <c r="B58" s="552" t="s">
        <v>538</v>
      </c>
      <c r="C58" s="553" t="s">
        <v>538</v>
      </c>
      <c r="D58" s="553" t="s">
        <v>538</v>
      </c>
      <c r="E58" s="553" t="s">
        <v>538</v>
      </c>
      <c r="F58" s="554" t="s">
        <v>538</v>
      </c>
      <c r="G58" s="553" t="s">
        <v>538</v>
      </c>
      <c r="H58" s="553" t="s">
        <v>552</v>
      </c>
    </row>
    <row r="59" spans="1:8" ht="14.4" customHeight="1" x14ac:dyDescent="0.3">
      <c r="A59" s="551" t="s">
        <v>561</v>
      </c>
      <c r="B59" s="552" t="s">
        <v>4273</v>
      </c>
      <c r="C59" s="553" t="s">
        <v>4274</v>
      </c>
      <c r="D59" s="553">
        <v>2448.7796514544589</v>
      </c>
      <c r="E59" s="553">
        <v>12629.88</v>
      </c>
      <c r="F59" s="554">
        <v>5.1576220802465631</v>
      </c>
      <c r="G59" s="553">
        <v>10181.10034854554</v>
      </c>
      <c r="H59" s="553" t="s">
        <v>2</v>
      </c>
    </row>
    <row r="60" spans="1:8" ht="14.4" customHeight="1" x14ac:dyDescent="0.3">
      <c r="A60" s="551" t="s">
        <v>561</v>
      </c>
      <c r="B60" s="552" t="s">
        <v>4275</v>
      </c>
      <c r="C60" s="553" t="s">
        <v>4276</v>
      </c>
      <c r="D60" s="553">
        <v>1439375.96611977</v>
      </c>
      <c r="E60" s="553">
        <v>1381440.9700000004</v>
      </c>
      <c r="F60" s="554">
        <v>0.95974992115788271</v>
      </c>
      <c r="G60" s="553">
        <v>-57934.996119769523</v>
      </c>
      <c r="H60" s="553" t="s">
        <v>2</v>
      </c>
    </row>
    <row r="61" spans="1:8" ht="14.4" customHeight="1" x14ac:dyDescent="0.3">
      <c r="A61" s="551" t="s">
        <v>561</v>
      </c>
      <c r="B61" s="552" t="s">
        <v>4279</v>
      </c>
      <c r="C61" s="553" t="s">
        <v>4280</v>
      </c>
      <c r="D61" s="553">
        <v>146938.09525785423</v>
      </c>
      <c r="E61" s="553">
        <v>205979.68</v>
      </c>
      <c r="F61" s="554">
        <v>1.40181264524041</v>
      </c>
      <c r="G61" s="553">
        <v>59041.584742145758</v>
      </c>
      <c r="H61" s="553" t="s">
        <v>2</v>
      </c>
    </row>
    <row r="62" spans="1:8" ht="14.4" customHeight="1" x14ac:dyDescent="0.3">
      <c r="A62" s="551" t="s">
        <v>561</v>
      </c>
      <c r="B62" s="552" t="s">
        <v>4281</v>
      </c>
      <c r="C62" s="553" t="s">
        <v>4282</v>
      </c>
      <c r="D62" s="553">
        <v>15600.237309205326</v>
      </c>
      <c r="E62" s="553">
        <v>827.64</v>
      </c>
      <c r="F62" s="554">
        <v>5.3053039104195517E-2</v>
      </c>
      <c r="G62" s="553">
        <v>-14772.597309205326</v>
      </c>
      <c r="H62" s="553" t="s">
        <v>2</v>
      </c>
    </row>
    <row r="63" spans="1:8" ht="14.4" customHeight="1" x14ac:dyDescent="0.3">
      <c r="A63" s="551" t="s">
        <v>561</v>
      </c>
      <c r="B63" s="552" t="s">
        <v>4283</v>
      </c>
      <c r="C63" s="553" t="s">
        <v>4284</v>
      </c>
      <c r="D63" s="553">
        <v>5416489.5382733392</v>
      </c>
      <c r="E63" s="553">
        <v>5006460.4700000007</v>
      </c>
      <c r="F63" s="554">
        <v>0.92429985041491525</v>
      </c>
      <c r="G63" s="553">
        <v>-410029.06827333849</v>
      </c>
      <c r="H63" s="553" t="s">
        <v>2</v>
      </c>
    </row>
    <row r="64" spans="1:8" ht="14.4" customHeight="1" x14ac:dyDescent="0.3">
      <c r="A64" s="551" t="s">
        <v>561</v>
      </c>
      <c r="B64" s="552" t="s">
        <v>4287</v>
      </c>
      <c r="C64" s="553" t="s">
        <v>4288</v>
      </c>
      <c r="D64" s="553">
        <v>59042.316723779077</v>
      </c>
      <c r="E64" s="553">
        <v>16565.760000000002</v>
      </c>
      <c r="F64" s="554">
        <v>0.28057435614358611</v>
      </c>
      <c r="G64" s="553">
        <v>-42476.556723779075</v>
      </c>
      <c r="H64" s="553" t="s">
        <v>2</v>
      </c>
    </row>
    <row r="65" spans="1:8" ht="14.4" customHeight="1" x14ac:dyDescent="0.3">
      <c r="A65" s="551" t="s">
        <v>561</v>
      </c>
      <c r="B65" s="552" t="s">
        <v>6</v>
      </c>
      <c r="C65" s="553" t="s">
        <v>562</v>
      </c>
      <c r="D65" s="553">
        <v>7112550.423325967</v>
      </c>
      <c r="E65" s="553">
        <v>6623904.4000000004</v>
      </c>
      <c r="F65" s="554">
        <v>0.93129805846810909</v>
      </c>
      <c r="G65" s="553">
        <v>-488646.02332596667</v>
      </c>
      <c r="H65" s="553" t="s">
        <v>551</v>
      </c>
    </row>
    <row r="66" spans="1:8" ht="14.4" customHeight="1" x14ac:dyDescent="0.3">
      <c r="A66" s="551" t="s">
        <v>538</v>
      </c>
      <c r="B66" s="552" t="s">
        <v>538</v>
      </c>
      <c r="C66" s="553" t="s">
        <v>538</v>
      </c>
      <c r="D66" s="553" t="s">
        <v>538</v>
      </c>
      <c r="E66" s="553" t="s">
        <v>538</v>
      </c>
      <c r="F66" s="554" t="s">
        <v>538</v>
      </c>
      <c r="G66" s="553" t="s">
        <v>538</v>
      </c>
      <c r="H66" s="553" t="s">
        <v>552</v>
      </c>
    </row>
    <row r="67" spans="1:8" ht="14.4" customHeight="1" x14ac:dyDescent="0.3">
      <c r="A67" s="551" t="s">
        <v>4293</v>
      </c>
      <c r="B67" s="552" t="s">
        <v>4275</v>
      </c>
      <c r="C67" s="553" t="s">
        <v>4276</v>
      </c>
      <c r="D67" s="553">
        <v>66499.945284957328</v>
      </c>
      <c r="E67" s="553">
        <v>49530.929999999993</v>
      </c>
      <c r="F67" s="554">
        <v>0.74482662786798071</v>
      </c>
      <c r="G67" s="553">
        <v>-16969.015284957335</v>
      </c>
      <c r="H67" s="553" t="s">
        <v>2</v>
      </c>
    </row>
    <row r="68" spans="1:8" ht="14.4" customHeight="1" x14ac:dyDescent="0.3">
      <c r="A68" s="551" t="s">
        <v>4293</v>
      </c>
      <c r="B68" s="552" t="s">
        <v>4283</v>
      </c>
      <c r="C68" s="553" t="s">
        <v>4284</v>
      </c>
      <c r="D68" s="553">
        <v>332495.29215693352</v>
      </c>
      <c r="E68" s="553">
        <v>281172.32999999996</v>
      </c>
      <c r="F68" s="554">
        <v>0.84564304106684984</v>
      </c>
      <c r="G68" s="553">
        <v>-51322.962156933558</v>
      </c>
      <c r="H68" s="553" t="s">
        <v>2</v>
      </c>
    </row>
    <row r="69" spans="1:8" ht="14.4" customHeight="1" x14ac:dyDescent="0.3">
      <c r="A69" s="551" t="s">
        <v>4293</v>
      </c>
      <c r="B69" s="552" t="s">
        <v>6</v>
      </c>
      <c r="C69" s="553" t="s">
        <v>4294</v>
      </c>
      <c r="D69" s="553">
        <v>408780.61730135983</v>
      </c>
      <c r="E69" s="553">
        <v>330703.25999999995</v>
      </c>
      <c r="F69" s="554">
        <v>0.80899936543762307</v>
      </c>
      <c r="G69" s="553">
        <v>-78077.35730135988</v>
      </c>
      <c r="H69" s="553" t="s">
        <v>551</v>
      </c>
    </row>
    <row r="70" spans="1:8" ht="14.4" customHeight="1" x14ac:dyDescent="0.3">
      <c r="A70" s="551" t="s">
        <v>538</v>
      </c>
      <c r="B70" s="552" t="s">
        <v>538</v>
      </c>
      <c r="C70" s="553" t="s">
        <v>538</v>
      </c>
      <c r="D70" s="553" t="s">
        <v>538</v>
      </c>
      <c r="E70" s="553" t="s">
        <v>538</v>
      </c>
      <c r="F70" s="554" t="s">
        <v>538</v>
      </c>
      <c r="G70" s="553" t="s">
        <v>538</v>
      </c>
      <c r="H70" s="553" t="s">
        <v>552</v>
      </c>
    </row>
    <row r="71" spans="1:8" ht="14.4" customHeight="1" x14ac:dyDescent="0.3">
      <c r="A71" s="551" t="s">
        <v>563</v>
      </c>
      <c r="B71" s="552" t="s">
        <v>4273</v>
      </c>
      <c r="C71" s="553" t="s">
        <v>4274</v>
      </c>
      <c r="D71" s="553">
        <v>3388.0282624375427</v>
      </c>
      <c r="E71" s="553">
        <v>946.92</v>
      </c>
      <c r="F71" s="554">
        <v>0.27948999437175037</v>
      </c>
      <c r="G71" s="553">
        <v>-2441.1082624375426</v>
      </c>
      <c r="H71" s="553" t="s">
        <v>2</v>
      </c>
    </row>
    <row r="72" spans="1:8" ht="14.4" customHeight="1" x14ac:dyDescent="0.3">
      <c r="A72" s="551" t="s">
        <v>563</v>
      </c>
      <c r="B72" s="552" t="s">
        <v>4275</v>
      </c>
      <c r="C72" s="553" t="s">
        <v>4276</v>
      </c>
      <c r="D72" s="553">
        <v>54128.412951958213</v>
      </c>
      <c r="E72" s="553">
        <v>57379.049999999996</v>
      </c>
      <c r="F72" s="554">
        <v>1.0600541724902759</v>
      </c>
      <c r="G72" s="553">
        <v>3250.6370480417827</v>
      </c>
      <c r="H72" s="553" t="s">
        <v>2</v>
      </c>
    </row>
    <row r="73" spans="1:8" ht="14.4" customHeight="1" x14ac:dyDescent="0.3">
      <c r="A73" s="551" t="s">
        <v>563</v>
      </c>
      <c r="B73" s="552" t="s">
        <v>4285</v>
      </c>
      <c r="C73" s="553" t="s">
        <v>4286</v>
      </c>
      <c r="D73" s="553">
        <v>9420.933772776867</v>
      </c>
      <c r="E73" s="553">
        <v>4598</v>
      </c>
      <c r="F73" s="554">
        <v>0.48806202345743871</v>
      </c>
      <c r="G73" s="553">
        <v>-4822.933772776867</v>
      </c>
      <c r="H73" s="553" t="s">
        <v>2</v>
      </c>
    </row>
    <row r="74" spans="1:8" ht="14.4" customHeight="1" x14ac:dyDescent="0.3">
      <c r="A74" s="551" t="s">
        <v>563</v>
      </c>
      <c r="B74" s="552" t="s">
        <v>6</v>
      </c>
      <c r="C74" s="553" t="s">
        <v>564</v>
      </c>
      <c r="D74" s="553">
        <v>69080.603276515569</v>
      </c>
      <c r="E74" s="553">
        <v>62923.969999999994</v>
      </c>
      <c r="F74" s="554">
        <v>0.91087754037306501</v>
      </c>
      <c r="G74" s="553">
        <v>-6156.6332765155748</v>
      </c>
      <c r="H74" s="553" t="s">
        <v>551</v>
      </c>
    </row>
    <row r="75" spans="1:8" ht="14.4" customHeight="1" x14ac:dyDescent="0.3">
      <c r="A75" s="551" t="s">
        <v>538</v>
      </c>
      <c r="B75" s="552" t="s">
        <v>538</v>
      </c>
      <c r="C75" s="553" t="s">
        <v>538</v>
      </c>
      <c r="D75" s="553" t="s">
        <v>538</v>
      </c>
      <c r="E75" s="553" t="s">
        <v>538</v>
      </c>
      <c r="F75" s="554" t="s">
        <v>538</v>
      </c>
      <c r="G75" s="553" t="s">
        <v>538</v>
      </c>
      <c r="H75" s="553" t="s">
        <v>552</v>
      </c>
    </row>
    <row r="76" spans="1:8" ht="14.4" customHeight="1" x14ac:dyDescent="0.3">
      <c r="A76" s="551" t="s">
        <v>537</v>
      </c>
      <c r="B76" s="552" t="s">
        <v>6</v>
      </c>
      <c r="C76" s="553" t="s">
        <v>539</v>
      </c>
      <c r="D76" s="553">
        <v>9218648.781773081</v>
      </c>
      <c r="E76" s="553">
        <v>8354365.6700000009</v>
      </c>
      <c r="F76" s="554">
        <v>0.90624622629273799</v>
      </c>
      <c r="G76" s="553">
        <v>-864283.11177308019</v>
      </c>
      <c r="H76" s="553" t="s">
        <v>548</v>
      </c>
    </row>
  </sheetData>
  <autoFilter ref="A3:G3"/>
  <mergeCells count="1">
    <mergeCell ref="A1:G1"/>
  </mergeCells>
  <conditionalFormatting sqref="F16 F77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76">
    <cfRule type="cellIs" dxfId="26" priority="1" operator="greaterThan">
      <formula>0</formula>
    </cfRule>
  </conditionalFormatting>
  <conditionalFormatting sqref="F17:F76">
    <cfRule type="cellIs" dxfId="25" priority="3" operator="greaterThan">
      <formula>1</formula>
    </cfRule>
  </conditionalFormatting>
  <conditionalFormatting sqref="B17:B76">
    <cfRule type="expression" dxfId="24" priority="7">
      <formula>AND(LEFT(H17,6)&lt;&gt;"mezera",H17&lt;&gt;"")</formula>
    </cfRule>
  </conditionalFormatting>
  <conditionalFormatting sqref="A17:A76">
    <cfRule type="expression" dxfId="23" priority="4">
      <formula>AND(H17&lt;&gt;"",H17&lt;&gt;"mezeraKL")</formula>
    </cfRule>
  </conditionalFormatting>
  <conditionalFormatting sqref="B17:G76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76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15.752224748803167</v>
      </c>
      <c r="J3" s="341">
        <f>SUBTOTAL(9,J5:J1048576)</f>
        <v>530361</v>
      </c>
      <c r="K3" s="342">
        <f>SUBTOTAL(9,K5:K1048576)</f>
        <v>8354365.6699999962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537</v>
      </c>
      <c r="B5" s="561" t="s">
        <v>539</v>
      </c>
      <c r="C5" s="562" t="s">
        <v>549</v>
      </c>
      <c r="D5" s="563" t="s">
        <v>550</v>
      </c>
      <c r="E5" s="562" t="s">
        <v>4273</v>
      </c>
      <c r="F5" s="563" t="s">
        <v>4274</v>
      </c>
      <c r="G5" s="562" t="s">
        <v>4295</v>
      </c>
      <c r="H5" s="562" t="s">
        <v>4296</v>
      </c>
      <c r="I5" s="564">
        <v>5.73</v>
      </c>
      <c r="J5" s="564">
        <v>40</v>
      </c>
      <c r="K5" s="565">
        <v>229.1</v>
      </c>
    </row>
    <row r="6" spans="1:11" ht="14.4" customHeight="1" x14ac:dyDescent="0.3">
      <c r="A6" s="566" t="s">
        <v>537</v>
      </c>
      <c r="B6" s="567" t="s">
        <v>539</v>
      </c>
      <c r="C6" s="568" t="s">
        <v>549</v>
      </c>
      <c r="D6" s="569" t="s">
        <v>550</v>
      </c>
      <c r="E6" s="568" t="s">
        <v>4273</v>
      </c>
      <c r="F6" s="569" t="s">
        <v>4274</v>
      </c>
      <c r="G6" s="568" t="s">
        <v>4297</v>
      </c>
      <c r="H6" s="568" t="s">
        <v>4298</v>
      </c>
      <c r="I6" s="570">
        <v>2.38</v>
      </c>
      <c r="J6" s="570">
        <v>40</v>
      </c>
      <c r="K6" s="571">
        <v>95.199999999999989</v>
      </c>
    </row>
    <row r="7" spans="1:11" ht="14.4" customHeight="1" x14ac:dyDescent="0.3">
      <c r="A7" s="566" t="s">
        <v>537</v>
      </c>
      <c r="B7" s="567" t="s">
        <v>539</v>
      </c>
      <c r="C7" s="568" t="s">
        <v>549</v>
      </c>
      <c r="D7" s="569" t="s">
        <v>550</v>
      </c>
      <c r="E7" s="568" t="s">
        <v>4273</v>
      </c>
      <c r="F7" s="569" t="s">
        <v>4274</v>
      </c>
      <c r="G7" s="568" t="s">
        <v>4299</v>
      </c>
      <c r="H7" s="568" t="s">
        <v>4300</v>
      </c>
      <c r="I7" s="570">
        <v>7.3233333333333333</v>
      </c>
      <c r="J7" s="570">
        <v>130</v>
      </c>
      <c r="K7" s="571">
        <v>951.1</v>
      </c>
    </row>
    <row r="8" spans="1:11" ht="14.4" customHeight="1" x14ac:dyDescent="0.3">
      <c r="A8" s="566" t="s">
        <v>537</v>
      </c>
      <c r="B8" s="567" t="s">
        <v>539</v>
      </c>
      <c r="C8" s="568" t="s">
        <v>549</v>
      </c>
      <c r="D8" s="569" t="s">
        <v>550</v>
      </c>
      <c r="E8" s="568" t="s">
        <v>4273</v>
      </c>
      <c r="F8" s="569" t="s">
        <v>4274</v>
      </c>
      <c r="G8" s="568" t="s">
        <v>4301</v>
      </c>
      <c r="H8" s="568" t="s">
        <v>4302</v>
      </c>
      <c r="I8" s="570">
        <v>27.067142857142862</v>
      </c>
      <c r="J8" s="570">
        <v>139</v>
      </c>
      <c r="K8" s="571">
        <v>3725.5699999999997</v>
      </c>
    </row>
    <row r="9" spans="1:11" ht="14.4" customHeight="1" x14ac:dyDescent="0.3">
      <c r="A9" s="566" t="s">
        <v>537</v>
      </c>
      <c r="B9" s="567" t="s">
        <v>539</v>
      </c>
      <c r="C9" s="568" t="s">
        <v>549</v>
      </c>
      <c r="D9" s="569" t="s">
        <v>550</v>
      </c>
      <c r="E9" s="568" t="s">
        <v>4273</v>
      </c>
      <c r="F9" s="569" t="s">
        <v>4274</v>
      </c>
      <c r="G9" s="568" t="s">
        <v>4303</v>
      </c>
      <c r="H9" s="568" t="s">
        <v>4304</v>
      </c>
      <c r="I9" s="570">
        <v>5.0199999999999996</v>
      </c>
      <c r="J9" s="570">
        <v>150</v>
      </c>
      <c r="K9" s="571">
        <v>752.41000000000008</v>
      </c>
    </row>
    <row r="10" spans="1:11" ht="14.4" customHeight="1" x14ac:dyDescent="0.3">
      <c r="A10" s="566" t="s">
        <v>537</v>
      </c>
      <c r="B10" s="567" t="s">
        <v>539</v>
      </c>
      <c r="C10" s="568" t="s">
        <v>549</v>
      </c>
      <c r="D10" s="569" t="s">
        <v>550</v>
      </c>
      <c r="E10" s="568" t="s">
        <v>4273</v>
      </c>
      <c r="F10" s="569" t="s">
        <v>4274</v>
      </c>
      <c r="G10" s="568" t="s">
        <v>4305</v>
      </c>
      <c r="H10" s="568" t="s">
        <v>4306</v>
      </c>
      <c r="I10" s="570">
        <v>5.9233333333333329</v>
      </c>
      <c r="J10" s="570">
        <v>400</v>
      </c>
      <c r="K10" s="571">
        <v>2366</v>
      </c>
    </row>
    <row r="11" spans="1:11" ht="14.4" customHeight="1" x14ac:dyDescent="0.3">
      <c r="A11" s="566" t="s">
        <v>537</v>
      </c>
      <c r="B11" s="567" t="s">
        <v>539</v>
      </c>
      <c r="C11" s="568" t="s">
        <v>549</v>
      </c>
      <c r="D11" s="569" t="s">
        <v>550</v>
      </c>
      <c r="E11" s="568" t="s">
        <v>4273</v>
      </c>
      <c r="F11" s="569" t="s">
        <v>4274</v>
      </c>
      <c r="G11" s="568" t="s">
        <v>4307</v>
      </c>
      <c r="H11" s="568" t="s">
        <v>4308</v>
      </c>
      <c r="I11" s="570">
        <v>0.84</v>
      </c>
      <c r="J11" s="570">
        <v>500</v>
      </c>
      <c r="K11" s="571">
        <v>420</v>
      </c>
    </row>
    <row r="12" spans="1:11" ht="14.4" customHeight="1" x14ac:dyDescent="0.3">
      <c r="A12" s="566" t="s">
        <v>537</v>
      </c>
      <c r="B12" s="567" t="s">
        <v>539</v>
      </c>
      <c r="C12" s="568" t="s">
        <v>549</v>
      </c>
      <c r="D12" s="569" t="s">
        <v>550</v>
      </c>
      <c r="E12" s="568" t="s">
        <v>4273</v>
      </c>
      <c r="F12" s="569" t="s">
        <v>4274</v>
      </c>
      <c r="G12" s="568" t="s">
        <v>4309</v>
      </c>
      <c r="H12" s="568" t="s">
        <v>4310</v>
      </c>
      <c r="I12" s="570">
        <v>2.7350000000000003</v>
      </c>
      <c r="J12" s="570">
        <v>150</v>
      </c>
      <c r="K12" s="571">
        <v>410.2</v>
      </c>
    </row>
    <row r="13" spans="1:11" ht="14.4" customHeight="1" x14ac:dyDescent="0.3">
      <c r="A13" s="566" t="s">
        <v>537</v>
      </c>
      <c r="B13" s="567" t="s">
        <v>539</v>
      </c>
      <c r="C13" s="568" t="s">
        <v>549</v>
      </c>
      <c r="D13" s="569" t="s">
        <v>550</v>
      </c>
      <c r="E13" s="568" t="s">
        <v>4273</v>
      </c>
      <c r="F13" s="569" t="s">
        <v>4274</v>
      </c>
      <c r="G13" s="568" t="s">
        <v>4311</v>
      </c>
      <c r="H13" s="568" t="s">
        <v>4312</v>
      </c>
      <c r="I13" s="570">
        <v>24.98</v>
      </c>
      <c r="J13" s="570">
        <v>200</v>
      </c>
      <c r="K13" s="571">
        <v>5057</v>
      </c>
    </row>
    <row r="14" spans="1:11" ht="14.4" customHeight="1" x14ac:dyDescent="0.3">
      <c r="A14" s="566" t="s">
        <v>537</v>
      </c>
      <c r="B14" s="567" t="s">
        <v>539</v>
      </c>
      <c r="C14" s="568" t="s">
        <v>549</v>
      </c>
      <c r="D14" s="569" t="s">
        <v>550</v>
      </c>
      <c r="E14" s="568" t="s">
        <v>4273</v>
      </c>
      <c r="F14" s="569" t="s">
        <v>4274</v>
      </c>
      <c r="G14" s="568" t="s">
        <v>4313</v>
      </c>
      <c r="H14" s="568" t="s">
        <v>4314</v>
      </c>
      <c r="I14" s="570">
        <v>30.083333333333332</v>
      </c>
      <c r="J14" s="570">
        <v>77</v>
      </c>
      <c r="K14" s="571">
        <v>2310.09</v>
      </c>
    </row>
    <row r="15" spans="1:11" ht="14.4" customHeight="1" x14ac:dyDescent="0.3">
      <c r="A15" s="566" t="s">
        <v>537</v>
      </c>
      <c r="B15" s="567" t="s">
        <v>539</v>
      </c>
      <c r="C15" s="568" t="s">
        <v>549</v>
      </c>
      <c r="D15" s="569" t="s">
        <v>550</v>
      </c>
      <c r="E15" s="568" t="s">
        <v>4273</v>
      </c>
      <c r="F15" s="569" t="s">
        <v>4274</v>
      </c>
      <c r="G15" s="568" t="s">
        <v>4315</v>
      </c>
      <c r="H15" s="568" t="s">
        <v>4316</v>
      </c>
      <c r="I15" s="570">
        <v>12.31</v>
      </c>
      <c r="J15" s="570">
        <v>200</v>
      </c>
      <c r="K15" s="571">
        <v>2462</v>
      </c>
    </row>
    <row r="16" spans="1:11" ht="14.4" customHeight="1" x14ac:dyDescent="0.3">
      <c r="A16" s="566" t="s">
        <v>537</v>
      </c>
      <c r="B16" s="567" t="s">
        <v>539</v>
      </c>
      <c r="C16" s="568" t="s">
        <v>549</v>
      </c>
      <c r="D16" s="569" t="s">
        <v>550</v>
      </c>
      <c r="E16" s="568" t="s">
        <v>4273</v>
      </c>
      <c r="F16" s="569" t="s">
        <v>4274</v>
      </c>
      <c r="G16" s="568" t="s">
        <v>4317</v>
      </c>
      <c r="H16" s="568" t="s">
        <v>4318</v>
      </c>
      <c r="I16" s="570">
        <v>8.11</v>
      </c>
      <c r="J16" s="570">
        <v>500</v>
      </c>
      <c r="K16" s="571">
        <v>4055</v>
      </c>
    </row>
    <row r="17" spans="1:11" ht="14.4" customHeight="1" x14ac:dyDescent="0.3">
      <c r="A17" s="566" t="s">
        <v>537</v>
      </c>
      <c r="B17" s="567" t="s">
        <v>539</v>
      </c>
      <c r="C17" s="568" t="s">
        <v>549</v>
      </c>
      <c r="D17" s="569" t="s">
        <v>550</v>
      </c>
      <c r="E17" s="568" t="s">
        <v>4273</v>
      </c>
      <c r="F17" s="569" t="s">
        <v>4274</v>
      </c>
      <c r="G17" s="568" t="s">
        <v>4319</v>
      </c>
      <c r="H17" s="568" t="s">
        <v>4320</v>
      </c>
      <c r="I17" s="570">
        <v>0.6</v>
      </c>
      <c r="J17" s="570">
        <v>1100</v>
      </c>
      <c r="K17" s="571">
        <v>660</v>
      </c>
    </row>
    <row r="18" spans="1:11" ht="14.4" customHeight="1" x14ac:dyDescent="0.3">
      <c r="A18" s="566" t="s">
        <v>537</v>
      </c>
      <c r="B18" s="567" t="s">
        <v>539</v>
      </c>
      <c r="C18" s="568" t="s">
        <v>549</v>
      </c>
      <c r="D18" s="569" t="s">
        <v>550</v>
      </c>
      <c r="E18" s="568" t="s">
        <v>4273</v>
      </c>
      <c r="F18" s="569" t="s">
        <v>4274</v>
      </c>
      <c r="G18" s="568" t="s">
        <v>4321</v>
      </c>
      <c r="H18" s="568" t="s">
        <v>4322</v>
      </c>
      <c r="I18" s="570">
        <v>4.2450000000000001</v>
      </c>
      <c r="J18" s="570">
        <v>60</v>
      </c>
      <c r="K18" s="571">
        <v>254.39999999999998</v>
      </c>
    </row>
    <row r="19" spans="1:11" ht="14.4" customHeight="1" x14ac:dyDescent="0.3">
      <c r="A19" s="566" t="s">
        <v>537</v>
      </c>
      <c r="B19" s="567" t="s">
        <v>539</v>
      </c>
      <c r="C19" s="568" t="s">
        <v>549</v>
      </c>
      <c r="D19" s="569" t="s">
        <v>550</v>
      </c>
      <c r="E19" s="568" t="s">
        <v>4273</v>
      </c>
      <c r="F19" s="569" t="s">
        <v>4274</v>
      </c>
      <c r="G19" s="568" t="s">
        <v>4323</v>
      </c>
      <c r="H19" s="568" t="s">
        <v>4324</v>
      </c>
      <c r="I19" s="570">
        <v>8.6033333333333335</v>
      </c>
      <c r="J19" s="570">
        <v>284</v>
      </c>
      <c r="K19" s="571">
        <v>2445.5600000000004</v>
      </c>
    </row>
    <row r="20" spans="1:11" ht="14.4" customHeight="1" x14ac:dyDescent="0.3">
      <c r="A20" s="566" t="s">
        <v>537</v>
      </c>
      <c r="B20" s="567" t="s">
        <v>539</v>
      </c>
      <c r="C20" s="568" t="s">
        <v>549</v>
      </c>
      <c r="D20" s="569" t="s">
        <v>550</v>
      </c>
      <c r="E20" s="568" t="s">
        <v>4273</v>
      </c>
      <c r="F20" s="569" t="s">
        <v>4274</v>
      </c>
      <c r="G20" s="568" t="s">
        <v>4325</v>
      </c>
      <c r="H20" s="568" t="s">
        <v>4326</v>
      </c>
      <c r="I20" s="570">
        <v>26.324000000000002</v>
      </c>
      <c r="J20" s="570">
        <v>26</v>
      </c>
      <c r="K20" s="571">
        <v>684.39999999999986</v>
      </c>
    </row>
    <row r="21" spans="1:11" ht="14.4" customHeight="1" x14ac:dyDescent="0.3">
      <c r="A21" s="566" t="s">
        <v>537</v>
      </c>
      <c r="B21" s="567" t="s">
        <v>539</v>
      </c>
      <c r="C21" s="568" t="s">
        <v>549</v>
      </c>
      <c r="D21" s="569" t="s">
        <v>550</v>
      </c>
      <c r="E21" s="568" t="s">
        <v>4273</v>
      </c>
      <c r="F21" s="569" t="s">
        <v>4274</v>
      </c>
      <c r="G21" s="568" t="s">
        <v>4327</v>
      </c>
      <c r="H21" s="568" t="s">
        <v>4328</v>
      </c>
      <c r="I21" s="570">
        <v>1.2316666666666667</v>
      </c>
      <c r="J21" s="570">
        <v>9700</v>
      </c>
      <c r="K21" s="571">
        <v>11956.76</v>
      </c>
    </row>
    <row r="22" spans="1:11" ht="14.4" customHeight="1" x14ac:dyDescent="0.3">
      <c r="A22" s="566" t="s">
        <v>537</v>
      </c>
      <c r="B22" s="567" t="s">
        <v>539</v>
      </c>
      <c r="C22" s="568" t="s">
        <v>549</v>
      </c>
      <c r="D22" s="569" t="s">
        <v>550</v>
      </c>
      <c r="E22" s="568" t="s">
        <v>4273</v>
      </c>
      <c r="F22" s="569" t="s">
        <v>4274</v>
      </c>
      <c r="G22" s="568" t="s">
        <v>4329</v>
      </c>
      <c r="H22" s="568" t="s">
        <v>4330</v>
      </c>
      <c r="I22" s="570">
        <v>8.0266666666666655</v>
      </c>
      <c r="J22" s="570">
        <v>250</v>
      </c>
      <c r="K22" s="571">
        <v>2004.8</v>
      </c>
    </row>
    <row r="23" spans="1:11" ht="14.4" customHeight="1" x14ac:dyDescent="0.3">
      <c r="A23" s="566" t="s">
        <v>537</v>
      </c>
      <c r="B23" s="567" t="s">
        <v>539</v>
      </c>
      <c r="C23" s="568" t="s">
        <v>549</v>
      </c>
      <c r="D23" s="569" t="s">
        <v>550</v>
      </c>
      <c r="E23" s="568" t="s">
        <v>4273</v>
      </c>
      <c r="F23" s="569" t="s">
        <v>4274</v>
      </c>
      <c r="G23" s="568" t="s">
        <v>4331</v>
      </c>
      <c r="H23" s="568" t="s">
        <v>4332</v>
      </c>
      <c r="I23" s="570">
        <v>122.07499999999999</v>
      </c>
      <c r="J23" s="570">
        <v>20</v>
      </c>
      <c r="K23" s="571">
        <v>2441.5</v>
      </c>
    </row>
    <row r="24" spans="1:11" ht="14.4" customHeight="1" x14ac:dyDescent="0.3">
      <c r="A24" s="566" t="s">
        <v>537</v>
      </c>
      <c r="B24" s="567" t="s">
        <v>539</v>
      </c>
      <c r="C24" s="568" t="s">
        <v>549</v>
      </c>
      <c r="D24" s="569" t="s">
        <v>550</v>
      </c>
      <c r="E24" s="568" t="s">
        <v>4273</v>
      </c>
      <c r="F24" s="569" t="s">
        <v>4274</v>
      </c>
      <c r="G24" s="568" t="s">
        <v>4333</v>
      </c>
      <c r="H24" s="568" t="s">
        <v>4334</v>
      </c>
      <c r="I24" s="570">
        <v>7.22</v>
      </c>
      <c r="J24" s="570">
        <v>32</v>
      </c>
      <c r="K24" s="571">
        <v>231.04</v>
      </c>
    </row>
    <row r="25" spans="1:11" ht="14.4" customHeight="1" x14ac:dyDescent="0.3">
      <c r="A25" s="566" t="s">
        <v>537</v>
      </c>
      <c r="B25" s="567" t="s">
        <v>539</v>
      </c>
      <c r="C25" s="568" t="s">
        <v>549</v>
      </c>
      <c r="D25" s="569" t="s">
        <v>550</v>
      </c>
      <c r="E25" s="568" t="s">
        <v>4273</v>
      </c>
      <c r="F25" s="569" t="s">
        <v>4274</v>
      </c>
      <c r="G25" s="568" t="s">
        <v>4335</v>
      </c>
      <c r="H25" s="568" t="s">
        <v>4336</v>
      </c>
      <c r="I25" s="570">
        <v>314.77999999999997</v>
      </c>
      <c r="J25" s="570">
        <v>1</v>
      </c>
      <c r="K25" s="571">
        <v>314.77999999999997</v>
      </c>
    </row>
    <row r="26" spans="1:11" ht="14.4" customHeight="1" x14ac:dyDescent="0.3">
      <c r="A26" s="566" t="s">
        <v>537</v>
      </c>
      <c r="B26" s="567" t="s">
        <v>539</v>
      </c>
      <c r="C26" s="568" t="s">
        <v>549</v>
      </c>
      <c r="D26" s="569" t="s">
        <v>550</v>
      </c>
      <c r="E26" s="568" t="s">
        <v>4273</v>
      </c>
      <c r="F26" s="569" t="s">
        <v>4274</v>
      </c>
      <c r="G26" s="568" t="s">
        <v>4337</v>
      </c>
      <c r="H26" s="568" t="s">
        <v>4338</v>
      </c>
      <c r="I26" s="570">
        <v>1.1924999999999999</v>
      </c>
      <c r="J26" s="570">
        <v>1400</v>
      </c>
      <c r="K26" s="571">
        <v>1654.95</v>
      </c>
    </row>
    <row r="27" spans="1:11" ht="14.4" customHeight="1" x14ac:dyDescent="0.3">
      <c r="A27" s="566" t="s">
        <v>537</v>
      </c>
      <c r="B27" s="567" t="s">
        <v>539</v>
      </c>
      <c r="C27" s="568" t="s">
        <v>549</v>
      </c>
      <c r="D27" s="569" t="s">
        <v>550</v>
      </c>
      <c r="E27" s="568" t="s">
        <v>4273</v>
      </c>
      <c r="F27" s="569" t="s">
        <v>4274</v>
      </c>
      <c r="G27" s="568" t="s">
        <v>4339</v>
      </c>
      <c r="H27" s="568" t="s">
        <v>4340</v>
      </c>
      <c r="I27" s="570">
        <v>35.31</v>
      </c>
      <c r="J27" s="570">
        <v>50</v>
      </c>
      <c r="K27" s="571">
        <v>1765.7</v>
      </c>
    </row>
    <row r="28" spans="1:11" ht="14.4" customHeight="1" x14ac:dyDescent="0.3">
      <c r="A28" s="566" t="s">
        <v>537</v>
      </c>
      <c r="B28" s="567" t="s">
        <v>539</v>
      </c>
      <c r="C28" s="568" t="s">
        <v>549</v>
      </c>
      <c r="D28" s="569" t="s">
        <v>550</v>
      </c>
      <c r="E28" s="568" t="s">
        <v>4275</v>
      </c>
      <c r="F28" s="569" t="s">
        <v>4276</v>
      </c>
      <c r="G28" s="568" t="s">
        <v>4341</v>
      </c>
      <c r="H28" s="568" t="s">
        <v>4342</v>
      </c>
      <c r="I28" s="570">
        <v>6.0271428571428567</v>
      </c>
      <c r="J28" s="570">
        <v>1240</v>
      </c>
      <c r="K28" s="571">
        <v>7958.8</v>
      </c>
    </row>
    <row r="29" spans="1:11" ht="14.4" customHeight="1" x14ac:dyDescent="0.3">
      <c r="A29" s="566" t="s">
        <v>537</v>
      </c>
      <c r="B29" s="567" t="s">
        <v>539</v>
      </c>
      <c r="C29" s="568" t="s">
        <v>549</v>
      </c>
      <c r="D29" s="569" t="s">
        <v>550</v>
      </c>
      <c r="E29" s="568" t="s">
        <v>4275</v>
      </c>
      <c r="F29" s="569" t="s">
        <v>4276</v>
      </c>
      <c r="G29" s="568" t="s">
        <v>4343</v>
      </c>
      <c r="H29" s="568" t="s">
        <v>4344</v>
      </c>
      <c r="I29" s="570">
        <v>3.51</v>
      </c>
      <c r="J29" s="570">
        <v>30</v>
      </c>
      <c r="K29" s="571">
        <v>105.3</v>
      </c>
    </row>
    <row r="30" spans="1:11" ht="14.4" customHeight="1" x14ac:dyDescent="0.3">
      <c r="A30" s="566" t="s">
        <v>537</v>
      </c>
      <c r="B30" s="567" t="s">
        <v>539</v>
      </c>
      <c r="C30" s="568" t="s">
        <v>549</v>
      </c>
      <c r="D30" s="569" t="s">
        <v>550</v>
      </c>
      <c r="E30" s="568" t="s">
        <v>4275</v>
      </c>
      <c r="F30" s="569" t="s">
        <v>4276</v>
      </c>
      <c r="G30" s="568" t="s">
        <v>4345</v>
      </c>
      <c r="H30" s="568" t="s">
        <v>4346</v>
      </c>
      <c r="I30" s="570">
        <v>15.7325</v>
      </c>
      <c r="J30" s="570">
        <v>200</v>
      </c>
      <c r="K30" s="571">
        <v>3146.5</v>
      </c>
    </row>
    <row r="31" spans="1:11" ht="14.4" customHeight="1" x14ac:dyDescent="0.3">
      <c r="A31" s="566" t="s">
        <v>537</v>
      </c>
      <c r="B31" s="567" t="s">
        <v>539</v>
      </c>
      <c r="C31" s="568" t="s">
        <v>549</v>
      </c>
      <c r="D31" s="569" t="s">
        <v>550</v>
      </c>
      <c r="E31" s="568" t="s">
        <v>4275</v>
      </c>
      <c r="F31" s="569" t="s">
        <v>4276</v>
      </c>
      <c r="G31" s="568" t="s">
        <v>4347</v>
      </c>
      <c r="H31" s="568" t="s">
        <v>4348</v>
      </c>
      <c r="I31" s="570">
        <v>0.92142857142857137</v>
      </c>
      <c r="J31" s="570">
        <v>3300</v>
      </c>
      <c r="K31" s="571">
        <v>3033</v>
      </c>
    </row>
    <row r="32" spans="1:11" ht="14.4" customHeight="1" x14ac:dyDescent="0.3">
      <c r="A32" s="566" t="s">
        <v>537</v>
      </c>
      <c r="B32" s="567" t="s">
        <v>539</v>
      </c>
      <c r="C32" s="568" t="s">
        <v>549</v>
      </c>
      <c r="D32" s="569" t="s">
        <v>550</v>
      </c>
      <c r="E32" s="568" t="s">
        <v>4275</v>
      </c>
      <c r="F32" s="569" t="s">
        <v>4276</v>
      </c>
      <c r="G32" s="568" t="s">
        <v>4349</v>
      </c>
      <c r="H32" s="568" t="s">
        <v>4350</v>
      </c>
      <c r="I32" s="570">
        <v>1.4375</v>
      </c>
      <c r="J32" s="570">
        <v>1900</v>
      </c>
      <c r="K32" s="571">
        <v>2732</v>
      </c>
    </row>
    <row r="33" spans="1:11" ht="14.4" customHeight="1" x14ac:dyDescent="0.3">
      <c r="A33" s="566" t="s">
        <v>537</v>
      </c>
      <c r="B33" s="567" t="s">
        <v>539</v>
      </c>
      <c r="C33" s="568" t="s">
        <v>549</v>
      </c>
      <c r="D33" s="569" t="s">
        <v>550</v>
      </c>
      <c r="E33" s="568" t="s">
        <v>4275</v>
      </c>
      <c r="F33" s="569" t="s">
        <v>4276</v>
      </c>
      <c r="G33" s="568" t="s">
        <v>4351</v>
      </c>
      <c r="H33" s="568" t="s">
        <v>4352</v>
      </c>
      <c r="I33" s="570">
        <v>0.42</v>
      </c>
      <c r="J33" s="570">
        <v>900</v>
      </c>
      <c r="K33" s="571">
        <v>378</v>
      </c>
    </row>
    <row r="34" spans="1:11" ht="14.4" customHeight="1" x14ac:dyDescent="0.3">
      <c r="A34" s="566" t="s">
        <v>537</v>
      </c>
      <c r="B34" s="567" t="s">
        <v>539</v>
      </c>
      <c r="C34" s="568" t="s">
        <v>549</v>
      </c>
      <c r="D34" s="569" t="s">
        <v>550</v>
      </c>
      <c r="E34" s="568" t="s">
        <v>4275</v>
      </c>
      <c r="F34" s="569" t="s">
        <v>4276</v>
      </c>
      <c r="G34" s="568" t="s">
        <v>4353</v>
      </c>
      <c r="H34" s="568" t="s">
        <v>4354</v>
      </c>
      <c r="I34" s="570">
        <v>0.56999999999999995</v>
      </c>
      <c r="J34" s="570">
        <v>1900</v>
      </c>
      <c r="K34" s="571">
        <v>1082</v>
      </c>
    </row>
    <row r="35" spans="1:11" ht="14.4" customHeight="1" x14ac:dyDescent="0.3">
      <c r="A35" s="566" t="s">
        <v>537</v>
      </c>
      <c r="B35" s="567" t="s">
        <v>539</v>
      </c>
      <c r="C35" s="568" t="s">
        <v>549</v>
      </c>
      <c r="D35" s="569" t="s">
        <v>550</v>
      </c>
      <c r="E35" s="568" t="s">
        <v>4275</v>
      </c>
      <c r="F35" s="569" t="s">
        <v>4276</v>
      </c>
      <c r="G35" s="568" t="s">
        <v>4355</v>
      </c>
      <c r="H35" s="568" t="s">
        <v>4356</v>
      </c>
      <c r="I35" s="570">
        <v>3.13</v>
      </c>
      <c r="J35" s="570">
        <v>100</v>
      </c>
      <c r="K35" s="571">
        <v>313</v>
      </c>
    </row>
    <row r="36" spans="1:11" ht="14.4" customHeight="1" x14ac:dyDescent="0.3">
      <c r="A36" s="566" t="s">
        <v>537</v>
      </c>
      <c r="B36" s="567" t="s">
        <v>539</v>
      </c>
      <c r="C36" s="568" t="s">
        <v>549</v>
      </c>
      <c r="D36" s="569" t="s">
        <v>550</v>
      </c>
      <c r="E36" s="568" t="s">
        <v>4275</v>
      </c>
      <c r="F36" s="569" t="s">
        <v>4276</v>
      </c>
      <c r="G36" s="568" t="s">
        <v>4357</v>
      </c>
      <c r="H36" s="568" t="s">
        <v>4358</v>
      </c>
      <c r="I36" s="570">
        <v>6.12</v>
      </c>
      <c r="J36" s="570">
        <v>80</v>
      </c>
      <c r="K36" s="571">
        <v>487.9</v>
      </c>
    </row>
    <row r="37" spans="1:11" ht="14.4" customHeight="1" x14ac:dyDescent="0.3">
      <c r="A37" s="566" t="s">
        <v>537</v>
      </c>
      <c r="B37" s="567" t="s">
        <v>539</v>
      </c>
      <c r="C37" s="568" t="s">
        <v>549</v>
      </c>
      <c r="D37" s="569" t="s">
        <v>550</v>
      </c>
      <c r="E37" s="568" t="s">
        <v>4275</v>
      </c>
      <c r="F37" s="569" t="s">
        <v>4276</v>
      </c>
      <c r="G37" s="568" t="s">
        <v>4359</v>
      </c>
      <c r="H37" s="568" t="s">
        <v>4360</v>
      </c>
      <c r="I37" s="570">
        <v>6.6524999999999999</v>
      </c>
      <c r="J37" s="570">
        <v>90</v>
      </c>
      <c r="K37" s="571">
        <v>592.1</v>
      </c>
    </row>
    <row r="38" spans="1:11" ht="14.4" customHeight="1" x14ac:dyDescent="0.3">
      <c r="A38" s="566" t="s">
        <v>537</v>
      </c>
      <c r="B38" s="567" t="s">
        <v>539</v>
      </c>
      <c r="C38" s="568" t="s">
        <v>549</v>
      </c>
      <c r="D38" s="569" t="s">
        <v>550</v>
      </c>
      <c r="E38" s="568" t="s">
        <v>4275</v>
      </c>
      <c r="F38" s="569" t="s">
        <v>4276</v>
      </c>
      <c r="G38" s="568" t="s">
        <v>4361</v>
      </c>
      <c r="H38" s="568" t="s">
        <v>4362</v>
      </c>
      <c r="I38" s="570">
        <v>193.66</v>
      </c>
      <c r="J38" s="570">
        <v>10</v>
      </c>
      <c r="K38" s="571">
        <v>1936.6</v>
      </c>
    </row>
    <row r="39" spans="1:11" ht="14.4" customHeight="1" x14ac:dyDescent="0.3">
      <c r="A39" s="566" t="s">
        <v>537</v>
      </c>
      <c r="B39" s="567" t="s">
        <v>539</v>
      </c>
      <c r="C39" s="568" t="s">
        <v>549</v>
      </c>
      <c r="D39" s="569" t="s">
        <v>550</v>
      </c>
      <c r="E39" s="568" t="s">
        <v>4275</v>
      </c>
      <c r="F39" s="569" t="s">
        <v>4276</v>
      </c>
      <c r="G39" s="568" t="s">
        <v>4363</v>
      </c>
      <c r="H39" s="568" t="s">
        <v>4364</v>
      </c>
      <c r="I39" s="570">
        <v>80.58</v>
      </c>
      <c r="J39" s="570">
        <v>5</v>
      </c>
      <c r="K39" s="571">
        <v>402.9</v>
      </c>
    </row>
    <row r="40" spans="1:11" ht="14.4" customHeight="1" x14ac:dyDescent="0.3">
      <c r="A40" s="566" t="s">
        <v>537</v>
      </c>
      <c r="B40" s="567" t="s">
        <v>539</v>
      </c>
      <c r="C40" s="568" t="s">
        <v>549</v>
      </c>
      <c r="D40" s="569" t="s">
        <v>550</v>
      </c>
      <c r="E40" s="568" t="s">
        <v>4275</v>
      </c>
      <c r="F40" s="569" t="s">
        <v>4276</v>
      </c>
      <c r="G40" s="568" t="s">
        <v>4365</v>
      </c>
      <c r="H40" s="568" t="s">
        <v>4366</v>
      </c>
      <c r="I40" s="570">
        <v>5.5114285714285716</v>
      </c>
      <c r="J40" s="570">
        <v>360</v>
      </c>
      <c r="K40" s="571">
        <v>1988.4</v>
      </c>
    </row>
    <row r="41" spans="1:11" ht="14.4" customHeight="1" x14ac:dyDescent="0.3">
      <c r="A41" s="566" t="s">
        <v>537</v>
      </c>
      <c r="B41" s="567" t="s">
        <v>539</v>
      </c>
      <c r="C41" s="568" t="s">
        <v>549</v>
      </c>
      <c r="D41" s="569" t="s">
        <v>550</v>
      </c>
      <c r="E41" s="568" t="s">
        <v>4275</v>
      </c>
      <c r="F41" s="569" t="s">
        <v>4276</v>
      </c>
      <c r="G41" s="568" t="s">
        <v>4367</v>
      </c>
      <c r="H41" s="568" t="s">
        <v>4368</v>
      </c>
      <c r="I41" s="570">
        <v>8.9233333333333338</v>
      </c>
      <c r="J41" s="570">
        <v>130</v>
      </c>
      <c r="K41" s="571">
        <v>1159.5</v>
      </c>
    </row>
    <row r="42" spans="1:11" ht="14.4" customHeight="1" x14ac:dyDescent="0.3">
      <c r="A42" s="566" t="s">
        <v>537</v>
      </c>
      <c r="B42" s="567" t="s">
        <v>539</v>
      </c>
      <c r="C42" s="568" t="s">
        <v>549</v>
      </c>
      <c r="D42" s="569" t="s">
        <v>550</v>
      </c>
      <c r="E42" s="568" t="s">
        <v>4275</v>
      </c>
      <c r="F42" s="569" t="s">
        <v>4276</v>
      </c>
      <c r="G42" s="568" t="s">
        <v>4369</v>
      </c>
      <c r="H42" s="568" t="s">
        <v>4370</v>
      </c>
      <c r="I42" s="570">
        <v>10.38</v>
      </c>
      <c r="J42" s="570">
        <v>100</v>
      </c>
      <c r="K42" s="571">
        <v>1038</v>
      </c>
    </row>
    <row r="43" spans="1:11" ht="14.4" customHeight="1" x14ac:dyDescent="0.3">
      <c r="A43" s="566" t="s">
        <v>537</v>
      </c>
      <c r="B43" s="567" t="s">
        <v>539</v>
      </c>
      <c r="C43" s="568" t="s">
        <v>549</v>
      </c>
      <c r="D43" s="569" t="s">
        <v>550</v>
      </c>
      <c r="E43" s="568" t="s">
        <v>4275</v>
      </c>
      <c r="F43" s="569" t="s">
        <v>4276</v>
      </c>
      <c r="G43" s="568" t="s">
        <v>4371</v>
      </c>
      <c r="H43" s="568" t="s">
        <v>4372</v>
      </c>
      <c r="I43" s="570">
        <v>22.11</v>
      </c>
      <c r="J43" s="570">
        <v>60</v>
      </c>
      <c r="K43" s="571">
        <v>1326.6</v>
      </c>
    </row>
    <row r="44" spans="1:11" ht="14.4" customHeight="1" x14ac:dyDescent="0.3">
      <c r="A44" s="566" t="s">
        <v>537</v>
      </c>
      <c r="B44" s="567" t="s">
        <v>539</v>
      </c>
      <c r="C44" s="568" t="s">
        <v>549</v>
      </c>
      <c r="D44" s="569" t="s">
        <v>550</v>
      </c>
      <c r="E44" s="568" t="s">
        <v>4275</v>
      </c>
      <c r="F44" s="569" t="s">
        <v>4276</v>
      </c>
      <c r="G44" s="568" t="s">
        <v>4373</v>
      </c>
      <c r="H44" s="568" t="s">
        <v>4374</v>
      </c>
      <c r="I44" s="570">
        <v>1.7750000000000001</v>
      </c>
      <c r="J44" s="570">
        <v>300</v>
      </c>
      <c r="K44" s="571">
        <v>532.5</v>
      </c>
    </row>
    <row r="45" spans="1:11" ht="14.4" customHeight="1" x14ac:dyDescent="0.3">
      <c r="A45" s="566" t="s">
        <v>537</v>
      </c>
      <c r="B45" s="567" t="s">
        <v>539</v>
      </c>
      <c r="C45" s="568" t="s">
        <v>549</v>
      </c>
      <c r="D45" s="569" t="s">
        <v>550</v>
      </c>
      <c r="E45" s="568" t="s">
        <v>4275</v>
      </c>
      <c r="F45" s="569" t="s">
        <v>4276</v>
      </c>
      <c r="G45" s="568" t="s">
        <v>4375</v>
      </c>
      <c r="H45" s="568" t="s">
        <v>4376</v>
      </c>
      <c r="I45" s="570">
        <v>2.75</v>
      </c>
      <c r="J45" s="570">
        <v>150</v>
      </c>
      <c r="K45" s="571">
        <v>412.5</v>
      </c>
    </row>
    <row r="46" spans="1:11" ht="14.4" customHeight="1" x14ac:dyDescent="0.3">
      <c r="A46" s="566" t="s">
        <v>537</v>
      </c>
      <c r="B46" s="567" t="s">
        <v>539</v>
      </c>
      <c r="C46" s="568" t="s">
        <v>549</v>
      </c>
      <c r="D46" s="569" t="s">
        <v>550</v>
      </c>
      <c r="E46" s="568" t="s">
        <v>4275</v>
      </c>
      <c r="F46" s="569" t="s">
        <v>4276</v>
      </c>
      <c r="G46" s="568" t="s">
        <v>4377</v>
      </c>
      <c r="H46" s="568" t="s">
        <v>4378</v>
      </c>
      <c r="I46" s="570">
        <v>1.65</v>
      </c>
      <c r="J46" s="570">
        <v>200</v>
      </c>
      <c r="K46" s="571">
        <v>330</v>
      </c>
    </row>
    <row r="47" spans="1:11" ht="14.4" customHeight="1" x14ac:dyDescent="0.3">
      <c r="A47" s="566" t="s">
        <v>537</v>
      </c>
      <c r="B47" s="567" t="s">
        <v>539</v>
      </c>
      <c r="C47" s="568" t="s">
        <v>549</v>
      </c>
      <c r="D47" s="569" t="s">
        <v>550</v>
      </c>
      <c r="E47" s="568" t="s">
        <v>4275</v>
      </c>
      <c r="F47" s="569" t="s">
        <v>4276</v>
      </c>
      <c r="G47" s="568" t="s">
        <v>4379</v>
      </c>
      <c r="H47" s="568" t="s">
        <v>4380</v>
      </c>
      <c r="I47" s="570">
        <v>1.72</v>
      </c>
      <c r="J47" s="570">
        <v>600</v>
      </c>
      <c r="K47" s="571">
        <v>1021</v>
      </c>
    </row>
    <row r="48" spans="1:11" ht="14.4" customHeight="1" x14ac:dyDescent="0.3">
      <c r="A48" s="566" t="s">
        <v>537</v>
      </c>
      <c r="B48" s="567" t="s">
        <v>539</v>
      </c>
      <c r="C48" s="568" t="s">
        <v>549</v>
      </c>
      <c r="D48" s="569" t="s">
        <v>550</v>
      </c>
      <c r="E48" s="568" t="s">
        <v>4275</v>
      </c>
      <c r="F48" s="569" t="s">
        <v>4276</v>
      </c>
      <c r="G48" s="568" t="s">
        <v>4381</v>
      </c>
      <c r="H48" s="568" t="s">
        <v>4382</v>
      </c>
      <c r="I48" s="570">
        <v>0.01</v>
      </c>
      <c r="J48" s="570">
        <v>750</v>
      </c>
      <c r="K48" s="571">
        <v>7.5</v>
      </c>
    </row>
    <row r="49" spans="1:11" ht="14.4" customHeight="1" x14ac:dyDescent="0.3">
      <c r="A49" s="566" t="s">
        <v>537</v>
      </c>
      <c r="B49" s="567" t="s">
        <v>539</v>
      </c>
      <c r="C49" s="568" t="s">
        <v>549</v>
      </c>
      <c r="D49" s="569" t="s">
        <v>550</v>
      </c>
      <c r="E49" s="568" t="s">
        <v>4275</v>
      </c>
      <c r="F49" s="569" t="s">
        <v>4276</v>
      </c>
      <c r="G49" s="568" t="s">
        <v>4383</v>
      </c>
      <c r="H49" s="568" t="s">
        <v>4384</v>
      </c>
      <c r="I49" s="570">
        <v>1.99</v>
      </c>
      <c r="J49" s="570">
        <v>150</v>
      </c>
      <c r="K49" s="571">
        <v>298.5</v>
      </c>
    </row>
    <row r="50" spans="1:11" ht="14.4" customHeight="1" x14ac:dyDescent="0.3">
      <c r="A50" s="566" t="s">
        <v>537</v>
      </c>
      <c r="B50" s="567" t="s">
        <v>539</v>
      </c>
      <c r="C50" s="568" t="s">
        <v>549</v>
      </c>
      <c r="D50" s="569" t="s">
        <v>550</v>
      </c>
      <c r="E50" s="568" t="s">
        <v>4275</v>
      </c>
      <c r="F50" s="569" t="s">
        <v>4276</v>
      </c>
      <c r="G50" s="568" t="s">
        <v>4385</v>
      </c>
      <c r="H50" s="568" t="s">
        <v>4386</v>
      </c>
      <c r="I50" s="570">
        <v>2.4050000000000002</v>
      </c>
      <c r="J50" s="570">
        <v>251</v>
      </c>
      <c r="K50" s="571">
        <v>603.9</v>
      </c>
    </row>
    <row r="51" spans="1:11" ht="14.4" customHeight="1" x14ac:dyDescent="0.3">
      <c r="A51" s="566" t="s">
        <v>537</v>
      </c>
      <c r="B51" s="567" t="s">
        <v>539</v>
      </c>
      <c r="C51" s="568" t="s">
        <v>549</v>
      </c>
      <c r="D51" s="569" t="s">
        <v>550</v>
      </c>
      <c r="E51" s="568" t="s">
        <v>4275</v>
      </c>
      <c r="F51" s="569" t="s">
        <v>4276</v>
      </c>
      <c r="G51" s="568" t="s">
        <v>4387</v>
      </c>
      <c r="H51" s="568" t="s">
        <v>4388</v>
      </c>
      <c r="I51" s="570">
        <v>4.25</v>
      </c>
      <c r="J51" s="570">
        <v>25</v>
      </c>
      <c r="K51" s="571">
        <v>106.25</v>
      </c>
    </row>
    <row r="52" spans="1:11" ht="14.4" customHeight="1" x14ac:dyDescent="0.3">
      <c r="A52" s="566" t="s">
        <v>537</v>
      </c>
      <c r="B52" s="567" t="s">
        <v>539</v>
      </c>
      <c r="C52" s="568" t="s">
        <v>549</v>
      </c>
      <c r="D52" s="569" t="s">
        <v>550</v>
      </c>
      <c r="E52" s="568" t="s">
        <v>4275</v>
      </c>
      <c r="F52" s="569" t="s">
        <v>4276</v>
      </c>
      <c r="G52" s="568" t="s">
        <v>4389</v>
      </c>
      <c r="H52" s="568" t="s">
        <v>4390</v>
      </c>
      <c r="I52" s="570">
        <v>2.3644444444444441</v>
      </c>
      <c r="J52" s="570">
        <v>3301</v>
      </c>
      <c r="K52" s="571">
        <v>7868.1900000000005</v>
      </c>
    </row>
    <row r="53" spans="1:11" ht="14.4" customHeight="1" x14ac:dyDescent="0.3">
      <c r="A53" s="566" t="s">
        <v>537</v>
      </c>
      <c r="B53" s="567" t="s">
        <v>539</v>
      </c>
      <c r="C53" s="568" t="s">
        <v>549</v>
      </c>
      <c r="D53" s="569" t="s">
        <v>550</v>
      </c>
      <c r="E53" s="568" t="s">
        <v>4275</v>
      </c>
      <c r="F53" s="569" t="s">
        <v>4276</v>
      </c>
      <c r="G53" s="568" t="s">
        <v>4391</v>
      </c>
      <c r="H53" s="568" t="s">
        <v>4392</v>
      </c>
      <c r="I53" s="570">
        <v>34.729999999999997</v>
      </c>
      <c r="J53" s="570">
        <v>40</v>
      </c>
      <c r="K53" s="571">
        <v>1389.1</v>
      </c>
    </row>
    <row r="54" spans="1:11" ht="14.4" customHeight="1" x14ac:dyDescent="0.3">
      <c r="A54" s="566" t="s">
        <v>537</v>
      </c>
      <c r="B54" s="567" t="s">
        <v>539</v>
      </c>
      <c r="C54" s="568" t="s">
        <v>549</v>
      </c>
      <c r="D54" s="569" t="s">
        <v>550</v>
      </c>
      <c r="E54" s="568" t="s">
        <v>4275</v>
      </c>
      <c r="F54" s="569" t="s">
        <v>4276</v>
      </c>
      <c r="G54" s="568" t="s">
        <v>4393</v>
      </c>
      <c r="H54" s="568" t="s">
        <v>4394</v>
      </c>
      <c r="I54" s="570">
        <v>1.1666666666666667</v>
      </c>
      <c r="J54" s="570">
        <v>90</v>
      </c>
      <c r="K54" s="571">
        <v>106.3</v>
      </c>
    </row>
    <row r="55" spans="1:11" ht="14.4" customHeight="1" x14ac:dyDescent="0.3">
      <c r="A55" s="566" t="s">
        <v>537</v>
      </c>
      <c r="B55" s="567" t="s">
        <v>539</v>
      </c>
      <c r="C55" s="568" t="s">
        <v>549</v>
      </c>
      <c r="D55" s="569" t="s">
        <v>550</v>
      </c>
      <c r="E55" s="568" t="s">
        <v>4275</v>
      </c>
      <c r="F55" s="569" t="s">
        <v>4276</v>
      </c>
      <c r="G55" s="568" t="s">
        <v>4395</v>
      </c>
      <c r="H55" s="568" t="s">
        <v>4396</v>
      </c>
      <c r="I55" s="570">
        <v>0.67</v>
      </c>
      <c r="J55" s="570">
        <v>10400</v>
      </c>
      <c r="K55" s="571">
        <v>6968</v>
      </c>
    </row>
    <row r="56" spans="1:11" ht="14.4" customHeight="1" x14ac:dyDescent="0.3">
      <c r="A56" s="566" t="s">
        <v>537</v>
      </c>
      <c r="B56" s="567" t="s">
        <v>539</v>
      </c>
      <c r="C56" s="568" t="s">
        <v>549</v>
      </c>
      <c r="D56" s="569" t="s">
        <v>550</v>
      </c>
      <c r="E56" s="568" t="s">
        <v>4275</v>
      </c>
      <c r="F56" s="569" t="s">
        <v>4276</v>
      </c>
      <c r="G56" s="568" t="s">
        <v>4397</v>
      </c>
      <c r="H56" s="568" t="s">
        <v>4398</v>
      </c>
      <c r="I56" s="570">
        <v>434.45</v>
      </c>
      <c r="J56" s="570">
        <v>2</v>
      </c>
      <c r="K56" s="571">
        <v>868.9</v>
      </c>
    </row>
    <row r="57" spans="1:11" ht="14.4" customHeight="1" x14ac:dyDescent="0.3">
      <c r="A57" s="566" t="s">
        <v>537</v>
      </c>
      <c r="B57" s="567" t="s">
        <v>539</v>
      </c>
      <c r="C57" s="568" t="s">
        <v>549</v>
      </c>
      <c r="D57" s="569" t="s">
        <v>550</v>
      </c>
      <c r="E57" s="568" t="s">
        <v>4275</v>
      </c>
      <c r="F57" s="569" t="s">
        <v>4276</v>
      </c>
      <c r="G57" s="568" t="s">
        <v>4399</v>
      </c>
      <c r="H57" s="568" t="s">
        <v>4400</v>
      </c>
      <c r="I57" s="570">
        <v>33.1</v>
      </c>
      <c r="J57" s="570">
        <v>10</v>
      </c>
      <c r="K57" s="571">
        <v>331</v>
      </c>
    </row>
    <row r="58" spans="1:11" ht="14.4" customHeight="1" x14ac:dyDescent="0.3">
      <c r="A58" s="566" t="s">
        <v>537</v>
      </c>
      <c r="B58" s="567" t="s">
        <v>539</v>
      </c>
      <c r="C58" s="568" t="s">
        <v>549</v>
      </c>
      <c r="D58" s="569" t="s">
        <v>550</v>
      </c>
      <c r="E58" s="568" t="s">
        <v>4275</v>
      </c>
      <c r="F58" s="569" t="s">
        <v>4276</v>
      </c>
      <c r="G58" s="568" t="s">
        <v>4401</v>
      </c>
      <c r="H58" s="568" t="s">
        <v>4402</v>
      </c>
      <c r="I58" s="570">
        <v>17.960000000000004</v>
      </c>
      <c r="J58" s="570">
        <v>250</v>
      </c>
      <c r="K58" s="571">
        <v>4492</v>
      </c>
    </row>
    <row r="59" spans="1:11" ht="14.4" customHeight="1" x14ac:dyDescent="0.3">
      <c r="A59" s="566" t="s">
        <v>537</v>
      </c>
      <c r="B59" s="567" t="s">
        <v>539</v>
      </c>
      <c r="C59" s="568" t="s">
        <v>549</v>
      </c>
      <c r="D59" s="569" t="s">
        <v>550</v>
      </c>
      <c r="E59" s="568" t="s">
        <v>4275</v>
      </c>
      <c r="F59" s="569" t="s">
        <v>4276</v>
      </c>
      <c r="G59" s="568" t="s">
        <v>4403</v>
      </c>
      <c r="H59" s="568" t="s">
        <v>4404</v>
      </c>
      <c r="I59" s="570">
        <v>17.62</v>
      </c>
      <c r="J59" s="570">
        <v>200</v>
      </c>
      <c r="K59" s="571">
        <v>3542</v>
      </c>
    </row>
    <row r="60" spans="1:11" ht="14.4" customHeight="1" x14ac:dyDescent="0.3">
      <c r="A60" s="566" t="s">
        <v>537</v>
      </c>
      <c r="B60" s="567" t="s">
        <v>539</v>
      </c>
      <c r="C60" s="568" t="s">
        <v>549</v>
      </c>
      <c r="D60" s="569" t="s">
        <v>550</v>
      </c>
      <c r="E60" s="568" t="s">
        <v>4275</v>
      </c>
      <c r="F60" s="569" t="s">
        <v>4276</v>
      </c>
      <c r="G60" s="568" t="s">
        <v>4405</v>
      </c>
      <c r="H60" s="568" t="s">
        <v>4406</v>
      </c>
      <c r="I60" s="570">
        <v>12.103333333333333</v>
      </c>
      <c r="J60" s="570">
        <v>66</v>
      </c>
      <c r="K60" s="571">
        <v>798.8</v>
      </c>
    </row>
    <row r="61" spans="1:11" ht="14.4" customHeight="1" x14ac:dyDescent="0.3">
      <c r="A61" s="566" t="s">
        <v>537</v>
      </c>
      <c r="B61" s="567" t="s">
        <v>539</v>
      </c>
      <c r="C61" s="568" t="s">
        <v>549</v>
      </c>
      <c r="D61" s="569" t="s">
        <v>550</v>
      </c>
      <c r="E61" s="568" t="s">
        <v>4275</v>
      </c>
      <c r="F61" s="569" t="s">
        <v>4276</v>
      </c>
      <c r="G61" s="568" t="s">
        <v>4407</v>
      </c>
      <c r="H61" s="568" t="s">
        <v>4408</v>
      </c>
      <c r="I61" s="570">
        <v>34.97</v>
      </c>
      <c r="J61" s="570">
        <v>40</v>
      </c>
      <c r="K61" s="571">
        <v>1398.8</v>
      </c>
    </row>
    <row r="62" spans="1:11" ht="14.4" customHeight="1" x14ac:dyDescent="0.3">
      <c r="A62" s="566" t="s">
        <v>537</v>
      </c>
      <c r="B62" s="567" t="s">
        <v>539</v>
      </c>
      <c r="C62" s="568" t="s">
        <v>549</v>
      </c>
      <c r="D62" s="569" t="s">
        <v>550</v>
      </c>
      <c r="E62" s="568" t="s">
        <v>4275</v>
      </c>
      <c r="F62" s="569" t="s">
        <v>4276</v>
      </c>
      <c r="G62" s="568" t="s">
        <v>4409</v>
      </c>
      <c r="H62" s="568" t="s">
        <v>4410</v>
      </c>
      <c r="I62" s="570">
        <v>2.7833333333333332</v>
      </c>
      <c r="J62" s="570">
        <v>200</v>
      </c>
      <c r="K62" s="571">
        <v>559.5</v>
      </c>
    </row>
    <row r="63" spans="1:11" ht="14.4" customHeight="1" x14ac:dyDescent="0.3">
      <c r="A63" s="566" t="s">
        <v>537</v>
      </c>
      <c r="B63" s="567" t="s">
        <v>539</v>
      </c>
      <c r="C63" s="568" t="s">
        <v>549</v>
      </c>
      <c r="D63" s="569" t="s">
        <v>550</v>
      </c>
      <c r="E63" s="568" t="s">
        <v>4275</v>
      </c>
      <c r="F63" s="569" t="s">
        <v>4276</v>
      </c>
      <c r="G63" s="568" t="s">
        <v>4411</v>
      </c>
      <c r="H63" s="568" t="s">
        <v>4412</v>
      </c>
      <c r="I63" s="570">
        <v>1.83</v>
      </c>
      <c r="J63" s="570">
        <v>100</v>
      </c>
      <c r="K63" s="571">
        <v>183</v>
      </c>
    </row>
    <row r="64" spans="1:11" ht="14.4" customHeight="1" x14ac:dyDescent="0.3">
      <c r="A64" s="566" t="s">
        <v>537</v>
      </c>
      <c r="B64" s="567" t="s">
        <v>539</v>
      </c>
      <c r="C64" s="568" t="s">
        <v>549</v>
      </c>
      <c r="D64" s="569" t="s">
        <v>550</v>
      </c>
      <c r="E64" s="568" t="s">
        <v>4275</v>
      </c>
      <c r="F64" s="569" t="s">
        <v>4276</v>
      </c>
      <c r="G64" s="568" t="s">
        <v>4413</v>
      </c>
      <c r="H64" s="568" t="s">
        <v>4414</v>
      </c>
      <c r="I64" s="570">
        <v>13.16</v>
      </c>
      <c r="J64" s="570">
        <v>50</v>
      </c>
      <c r="K64" s="571">
        <v>657.6</v>
      </c>
    </row>
    <row r="65" spans="1:11" ht="14.4" customHeight="1" x14ac:dyDescent="0.3">
      <c r="A65" s="566" t="s">
        <v>537</v>
      </c>
      <c r="B65" s="567" t="s">
        <v>539</v>
      </c>
      <c r="C65" s="568" t="s">
        <v>549</v>
      </c>
      <c r="D65" s="569" t="s">
        <v>550</v>
      </c>
      <c r="E65" s="568" t="s">
        <v>4275</v>
      </c>
      <c r="F65" s="569" t="s">
        <v>4276</v>
      </c>
      <c r="G65" s="568" t="s">
        <v>4415</v>
      </c>
      <c r="H65" s="568" t="s">
        <v>4416</v>
      </c>
      <c r="I65" s="570">
        <v>13.144999999999998</v>
      </c>
      <c r="J65" s="570">
        <v>180</v>
      </c>
      <c r="K65" s="571">
        <v>2364.1999999999998</v>
      </c>
    </row>
    <row r="66" spans="1:11" ht="14.4" customHeight="1" x14ac:dyDescent="0.3">
      <c r="A66" s="566" t="s">
        <v>537</v>
      </c>
      <c r="B66" s="567" t="s">
        <v>539</v>
      </c>
      <c r="C66" s="568" t="s">
        <v>549</v>
      </c>
      <c r="D66" s="569" t="s">
        <v>550</v>
      </c>
      <c r="E66" s="568" t="s">
        <v>4275</v>
      </c>
      <c r="F66" s="569" t="s">
        <v>4276</v>
      </c>
      <c r="G66" s="568" t="s">
        <v>4417</v>
      </c>
      <c r="H66" s="568" t="s">
        <v>4418</v>
      </c>
      <c r="I66" s="570">
        <v>1.5525</v>
      </c>
      <c r="J66" s="570">
        <v>525</v>
      </c>
      <c r="K66" s="571">
        <v>814.5</v>
      </c>
    </row>
    <row r="67" spans="1:11" ht="14.4" customHeight="1" x14ac:dyDescent="0.3">
      <c r="A67" s="566" t="s">
        <v>537</v>
      </c>
      <c r="B67" s="567" t="s">
        <v>539</v>
      </c>
      <c r="C67" s="568" t="s">
        <v>549</v>
      </c>
      <c r="D67" s="569" t="s">
        <v>550</v>
      </c>
      <c r="E67" s="568" t="s">
        <v>4275</v>
      </c>
      <c r="F67" s="569" t="s">
        <v>4276</v>
      </c>
      <c r="G67" s="568" t="s">
        <v>4419</v>
      </c>
      <c r="H67" s="568" t="s">
        <v>4420</v>
      </c>
      <c r="I67" s="570">
        <v>21.23</v>
      </c>
      <c r="J67" s="570">
        <v>30</v>
      </c>
      <c r="K67" s="571">
        <v>636.90000000000009</v>
      </c>
    </row>
    <row r="68" spans="1:11" ht="14.4" customHeight="1" x14ac:dyDescent="0.3">
      <c r="A68" s="566" t="s">
        <v>537</v>
      </c>
      <c r="B68" s="567" t="s">
        <v>539</v>
      </c>
      <c r="C68" s="568" t="s">
        <v>549</v>
      </c>
      <c r="D68" s="569" t="s">
        <v>550</v>
      </c>
      <c r="E68" s="568" t="s">
        <v>4275</v>
      </c>
      <c r="F68" s="569" t="s">
        <v>4276</v>
      </c>
      <c r="G68" s="568" t="s">
        <v>4421</v>
      </c>
      <c r="H68" s="568" t="s">
        <v>4422</v>
      </c>
      <c r="I68" s="570">
        <v>20.619999999999997</v>
      </c>
      <c r="J68" s="570">
        <v>60</v>
      </c>
      <c r="K68" s="571">
        <v>1212.4000000000001</v>
      </c>
    </row>
    <row r="69" spans="1:11" ht="14.4" customHeight="1" x14ac:dyDescent="0.3">
      <c r="A69" s="566" t="s">
        <v>537</v>
      </c>
      <c r="B69" s="567" t="s">
        <v>539</v>
      </c>
      <c r="C69" s="568" t="s">
        <v>549</v>
      </c>
      <c r="D69" s="569" t="s">
        <v>550</v>
      </c>
      <c r="E69" s="568" t="s">
        <v>4275</v>
      </c>
      <c r="F69" s="569" t="s">
        <v>4276</v>
      </c>
      <c r="G69" s="568" t="s">
        <v>4423</v>
      </c>
      <c r="H69" s="568" t="s">
        <v>4424</v>
      </c>
      <c r="I69" s="570">
        <v>8.254999999999999</v>
      </c>
      <c r="J69" s="570">
        <v>40</v>
      </c>
      <c r="K69" s="571">
        <v>330.2</v>
      </c>
    </row>
    <row r="70" spans="1:11" ht="14.4" customHeight="1" x14ac:dyDescent="0.3">
      <c r="A70" s="566" t="s">
        <v>537</v>
      </c>
      <c r="B70" s="567" t="s">
        <v>539</v>
      </c>
      <c r="C70" s="568" t="s">
        <v>549</v>
      </c>
      <c r="D70" s="569" t="s">
        <v>550</v>
      </c>
      <c r="E70" s="568" t="s">
        <v>4275</v>
      </c>
      <c r="F70" s="569" t="s">
        <v>4276</v>
      </c>
      <c r="G70" s="568" t="s">
        <v>4425</v>
      </c>
      <c r="H70" s="568" t="s">
        <v>4426</v>
      </c>
      <c r="I70" s="570">
        <v>280.91000000000003</v>
      </c>
      <c r="J70" s="570">
        <v>1</v>
      </c>
      <c r="K70" s="571">
        <v>280.91000000000003</v>
      </c>
    </row>
    <row r="71" spans="1:11" ht="14.4" customHeight="1" x14ac:dyDescent="0.3">
      <c r="A71" s="566" t="s">
        <v>537</v>
      </c>
      <c r="B71" s="567" t="s">
        <v>539</v>
      </c>
      <c r="C71" s="568" t="s">
        <v>549</v>
      </c>
      <c r="D71" s="569" t="s">
        <v>550</v>
      </c>
      <c r="E71" s="568" t="s">
        <v>4275</v>
      </c>
      <c r="F71" s="569" t="s">
        <v>4276</v>
      </c>
      <c r="G71" s="568" t="s">
        <v>4427</v>
      </c>
      <c r="H71" s="568" t="s">
        <v>4428</v>
      </c>
      <c r="I71" s="570">
        <v>11.42</v>
      </c>
      <c r="J71" s="570">
        <v>500</v>
      </c>
      <c r="K71" s="571">
        <v>5710</v>
      </c>
    </row>
    <row r="72" spans="1:11" ht="14.4" customHeight="1" x14ac:dyDescent="0.3">
      <c r="A72" s="566" t="s">
        <v>537</v>
      </c>
      <c r="B72" s="567" t="s">
        <v>539</v>
      </c>
      <c r="C72" s="568" t="s">
        <v>549</v>
      </c>
      <c r="D72" s="569" t="s">
        <v>550</v>
      </c>
      <c r="E72" s="568" t="s">
        <v>4275</v>
      </c>
      <c r="F72" s="569" t="s">
        <v>4276</v>
      </c>
      <c r="G72" s="568" t="s">
        <v>4429</v>
      </c>
      <c r="H72" s="568" t="s">
        <v>4430</v>
      </c>
      <c r="I72" s="570">
        <v>0.45666666666666655</v>
      </c>
      <c r="J72" s="570">
        <v>4300</v>
      </c>
      <c r="K72" s="571">
        <v>1971</v>
      </c>
    </row>
    <row r="73" spans="1:11" ht="14.4" customHeight="1" x14ac:dyDescent="0.3">
      <c r="A73" s="566" t="s">
        <v>537</v>
      </c>
      <c r="B73" s="567" t="s">
        <v>539</v>
      </c>
      <c r="C73" s="568" t="s">
        <v>549</v>
      </c>
      <c r="D73" s="569" t="s">
        <v>550</v>
      </c>
      <c r="E73" s="568" t="s">
        <v>4275</v>
      </c>
      <c r="F73" s="569" t="s">
        <v>4276</v>
      </c>
      <c r="G73" s="568" t="s">
        <v>4431</v>
      </c>
      <c r="H73" s="568" t="s">
        <v>4432</v>
      </c>
      <c r="I73" s="570">
        <v>4.03</v>
      </c>
      <c r="J73" s="570">
        <v>250</v>
      </c>
      <c r="K73" s="571">
        <v>1007.5</v>
      </c>
    </row>
    <row r="74" spans="1:11" ht="14.4" customHeight="1" x14ac:dyDescent="0.3">
      <c r="A74" s="566" t="s">
        <v>537</v>
      </c>
      <c r="B74" s="567" t="s">
        <v>539</v>
      </c>
      <c r="C74" s="568" t="s">
        <v>549</v>
      </c>
      <c r="D74" s="569" t="s">
        <v>550</v>
      </c>
      <c r="E74" s="568" t="s">
        <v>4275</v>
      </c>
      <c r="F74" s="569" t="s">
        <v>4276</v>
      </c>
      <c r="G74" s="568" t="s">
        <v>4433</v>
      </c>
      <c r="H74" s="568" t="s">
        <v>4434</v>
      </c>
      <c r="I74" s="570">
        <v>11.979999999999999</v>
      </c>
      <c r="J74" s="570">
        <v>450</v>
      </c>
      <c r="K74" s="571">
        <v>5391</v>
      </c>
    </row>
    <row r="75" spans="1:11" ht="14.4" customHeight="1" x14ac:dyDescent="0.3">
      <c r="A75" s="566" t="s">
        <v>537</v>
      </c>
      <c r="B75" s="567" t="s">
        <v>539</v>
      </c>
      <c r="C75" s="568" t="s">
        <v>549</v>
      </c>
      <c r="D75" s="569" t="s">
        <v>550</v>
      </c>
      <c r="E75" s="568" t="s">
        <v>4275</v>
      </c>
      <c r="F75" s="569" t="s">
        <v>4276</v>
      </c>
      <c r="G75" s="568" t="s">
        <v>4435</v>
      </c>
      <c r="H75" s="568" t="s">
        <v>4436</v>
      </c>
      <c r="I75" s="570">
        <v>64.14</v>
      </c>
      <c r="J75" s="570">
        <v>5</v>
      </c>
      <c r="K75" s="571">
        <v>320.7</v>
      </c>
    </row>
    <row r="76" spans="1:11" ht="14.4" customHeight="1" x14ac:dyDescent="0.3">
      <c r="A76" s="566" t="s">
        <v>537</v>
      </c>
      <c r="B76" s="567" t="s">
        <v>539</v>
      </c>
      <c r="C76" s="568" t="s">
        <v>549</v>
      </c>
      <c r="D76" s="569" t="s">
        <v>550</v>
      </c>
      <c r="E76" s="568" t="s">
        <v>4275</v>
      </c>
      <c r="F76" s="569" t="s">
        <v>4276</v>
      </c>
      <c r="G76" s="568" t="s">
        <v>4437</v>
      </c>
      <c r="H76" s="568" t="s">
        <v>4438</v>
      </c>
      <c r="I76" s="570">
        <v>205.7</v>
      </c>
      <c r="J76" s="570">
        <v>20</v>
      </c>
      <c r="K76" s="571">
        <v>4114</v>
      </c>
    </row>
    <row r="77" spans="1:11" ht="14.4" customHeight="1" x14ac:dyDescent="0.3">
      <c r="A77" s="566" t="s">
        <v>537</v>
      </c>
      <c r="B77" s="567" t="s">
        <v>539</v>
      </c>
      <c r="C77" s="568" t="s">
        <v>549</v>
      </c>
      <c r="D77" s="569" t="s">
        <v>550</v>
      </c>
      <c r="E77" s="568" t="s">
        <v>4275</v>
      </c>
      <c r="F77" s="569" t="s">
        <v>4276</v>
      </c>
      <c r="G77" s="568" t="s">
        <v>4439</v>
      </c>
      <c r="H77" s="568" t="s">
        <v>4440</v>
      </c>
      <c r="I77" s="570">
        <v>154.155</v>
      </c>
      <c r="J77" s="570">
        <v>30</v>
      </c>
      <c r="K77" s="571">
        <v>4605.09</v>
      </c>
    </row>
    <row r="78" spans="1:11" ht="14.4" customHeight="1" x14ac:dyDescent="0.3">
      <c r="A78" s="566" t="s">
        <v>537</v>
      </c>
      <c r="B78" s="567" t="s">
        <v>539</v>
      </c>
      <c r="C78" s="568" t="s">
        <v>549</v>
      </c>
      <c r="D78" s="569" t="s">
        <v>550</v>
      </c>
      <c r="E78" s="568" t="s">
        <v>4275</v>
      </c>
      <c r="F78" s="569" t="s">
        <v>4276</v>
      </c>
      <c r="G78" s="568" t="s">
        <v>4441</v>
      </c>
      <c r="H78" s="568" t="s">
        <v>4442</v>
      </c>
      <c r="I78" s="570">
        <v>618.19000000000005</v>
      </c>
      <c r="J78" s="570">
        <v>3</v>
      </c>
      <c r="K78" s="571">
        <v>1854.58</v>
      </c>
    </row>
    <row r="79" spans="1:11" ht="14.4" customHeight="1" x14ac:dyDescent="0.3">
      <c r="A79" s="566" t="s">
        <v>537</v>
      </c>
      <c r="B79" s="567" t="s">
        <v>539</v>
      </c>
      <c r="C79" s="568" t="s">
        <v>549</v>
      </c>
      <c r="D79" s="569" t="s">
        <v>550</v>
      </c>
      <c r="E79" s="568" t="s">
        <v>4275</v>
      </c>
      <c r="F79" s="569" t="s">
        <v>4276</v>
      </c>
      <c r="G79" s="568" t="s">
        <v>4443</v>
      </c>
      <c r="H79" s="568" t="s">
        <v>4444</v>
      </c>
      <c r="I79" s="570">
        <v>215.46</v>
      </c>
      <c r="J79" s="570">
        <v>9</v>
      </c>
      <c r="K79" s="571">
        <v>1939.14</v>
      </c>
    </row>
    <row r="80" spans="1:11" ht="14.4" customHeight="1" x14ac:dyDescent="0.3">
      <c r="A80" s="566" t="s">
        <v>537</v>
      </c>
      <c r="B80" s="567" t="s">
        <v>539</v>
      </c>
      <c r="C80" s="568" t="s">
        <v>549</v>
      </c>
      <c r="D80" s="569" t="s">
        <v>550</v>
      </c>
      <c r="E80" s="568" t="s">
        <v>4275</v>
      </c>
      <c r="F80" s="569" t="s">
        <v>4276</v>
      </c>
      <c r="G80" s="568" t="s">
        <v>4445</v>
      </c>
      <c r="H80" s="568" t="s">
        <v>4446</v>
      </c>
      <c r="I80" s="570">
        <v>18.25</v>
      </c>
      <c r="J80" s="570">
        <v>126</v>
      </c>
      <c r="K80" s="571">
        <v>2300</v>
      </c>
    </row>
    <row r="81" spans="1:11" ht="14.4" customHeight="1" x14ac:dyDescent="0.3">
      <c r="A81" s="566" t="s">
        <v>537</v>
      </c>
      <c r="B81" s="567" t="s">
        <v>539</v>
      </c>
      <c r="C81" s="568" t="s">
        <v>549</v>
      </c>
      <c r="D81" s="569" t="s">
        <v>550</v>
      </c>
      <c r="E81" s="568" t="s">
        <v>4281</v>
      </c>
      <c r="F81" s="569" t="s">
        <v>4282</v>
      </c>
      <c r="G81" s="568" t="s">
        <v>4447</v>
      </c>
      <c r="H81" s="568" t="s">
        <v>4448</v>
      </c>
      <c r="I81" s="570">
        <v>442.39</v>
      </c>
      <c r="J81" s="570">
        <v>10</v>
      </c>
      <c r="K81" s="571">
        <v>4423.8599999999997</v>
      </c>
    </row>
    <row r="82" spans="1:11" ht="14.4" customHeight="1" x14ac:dyDescent="0.3">
      <c r="A82" s="566" t="s">
        <v>537</v>
      </c>
      <c r="B82" s="567" t="s">
        <v>539</v>
      </c>
      <c r="C82" s="568" t="s">
        <v>549</v>
      </c>
      <c r="D82" s="569" t="s">
        <v>550</v>
      </c>
      <c r="E82" s="568" t="s">
        <v>4281</v>
      </c>
      <c r="F82" s="569" t="s">
        <v>4282</v>
      </c>
      <c r="G82" s="568" t="s">
        <v>4449</v>
      </c>
      <c r="H82" s="568" t="s">
        <v>4450</v>
      </c>
      <c r="I82" s="570">
        <v>264.34333333333331</v>
      </c>
      <c r="J82" s="570">
        <v>56</v>
      </c>
      <c r="K82" s="571">
        <v>14866.94</v>
      </c>
    </row>
    <row r="83" spans="1:11" ht="14.4" customHeight="1" x14ac:dyDescent="0.3">
      <c r="A83" s="566" t="s">
        <v>537</v>
      </c>
      <c r="B83" s="567" t="s">
        <v>539</v>
      </c>
      <c r="C83" s="568" t="s">
        <v>549</v>
      </c>
      <c r="D83" s="569" t="s">
        <v>550</v>
      </c>
      <c r="E83" s="568" t="s">
        <v>4285</v>
      </c>
      <c r="F83" s="569" t="s">
        <v>4286</v>
      </c>
      <c r="G83" s="568" t="s">
        <v>4451</v>
      </c>
      <c r="H83" s="568" t="s">
        <v>4452</v>
      </c>
      <c r="I83" s="570">
        <v>8.0642857142857132</v>
      </c>
      <c r="J83" s="570">
        <v>1800</v>
      </c>
      <c r="K83" s="571">
        <v>14552</v>
      </c>
    </row>
    <row r="84" spans="1:11" ht="14.4" customHeight="1" x14ac:dyDescent="0.3">
      <c r="A84" s="566" t="s">
        <v>537</v>
      </c>
      <c r="B84" s="567" t="s">
        <v>539</v>
      </c>
      <c r="C84" s="568" t="s">
        <v>549</v>
      </c>
      <c r="D84" s="569" t="s">
        <v>550</v>
      </c>
      <c r="E84" s="568" t="s">
        <v>4289</v>
      </c>
      <c r="F84" s="569" t="s">
        <v>4290</v>
      </c>
      <c r="G84" s="568" t="s">
        <v>4453</v>
      </c>
      <c r="H84" s="568" t="s">
        <v>4454</v>
      </c>
      <c r="I84" s="570">
        <v>0.30249999999999999</v>
      </c>
      <c r="J84" s="570">
        <v>2000</v>
      </c>
      <c r="K84" s="571">
        <v>602</v>
      </c>
    </row>
    <row r="85" spans="1:11" ht="14.4" customHeight="1" x14ac:dyDescent="0.3">
      <c r="A85" s="566" t="s">
        <v>537</v>
      </c>
      <c r="B85" s="567" t="s">
        <v>539</v>
      </c>
      <c r="C85" s="568" t="s">
        <v>549</v>
      </c>
      <c r="D85" s="569" t="s">
        <v>550</v>
      </c>
      <c r="E85" s="568" t="s">
        <v>4289</v>
      </c>
      <c r="F85" s="569" t="s">
        <v>4290</v>
      </c>
      <c r="G85" s="568" t="s">
        <v>4455</v>
      </c>
      <c r="H85" s="568" t="s">
        <v>4456</v>
      </c>
      <c r="I85" s="570">
        <v>0.45</v>
      </c>
      <c r="J85" s="570">
        <v>300</v>
      </c>
      <c r="K85" s="571">
        <v>135</v>
      </c>
    </row>
    <row r="86" spans="1:11" ht="14.4" customHeight="1" x14ac:dyDescent="0.3">
      <c r="A86" s="566" t="s">
        <v>537</v>
      </c>
      <c r="B86" s="567" t="s">
        <v>539</v>
      </c>
      <c r="C86" s="568" t="s">
        <v>549</v>
      </c>
      <c r="D86" s="569" t="s">
        <v>550</v>
      </c>
      <c r="E86" s="568" t="s">
        <v>4289</v>
      </c>
      <c r="F86" s="569" t="s">
        <v>4290</v>
      </c>
      <c r="G86" s="568" t="s">
        <v>4457</v>
      </c>
      <c r="H86" s="568" t="s">
        <v>4458</v>
      </c>
      <c r="I86" s="570">
        <v>0.29666666666666669</v>
      </c>
      <c r="J86" s="570">
        <v>5200</v>
      </c>
      <c r="K86" s="571">
        <v>1550</v>
      </c>
    </row>
    <row r="87" spans="1:11" ht="14.4" customHeight="1" x14ac:dyDescent="0.3">
      <c r="A87" s="566" t="s">
        <v>537</v>
      </c>
      <c r="B87" s="567" t="s">
        <v>539</v>
      </c>
      <c r="C87" s="568" t="s">
        <v>549</v>
      </c>
      <c r="D87" s="569" t="s">
        <v>550</v>
      </c>
      <c r="E87" s="568" t="s">
        <v>4291</v>
      </c>
      <c r="F87" s="569" t="s">
        <v>4292</v>
      </c>
      <c r="G87" s="568" t="s">
        <v>4459</v>
      </c>
      <c r="H87" s="568" t="s">
        <v>4460</v>
      </c>
      <c r="I87" s="570">
        <v>0.77142857142857135</v>
      </c>
      <c r="J87" s="570">
        <v>9400</v>
      </c>
      <c r="K87" s="571">
        <v>7053</v>
      </c>
    </row>
    <row r="88" spans="1:11" ht="14.4" customHeight="1" x14ac:dyDescent="0.3">
      <c r="A88" s="566" t="s">
        <v>537</v>
      </c>
      <c r="B88" s="567" t="s">
        <v>539</v>
      </c>
      <c r="C88" s="568" t="s">
        <v>549</v>
      </c>
      <c r="D88" s="569" t="s">
        <v>550</v>
      </c>
      <c r="E88" s="568" t="s">
        <v>4291</v>
      </c>
      <c r="F88" s="569" t="s">
        <v>4292</v>
      </c>
      <c r="G88" s="568" t="s">
        <v>4461</v>
      </c>
      <c r="H88" s="568" t="s">
        <v>4462</v>
      </c>
      <c r="I88" s="570">
        <v>10.96</v>
      </c>
      <c r="J88" s="570">
        <v>40</v>
      </c>
      <c r="K88" s="571">
        <v>438.4</v>
      </c>
    </row>
    <row r="89" spans="1:11" ht="14.4" customHeight="1" x14ac:dyDescent="0.3">
      <c r="A89" s="566" t="s">
        <v>537</v>
      </c>
      <c r="B89" s="567" t="s">
        <v>539</v>
      </c>
      <c r="C89" s="568" t="s">
        <v>549</v>
      </c>
      <c r="D89" s="569" t="s">
        <v>550</v>
      </c>
      <c r="E89" s="568" t="s">
        <v>4291</v>
      </c>
      <c r="F89" s="569" t="s">
        <v>4292</v>
      </c>
      <c r="G89" s="568" t="s">
        <v>4463</v>
      </c>
      <c r="H89" s="568" t="s">
        <v>4464</v>
      </c>
      <c r="I89" s="570">
        <v>0.77285714285714291</v>
      </c>
      <c r="J89" s="570">
        <v>4900</v>
      </c>
      <c r="K89" s="571">
        <v>3752</v>
      </c>
    </row>
    <row r="90" spans="1:11" ht="14.4" customHeight="1" x14ac:dyDescent="0.3">
      <c r="A90" s="566" t="s">
        <v>537</v>
      </c>
      <c r="B90" s="567" t="s">
        <v>539</v>
      </c>
      <c r="C90" s="568" t="s">
        <v>553</v>
      </c>
      <c r="D90" s="569" t="s">
        <v>554</v>
      </c>
      <c r="E90" s="568" t="s">
        <v>4273</v>
      </c>
      <c r="F90" s="569" t="s">
        <v>4274</v>
      </c>
      <c r="G90" s="568" t="s">
        <v>4297</v>
      </c>
      <c r="H90" s="568" t="s">
        <v>4298</v>
      </c>
      <c r="I90" s="570">
        <v>2.3833333333333333</v>
      </c>
      <c r="J90" s="570">
        <v>160</v>
      </c>
      <c r="K90" s="571">
        <v>381.2</v>
      </c>
    </row>
    <row r="91" spans="1:11" ht="14.4" customHeight="1" x14ac:dyDescent="0.3">
      <c r="A91" s="566" t="s">
        <v>537</v>
      </c>
      <c r="B91" s="567" t="s">
        <v>539</v>
      </c>
      <c r="C91" s="568" t="s">
        <v>553</v>
      </c>
      <c r="D91" s="569" t="s">
        <v>554</v>
      </c>
      <c r="E91" s="568" t="s">
        <v>4273</v>
      </c>
      <c r="F91" s="569" t="s">
        <v>4274</v>
      </c>
      <c r="G91" s="568" t="s">
        <v>4465</v>
      </c>
      <c r="H91" s="568" t="s">
        <v>4466</v>
      </c>
      <c r="I91" s="570">
        <v>3.0874999999999995</v>
      </c>
      <c r="J91" s="570">
        <v>400</v>
      </c>
      <c r="K91" s="571">
        <v>1235.5999999999999</v>
      </c>
    </row>
    <row r="92" spans="1:11" ht="14.4" customHeight="1" x14ac:dyDescent="0.3">
      <c r="A92" s="566" t="s">
        <v>537</v>
      </c>
      <c r="B92" s="567" t="s">
        <v>539</v>
      </c>
      <c r="C92" s="568" t="s">
        <v>553</v>
      </c>
      <c r="D92" s="569" t="s">
        <v>554</v>
      </c>
      <c r="E92" s="568" t="s">
        <v>4273</v>
      </c>
      <c r="F92" s="569" t="s">
        <v>4274</v>
      </c>
      <c r="G92" s="568" t="s">
        <v>4467</v>
      </c>
      <c r="H92" s="568" t="s">
        <v>4468</v>
      </c>
      <c r="I92" s="570">
        <v>3.7649999999999997</v>
      </c>
      <c r="J92" s="570">
        <v>80</v>
      </c>
      <c r="K92" s="571">
        <v>301.2</v>
      </c>
    </row>
    <row r="93" spans="1:11" ht="14.4" customHeight="1" x14ac:dyDescent="0.3">
      <c r="A93" s="566" t="s">
        <v>537</v>
      </c>
      <c r="B93" s="567" t="s">
        <v>539</v>
      </c>
      <c r="C93" s="568" t="s">
        <v>553</v>
      </c>
      <c r="D93" s="569" t="s">
        <v>554</v>
      </c>
      <c r="E93" s="568" t="s">
        <v>4273</v>
      </c>
      <c r="F93" s="569" t="s">
        <v>4274</v>
      </c>
      <c r="G93" s="568" t="s">
        <v>4299</v>
      </c>
      <c r="H93" s="568" t="s">
        <v>4300</v>
      </c>
      <c r="I93" s="570">
        <v>7.3220000000000001</v>
      </c>
      <c r="J93" s="570">
        <v>160</v>
      </c>
      <c r="K93" s="571">
        <v>1171.4000000000001</v>
      </c>
    </row>
    <row r="94" spans="1:11" ht="14.4" customHeight="1" x14ac:dyDescent="0.3">
      <c r="A94" s="566" t="s">
        <v>537</v>
      </c>
      <c r="B94" s="567" t="s">
        <v>539</v>
      </c>
      <c r="C94" s="568" t="s">
        <v>553</v>
      </c>
      <c r="D94" s="569" t="s">
        <v>554</v>
      </c>
      <c r="E94" s="568" t="s">
        <v>4273</v>
      </c>
      <c r="F94" s="569" t="s">
        <v>4274</v>
      </c>
      <c r="G94" s="568" t="s">
        <v>4469</v>
      </c>
      <c r="H94" s="568" t="s">
        <v>4470</v>
      </c>
      <c r="I94" s="570">
        <v>12.113999999999999</v>
      </c>
      <c r="J94" s="570">
        <v>160</v>
      </c>
      <c r="K94" s="571">
        <v>1938.5</v>
      </c>
    </row>
    <row r="95" spans="1:11" ht="14.4" customHeight="1" x14ac:dyDescent="0.3">
      <c r="A95" s="566" t="s">
        <v>537</v>
      </c>
      <c r="B95" s="567" t="s">
        <v>539</v>
      </c>
      <c r="C95" s="568" t="s">
        <v>553</v>
      </c>
      <c r="D95" s="569" t="s">
        <v>554</v>
      </c>
      <c r="E95" s="568" t="s">
        <v>4273</v>
      </c>
      <c r="F95" s="569" t="s">
        <v>4274</v>
      </c>
      <c r="G95" s="568" t="s">
        <v>4471</v>
      </c>
      <c r="H95" s="568" t="s">
        <v>4472</v>
      </c>
      <c r="I95" s="570">
        <v>211.48666666666665</v>
      </c>
      <c r="J95" s="570">
        <v>3</v>
      </c>
      <c r="K95" s="571">
        <v>634.45999999999992</v>
      </c>
    </row>
    <row r="96" spans="1:11" ht="14.4" customHeight="1" x14ac:dyDescent="0.3">
      <c r="A96" s="566" t="s">
        <v>537</v>
      </c>
      <c r="B96" s="567" t="s">
        <v>539</v>
      </c>
      <c r="C96" s="568" t="s">
        <v>553</v>
      </c>
      <c r="D96" s="569" t="s">
        <v>554</v>
      </c>
      <c r="E96" s="568" t="s">
        <v>4273</v>
      </c>
      <c r="F96" s="569" t="s">
        <v>4274</v>
      </c>
      <c r="G96" s="568" t="s">
        <v>4473</v>
      </c>
      <c r="H96" s="568" t="s">
        <v>4474</v>
      </c>
      <c r="I96" s="570">
        <v>85.17</v>
      </c>
      <c r="J96" s="570">
        <v>1</v>
      </c>
      <c r="K96" s="571">
        <v>85.17</v>
      </c>
    </row>
    <row r="97" spans="1:11" ht="14.4" customHeight="1" x14ac:dyDescent="0.3">
      <c r="A97" s="566" t="s">
        <v>537</v>
      </c>
      <c r="B97" s="567" t="s">
        <v>539</v>
      </c>
      <c r="C97" s="568" t="s">
        <v>553</v>
      </c>
      <c r="D97" s="569" t="s">
        <v>554</v>
      </c>
      <c r="E97" s="568" t="s">
        <v>4273</v>
      </c>
      <c r="F97" s="569" t="s">
        <v>4274</v>
      </c>
      <c r="G97" s="568" t="s">
        <v>4475</v>
      </c>
      <c r="H97" s="568" t="s">
        <v>4476</v>
      </c>
      <c r="I97" s="570">
        <v>124.54249999999999</v>
      </c>
      <c r="J97" s="570">
        <v>6</v>
      </c>
      <c r="K97" s="571">
        <v>747.29</v>
      </c>
    </row>
    <row r="98" spans="1:11" ht="14.4" customHeight="1" x14ac:dyDescent="0.3">
      <c r="A98" s="566" t="s">
        <v>537</v>
      </c>
      <c r="B98" s="567" t="s">
        <v>539</v>
      </c>
      <c r="C98" s="568" t="s">
        <v>553</v>
      </c>
      <c r="D98" s="569" t="s">
        <v>554</v>
      </c>
      <c r="E98" s="568" t="s">
        <v>4273</v>
      </c>
      <c r="F98" s="569" t="s">
        <v>4274</v>
      </c>
      <c r="G98" s="568" t="s">
        <v>4477</v>
      </c>
      <c r="H98" s="568" t="s">
        <v>4478</v>
      </c>
      <c r="I98" s="570">
        <v>7.6174999999999997</v>
      </c>
      <c r="J98" s="570">
        <v>31</v>
      </c>
      <c r="K98" s="571">
        <v>235.94</v>
      </c>
    </row>
    <row r="99" spans="1:11" ht="14.4" customHeight="1" x14ac:dyDescent="0.3">
      <c r="A99" s="566" t="s">
        <v>537</v>
      </c>
      <c r="B99" s="567" t="s">
        <v>539</v>
      </c>
      <c r="C99" s="568" t="s">
        <v>553</v>
      </c>
      <c r="D99" s="569" t="s">
        <v>554</v>
      </c>
      <c r="E99" s="568" t="s">
        <v>4273</v>
      </c>
      <c r="F99" s="569" t="s">
        <v>4274</v>
      </c>
      <c r="G99" s="568" t="s">
        <v>4301</v>
      </c>
      <c r="H99" s="568" t="s">
        <v>4302</v>
      </c>
      <c r="I99" s="570">
        <v>27.206666666666667</v>
      </c>
      <c r="J99" s="570">
        <v>72</v>
      </c>
      <c r="K99" s="571">
        <v>1958.88</v>
      </c>
    </row>
    <row r="100" spans="1:11" ht="14.4" customHeight="1" x14ac:dyDescent="0.3">
      <c r="A100" s="566" t="s">
        <v>537</v>
      </c>
      <c r="B100" s="567" t="s">
        <v>539</v>
      </c>
      <c r="C100" s="568" t="s">
        <v>553</v>
      </c>
      <c r="D100" s="569" t="s">
        <v>554</v>
      </c>
      <c r="E100" s="568" t="s">
        <v>4273</v>
      </c>
      <c r="F100" s="569" t="s">
        <v>4274</v>
      </c>
      <c r="G100" s="568" t="s">
        <v>4479</v>
      </c>
      <c r="H100" s="568" t="s">
        <v>4480</v>
      </c>
      <c r="I100" s="570">
        <v>39.67</v>
      </c>
      <c r="J100" s="570">
        <v>3</v>
      </c>
      <c r="K100" s="571">
        <v>119.01</v>
      </c>
    </row>
    <row r="101" spans="1:11" ht="14.4" customHeight="1" x14ac:dyDescent="0.3">
      <c r="A101" s="566" t="s">
        <v>537</v>
      </c>
      <c r="B101" s="567" t="s">
        <v>539</v>
      </c>
      <c r="C101" s="568" t="s">
        <v>553</v>
      </c>
      <c r="D101" s="569" t="s">
        <v>554</v>
      </c>
      <c r="E101" s="568" t="s">
        <v>4273</v>
      </c>
      <c r="F101" s="569" t="s">
        <v>4274</v>
      </c>
      <c r="G101" s="568" t="s">
        <v>4303</v>
      </c>
      <c r="H101" s="568" t="s">
        <v>4304</v>
      </c>
      <c r="I101" s="570">
        <v>5.0199999999999996</v>
      </c>
      <c r="J101" s="570">
        <v>100</v>
      </c>
      <c r="K101" s="571">
        <v>501.8</v>
      </c>
    </row>
    <row r="102" spans="1:11" ht="14.4" customHeight="1" x14ac:dyDescent="0.3">
      <c r="A102" s="566" t="s">
        <v>537</v>
      </c>
      <c r="B102" s="567" t="s">
        <v>539</v>
      </c>
      <c r="C102" s="568" t="s">
        <v>553</v>
      </c>
      <c r="D102" s="569" t="s">
        <v>554</v>
      </c>
      <c r="E102" s="568" t="s">
        <v>4273</v>
      </c>
      <c r="F102" s="569" t="s">
        <v>4274</v>
      </c>
      <c r="G102" s="568" t="s">
        <v>4481</v>
      </c>
      <c r="H102" s="568" t="s">
        <v>4482</v>
      </c>
      <c r="I102" s="570">
        <v>3.0159999999999996</v>
      </c>
      <c r="J102" s="570">
        <v>4800</v>
      </c>
      <c r="K102" s="571">
        <v>14480</v>
      </c>
    </row>
    <row r="103" spans="1:11" ht="14.4" customHeight="1" x14ac:dyDescent="0.3">
      <c r="A103" s="566" t="s">
        <v>537</v>
      </c>
      <c r="B103" s="567" t="s">
        <v>539</v>
      </c>
      <c r="C103" s="568" t="s">
        <v>553</v>
      </c>
      <c r="D103" s="569" t="s">
        <v>554</v>
      </c>
      <c r="E103" s="568" t="s">
        <v>4273</v>
      </c>
      <c r="F103" s="569" t="s">
        <v>4274</v>
      </c>
      <c r="G103" s="568" t="s">
        <v>4307</v>
      </c>
      <c r="H103" s="568" t="s">
        <v>4308</v>
      </c>
      <c r="I103" s="570">
        <v>0.84</v>
      </c>
      <c r="J103" s="570">
        <v>3000</v>
      </c>
      <c r="K103" s="571">
        <v>2520</v>
      </c>
    </row>
    <row r="104" spans="1:11" ht="14.4" customHeight="1" x14ac:dyDescent="0.3">
      <c r="A104" s="566" t="s">
        <v>537</v>
      </c>
      <c r="B104" s="567" t="s">
        <v>539</v>
      </c>
      <c r="C104" s="568" t="s">
        <v>553</v>
      </c>
      <c r="D104" s="569" t="s">
        <v>554</v>
      </c>
      <c r="E104" s="568" t="s">
        <v>4273</v>
      </c>
      <c r="F104" s="569" t="s">
        <v>4274</v>
      </c>
      <c r="G104" s="568" t="s">
        <v>4483</v>
      </c>
      <c r="H104" s="568" t="s">
        <v>4484</v>
      </c>
      <c r="I104" s="570">
        <v>86.37</v>
      </c>
      <c r="J104" s="570">
        <v>10</v>
      </c>
      <c r="K104" s="571">
        <v>863.7</v>
      </c>
    </row>
    <row r="105" spans="1:11" ht="14.4" customHeight="1" x14ac:dyDescent="0.3">
      <c r="A105" s="566" t="s">
        <v>537</v>
      </c>
      <c r="B105" s="567" t="s">
        <v>539</v>
      </c>
      <c r="C105" s="568" t="s">
        <v>553</v>
      </c>
      <c r="D105" s="569" t="s">
        <v>554</v>
      </c>
      <c r="E105" s="568" t="s">
        <v>4273</v>
      </c>
      <c r="F105" s="569" t="s">
        <v>4274</v>
      </c>
      <c r="G105" s="568" t="s">
        <v>4485</v>
      </c>
      <c r="H105" s="568" t="s">
        <v>4486</v>
      </c>
      <c r="I105" s="570">
        <v>61.526666666666664</v>
      </c>
      <c r="J105" s="570">
        <v>60</v>
      </c>
      <c r="K105" s="571">
        <v>3691.4</v>
      </c>
    </row>
    <row r="106" spans="1:11" ht="14.4" customHeight="1" x14ac:dyDescent="0.3">
      <c r="A106" s="566" t="s">
        <v>537</v>
      </c>
      <c r="B106" s="567" t="s">
        <v>539</v>
      </c>
      <c r="C106" s="568" t="s">
        <v>553</v>
      </c>
      <c r="D106" s="569" t="s">
        <v>554</v>
      </c>
      <c r="E106" s="568" t="s">
        <v>4273</v>
      </c>
      <c r="F106" s="569" t="s">
        <v>4274</v>
      </c>
      <c r="G106" s="568" t="s">
        <v>4309</v>
      </c>
      <c r="H106" s="568" t="s">
        <v>4310</v>
      </c>
      <c r="I106" s="570">
        <v>2.7399999999999998</v>
      </c>
      <c r="J106" s="570">
        <v>400</v>
      </c>
      <c r="K106" s="571">
        <v>1094.5999999999999</v>
      </c>
    </row>
    <row r="107" spans="1:11" ht="14.4" customHeight="1" x14ac:dyDescent="0.3">
      <c r="A107" s="566" t="s">
        <v>537</v>
      </c>
      <c r="B107" s="567" t="s">
        <v>539</v>
      </c>
      <c r="C107" s="568" t="s">
        <v>553</v>
      </c>
      <c r="D107" s="569" t="s">
        <v>554</v>
      </c>
      <c r="E107" s="568" t="s">
        <v>4273</v>
      </c>
      <c r="F107" s="569" t="s">
        <v>4274</v>
      </c>
      <c r="G107" s="568" t="s">
        <v>4487</v>
      </c>
      <c r="H107" s="568" t="s">
        <v>4488</v>
      </c>
      <c r="I107" s="570">
        <v>0.995</v>
      </c>
      <c r="J107" s="570">
        <v>100</v>
      </c>
      <c r="K107" s="571">
        <v>99.4</v>
      </c>
    </row>
    <row r="108" spans="1:11" ht="14.4" customHeight="1" x14ac:dyDescent="0.3">
      <c r="A108" s="566" t="s">
        <v>537</v>
      </c>
      <c r="B108" s="567" t="s">
        <v>539</v>
      </c>
      <c r="C108" s="568" t="s">
        <v>553</v>
      </c>
      <c r="D108" s="569" t="s">
        <v>554</v>
      </c>
      <c r="E108" s="568" t="s">
        <v>4273</v>
      </c>
      <c r="F108" s="569" t="s">
        <v>4274</v>
      </c>
      <c r="G108" s="568" t="s">
        <v>4489</v>
      </c>
      <c r="H108" s="568" t="s">
        <v>4490</v>
      </c>
      <c r="I108" s="570">
        <v>0.24249999999999999</v>
      </c>
      <c r="J108" s="570">
        <v>10000</v>
      </c>
      <c r="K108" s="571">
        <v>2390</v>
      </c>
    </row>
    <row r="109" spans="1:11" ht="14.4" customHeight="1" x14ac:dyDescent="0.3">
      <c r="A109" s="566" t="s">
        <v>537</v>
      </c>
      <c r="B109" s="567" t="s">
        <v>539</v>
      </c>
      <c r="C109" s="568" t="s">
        <v>553</v>
      </c>
      <c r="D109" s="569" t="s">
        <v>554</v>
      </c>
      <c r="E109" s="568" t="s">
        <v>4273</v>
      </c>
      <c r="F109" s="569" t="s">
        <v>4274</v>
      </c>
      <c r="G109" s="568" t="s">
        <v>4491</v>
      </c>
      <c r="H109" s="568" t="s">
        <v>4492</v>
      </c>
      <c r="I109" s="570">
        <v>61.23</v>
      </c>
      <c r="J109" s="570">
        <v>1</v>
      </c>
      <c r="K109" s="571">
        <v>61.23</v>
      </c>
    </row>
    <row r="110" spans="1:11" ht="14.4" customHeight="1" x14ac:dyDescent="0.3">
      <c r="A110" s="566" t="s">
        <v>537</v>
      </c>
      <c r="B110" s="567" t="s">
        <v>539</v>
      </c>
      <c r="C110" s="568" t="s">
        <v>553</v>
      </c>
      <c r="D110" s="569" t="s">
        <v>554</v>
      </c>
      <c r="E110" s="568" t="s">
        <v>4273</v>
      </c>
      <c r="F110" s="569" t="s">
        <v>4274</v>
      </c>
      <c r="G110" s="568" t="s">
        <v>4311</v>
      </c>
      <c r="H110" s="568" t="s">
        <v>4312</v>
      </c>
      <c r="I110" s="570">
        <v>23.766666666666666</v>
      </c>
      <c r="J110" s="570">
        <v>200</v>
      </c>
      <c r="K110" s="571">
        <v>4601.25</v>
      </c>
    </row>
    <row r="111" spans="1:11" ht="14.4" customHeight="1" x14ac:dyDescent="0.3">
      <c r="A111" s="566" t="s">
        <v>537</v>
      </c>
      <c r="B111" s="567" t="s">
        <v>539</v>
      </c>
      <c r="C111" s="568" t="s">
        <v>553</v>
      </c>
      <c r="D111" s="569" t="s">
        <v>554</v>
      </c>
      <c r="E111" s="568" t="s">
        <v>4273</v>
      </c>
      <c r="F111" s="569" t="s">
        <v>4274</v>
      </c>
      <c r="G111" s="568" t="s">
        <v>4313</v>
      </c>
      <c r="H111" s="568" t="s">
        <v>4314</v>
      </c>
      <c r="I111" s="570">
        <v>30.166666666666668</v>
      </c>
      <c r="J111" s="570">
        <v>75</v>
      </c>
      <c r="K111" s="571">
        <v>2262.5</v>
      </c>
    </row>
    <row r="112" spans="1:11" ht="14.4" customHeight="1" x14ac:dyDescent="0.3">
      <c r="A112" s="566" t="s">
        <v>537</v>
      </c>
      <c r="B112" s="567" t="s">
        <v>539</v>
      </c>
      <c r="C112" s="568" t="s">
        <v>553</v>
      </c>
      <c r="D112" s="569" t="s">
        <v>554</v>
      </c>
      <c r="E112" s="568" t="s">
        <v>4273</v>
      </c>
      <c r="F112" s="569" t="s">
        <v>4274</v>
      </c>
      <c r="G112" s="568" t="s">
        <v>4315</v>
      </c>
      <c r="H112" s="568" t="s">
        <v>4316</v>
      </c>
      <c r="I112" s="570">
        <v>12.31</v>
      </c>
      <c r="J112" s="570">
        <v>100</v>
      </c>
      <c r="K112" s="571">
        <v>1231</v>
      </c>
    </row>
    <row r="113" spans="1:11" ht="14.4" customHeight="1" x14ac:dyDescent="0.3">
      <c r="A113" s="566" t="s">
        <v>537</v>
      </c>
      <c r="B113" s="567" t="s">
        <v>539</v>
      </c>
      <c r="C113" s="568" t="s">
        <v>553</v>
      </c>
      <c r="D113" s="569" t="s">
        <v>554</v>
      </c>
      <c r="E113" s="568" t="s">
        <v>4273</v>
      </c>
      <c r="F113" s="569" t="s">
        <v>4274</v>
      </c>
      <c r="G113" s="568" t="s">
        <v>4493</v>
      </c>
      <c r="H113" s="568" t="s">
        <v>4494</v>
      </c>
      <c r="I113" s="570">
        <v>1.5442857142857143</v>
      </c>
      <c r="J113" s="570">
        <v>500</v>
      </c>
      <c r="K113" s="571">
        <v>766</v>
      </c>
    </row>
    <row r="114" spans="1:11" ht="14.4" customHeight="1" x14ac:dyDescent="0.3">
      <c r="A114" s="566" t="s">
        <v>537</v>
      </c>
      <c r="B114" s="567" t="s">
        <v>539</v>
      </c>
      <c r="C114" s="568" t="s">
        <v>553</v>
      </c>
      <c r="D114" s="569" t="s">
        <v>554</v>
      </c>
      <c r="E114" s="568" t="s">
        <v>4273</v>
      </c>
      <c r="F114" s="569" t="s">
        <v>4274</v>
      </c>
      <c r="G114" s="568" t="s">
        <v>4317</v>
      </c>
      <c r="H114" s="568" t="s">
        <v>4318</v>
      </c>
      <c r="I114" s="570">
        <v>8.1</v>
      </c>
      <c r="J114" s="570">
        <v>100</v>
      </c>
      <c r="K114" s="571">
        <v>810</v>
      </c>
    </row>
    <row r="115" spans="1:11" ht="14.4" customHeight="1" x14ac:dyDescent="0.3">
      <c r="A115" s="566" t="s">
        <v>537</v>
      </c>
      <c r="B115" s="567" t="s">
        <v>539</v>
      </c>
      <c r="C115" s="568" t="s">
        <v>553</v>
      </c>
      <c r="D115" s="569" t="s">
        <v>554</v>
      </c>
      <c r="E115" s="568" t="s">
        <v>4273</v>
      </c>
      <c r="F115" s="569" t="s">
        <v>4274</v>
      </c>
      <c r="G115" s="568" t="s">
        <v>4495</v>
      </c>
      <c r="H115" s="568" t="s">
        <v>4496</v>
      </c>
      <c r="I115" s="570">
        <v>109.31</v>
      </c>
      <c r="J115" s="570">
        <v>4</v>
      </c>
      <c r="K115" s="571">
        <v>437.23</v>
      </c>
    </row>
    <row r="116" spans="1:11" ht="14.4" customHeight="1" x14ac:dyDescent="0.3">
      <c r="A116" s="566" t="s">
        <v>537</v>
      </c>
      <c r="B116" s="567" t="s">
        <v>539</v>
      </c>
      <c r="C116" s="568" t="s">
        <v>553</v>
      </c>
      <c r="D116" s="569" t="s">
        <v>554</v>
      </c>
      <c r="E116" s="568" t="s">
        <v>4273</v>
      </c>
      <c r="F116" s="569" t="s">
        <v>4274</v>
      </c>
      <c r="G116" s="568" t="s">
        <v>4319</v>
      </c>
      <c r="H116" s="568" t="s">
        <v>4320</v>
      </c>
      <c r="I116" s="570">
        <v>0.6</v>
      </c>
      <c r="J116" s="570">
        <v>1800</v>
      </c>
      <c r="K116" s="571">
        <v>1080</v>
      </c>
    </row>
    <row r="117" spans="1:11" ht="14.4" customHeight="1" x14ac:dyDescent="0.3">
      <c r="A117" s="566" t="s">
        <v>537</v>
      </c>
      <c r="B117" s="567" t="s">
        <v>539</v>
      </c>
      <c r="C117" s="568" t="s">
        <v>553</v>
      </c>
      <c r="D117" s="569" t="s">
        <v>554</v>
      </c>
      <c r="E117" s="568" t="s">
        <v>4273</v>
      </c>
      <c r="F117" s="569" t="s">
        <v>4274</v>
      </c>
      <c r="G117" s="568" t="s">
        <v>4497</v>
      </c>
      <c r="H117" s="568" t="s">
        <v>4498</v>
      </c>
      <c r="I117" s="570">
        <v>0.44</v>
      </c>
      <c r="J117" s="570">
        <v>15000</v>
      </c>
      <c r="K117" s="571">
        <v>6600</v>
      </c>
    </row>
    <row r="118" spans="1:11" ht="14.4" customHeight="1" x14ac:dyDescent="0.3">
      <c r="A118" s="566" t="s">
        <v>537</v>
      </c>
      <c r="B118" s="567" t="s">
        <v>539</v>
      </c>
      <c r="C118" s="568" t="s">
        <v>553</v>
      </c>
      <c r="D118" s="569" t="s">
        <v>554</v>
      </c>
      <c r="E118" s="568" t="s">
        <v>4273</v>
      </c>
      <c r="F118" s="569" t="s">
        <v>4274</v>
      </c>
      <c r="G118" s="568" t="s">
        <v>4499</v>
      </c>
      <c r="H118" s="568" t="s">
        <v>4500</v>
      </c>
      <c r="I118" s="570">
        <v>8.68</v>
      </c>
      <c r="J118" s="570">
        <v>200</v>
      </c>
      <c r="K118" s="571">
        <v>1735.3</v>
      </c>
    </row>
    <row r="119" spans="1:11" ht="14.4" customHeight="1" x14ac:dyDescent="0.3">
      <c r="A119" s="566" t="s">
        <v>537</v>
      </c>
      <c r="B119" s="567" t="s">
        <v>539</v>
      </c>
      <c r="C119" s="568" t="s">
        <v>553</v>
      </c>
      <c r="D119" s="569" t="s">
        <v>554</v>
      </c>
      <c r="E119" s="568" t="s">
        <v>4273</v>
      </c>
      <c r="F119" s="569" t="s">
        <v>4274</v>
      </c>
      <c r="G119" s="568" t="s">
        <v>4501</v>
      </c>
      <c r="H119" s="568" t="s">
        <v>4502</v>
      </c>
      <c r="I119" s="570">
        <v>406.66666666666669</v>
      </c>
      <c r="J119" s="570">
        <v>3</v>
      </c>
      <c r="K119" s="571">
        <v>1220</v>
      </c>
    </row>
    <row r="120" spans="1:11" ht="14.4" customHeight="1" x14ac:dyDescent="0.3">
      <c r="A120" s="566" t="s">
        <v>537</v>
      </c>
      <c r="B120" s="567" t="s">
        <v>539</v>
      </c>
      <c r="C120" s="568" t="s">
        <v>553</v>
      </c>
      <c r="D120" s="569" t="s">
        <v>554</v>
      </c>
      <c r="E120" s="568" t="s">
        <v>4273</v>
      </c>
      <c r="F120" s="569" t="s">
        <v>4274</v>
      </c>
      <c r="G120" s="568" t="s">
        <v>4323</v>
      </c>
      <c r="H120" s="568" t="s">
        <v>4324</v>
      </c>
      <c r="I120" s="570">
        <v>8.6125000000000007</v>
      </c>
      <c r="J120" s="570">
        <v>300</v>
      </c>
      <c r="K120" s="571">
        <v>2583.3599999999997</v>
      </c>
    </row>
    <row r="121" spans="1:11" ht="14.4" customHeight="1" x14ac:dyDescent="0.3">
      <c r="A121" s="566" t="s">
        <v>537</v>
      </c>
      <c r="B121" s="567" t="s">
        <v>539</v>
      </c>
      <c r="C121" s="568" t="s">
        <v>553</v>
      </c>
      <c r="D121" s="569" t="s">
        <v>554</v>
      </c>
      <c r="E121" s="568" t="s">
        <v>4273</v>
      </c>
      <c r="F121" s="569" t="s">
        <v>4274</v>
      </c>
      <c r="G121" s="568" t="s">
        <v>4503</v>
      </c>
      <c r="H121" s="568" t="s">
        <v>4504</v>
      </c>
      <c r="I121" s="570">
        <v>13.06</v>
      </c>
      <c r="J121" s="570">
        <v>3</v>
      </c>
      <c r="K121" s="571">
        <v>39.18</v>
      </c>
    </row>
    <row r="122" spans="1:11" ht="14.4" customHeight="1" x14ac:dyDescent="0.3">
      <c r="A122" s="566" t="s">
        <v>537</v>
      </c>
      <c r="B122" s="567" t="s">
        <v>539</v>
      </c>
      <c r="C122" s="568" t="s">
        <v>553</v>
      </c>
      <c r="D122" s="569" t="s">
        <v>554</v>
      </c>
      <c r="E122" s="568" t="s">
        <v>4273</v>
      </c>
      <c r="F122" s="569" t="s">
        <v>4274</v>
      </c>
      <c r="G122" s="568" t="s">
        <v>4505</v>
      </c>
      <c r="H122" s="568" t="s">
        <v>4506</v>
      </c>
      <c r="I122" s="570">
        <v>7.81</v>
      </c>
      <c r="J122" s="570">
        <v>600</v>
      </c>
      <c r="K122" s="571">
        <v>4686</v>
      </c>
    </row>
    <row r="123" spans="1:11" ht="14.4" customHeight="1" x14ac:dyDescent="0.3">
      <c r="A123" s="566" t="s">
        <v>537</v>
      </c>
      <c r="B123" s="567" t="s">
        <v>539</v>
      </c>
      <c r="C123" s="568" t="s">
        <v>553</v>
      </c>
      <c r="D123" s="569" t="s">
        <v>554</v>
      </c>
      <c r="E123" s="568" t="s">
        <v>4273</v>
      </c>
      <c r="F123" s="569" t="s">
        <v>4274</v>
      </c>
      <c r="G123" s="568" t="s">
        <v>4325</v>
      </c>
      <c r="H123" s="568" t="s">
        <v>4326</v>
      </c>
      <c r="I123" s="570">
        <v>26.532</v>
      </c>
      <c r="J123" s="570">
        <v>30</v>
      </c>
      <c r="K123" s="571">
        <v>795.95999999999992</v>
      </c>
    </row>
    <row r="124" spans="1:11" ht="14.4" customHeight="1" x14ac:dyDescent="0.3">
      <c r="A124" s="566" t="s">
        <v>537</v>
      </c>
      <c r="B124" s="567" t="s">
        <v>539</v>
      </c>
      <c r="C124" s="568" t="s">
        <v>553</v>
      </c>
      <c r="D124" s="569" t="s">
        <v>554</v>
      </c>
      <c r="E124" s="568" t="s">
        <v>4273</v>
      </c>
      <c r="F124" s="569" t="s">
        <v>4274</v>
      </c>
      <c r="G124" s="568" t="s">
        <v>4507</v>
      </c>
      <c r="H124" s="568" t="s">
        <v>4508</v>
      </c>
      <c r="I124" s="570">
        <v>12.192500000000001</v>
      </c>
      <c r="J124" s="570">
        <v>130</v>
      </c>
      <c r="K124" s="571">
        <v>1601.3</v>
      </c>
    </row>
    <row r="125" spans="1:11" ht="14.4" customHeight="1" x14ac:dyDescent="0.3">
      <c r="A125" s="566" t="s">
        <v>537</v>
      </c>
      <c r="B125" s="567" t="s">
        <v>539</v>
      </c>
      <c r="C125" s="568" t="s">
        <v>553</v>
      </c>
      <c r="D125" s="569" t="s">
        <v>554</v>
      </c>
      <c r="E125" s="568" t="s">
        <v>4273</v>
      </c>
      <c r="F125" s="569" t="s">
        <v>4274</v>
      </c>
      <c r="G125" s="568" t="s">
        <v>4509</v>
      </c>
      <c r="H125" s="568" t="s">
        <v>4510</v>
      </c>
      <c r="I125" s="570">
        <v>7.57</v>
      </c>
      <c r="J125" s="570">
        <v>30</v>
      </c>
      <c r="K125" s="571">
        <v>227.1</v>
      </c>
    </row>
    <row r="126" spans="1:11" ht="14.4" customHeight="1" x14ac:dyDescent="0.3">
      <c r="A126" s="566" t="s">
        <v>537</v>
      </c>
      <c r="B126" s="567" t="s">
        <v>539</v>
      </c>
      <c r="C126" s="568" t="s">
        <v>553</v>
      </c>
      <c r="D126" s="569" t="s">
        <v>554</v>
      </c>
      <c r="E126" s="568" t="s">
        <v>4273</v>
      </c>
      <c r="F126" s="569" t="s">
        <v>4274</v>
      </c>
      <c r="G126" s="568" t="s">
        <v>4511</v>
      </c>
      <c r="H126" s="568" t="s">
        <v>4512</v>
      </c>
      <c r="I126" s="570">
        <v>64.913333333333327</v>
      </c>
      <c r="J126" s="570">
        <v>36</v>
      </c>
      <c r="K126" s="571">
        <v>2336.7399999999998</v>
      </c>
    </row>
    <row r="127" spans="1:11" ht="14.4" customHeight="1" x14ac:dyDescent="0.3">
      <c r="A127" s="566" t="s">
        <v>537</v>
      </c>
      <c r="B127" s="567" t="s">
        <v>539</v>
      </c>
      <c r="C127" s="568" t="s">
        <v>553</v>
      </c>
      <c r="D127" s="569" t="s">
        <v>554</v>
      </c>
      <c r="E127" s="568" t="s">
        <v>4273</v>
      </c>
      <c r="F127" s="569" t="s">
        <v>4274</v>
      </c>
      <c r="G127" s="568" t="s">
        <v>4513</v>
      </c>
      <c r="H127" s="568" t="s">
        <v>4514</v>
      </c>
      <c r="I127" s="570">
        <v>17.456666666666667</v>
      </c>
      <c r="J127" s="570">
        <v>60</v>
      </c>
      <c r="K127" s="571">
        <v>1047.3899999999999</v>
      </c>
    </row>
    <row r="128" spans="1:11" ht="14.4" customHeight="1" x14ac:dyDescent="0.3">
      <c r="A128" s="566" t="s">
        <v>537</v>
      </c>
      <c r="B128" s="567" t="s">
        <v>539</v>
      </c>
      <c r="C128" s="568" t="s">
        <v>553</v>
      </c>
      <c r="D128" s="569" t="s">
        <v>554</v>
      </c>
      <c r="E128" s="568" t="s">
        <v>4273</v>
      </c>
      <c r="F128" s="569" t="s">
        <v>4274</v>
      </c>
      <c r="G128" s="568" t="s">
        <v>4515</v>
      </c>
      <c r="H128" s="568" t="s">
        <v>4516</v>
      </c>
      <c r="I128" s="570">
        <v>9.76</v>
      </c>
      <c r="J128" s="570">
        <v>120</v>
      </c>
      <c r="K128" s="571">
        <v>1171.2</v>
      </c>
    </row>
    <row r="129" spans="1:11" ht="14.4" customHeight="1" x14ac:dyDescent="0.3">
      <c r="A129" s="566" t="s">
        <v>537</v>
      </c>
      <c r="B129" s="567" t="s">
        <v>539</v>
      </c>
      <c r="C129" s="568" t="s">
        <v>553</v>
      </c>
      <c r="D129" s="569" t="s">
        <v>554</v>
      </c>
      <c r="E129" s="568" t="s">
        <v>4273</v>
      </c>
      <c r="F129" s="569" t="s">
        <v>4274</v>
      </c>
      <c r="G129" s="568" t="s">
        <v>4517</v>
      </c>
      <c r="H129" s="568" t="s">
        <v>4518</v>
      </c>
      <c r="I129" s="570">
        <v>45.924999999999997</v>
      </c>
      <c r="J129" s="570">
        <v>2</v>
      </c>
      <c r="K129" s="571">
        <v>91.85</v>
      </c>
    </row>
    <row r="130" spans="1:11" ht="14.4" customHeight="1" x14ac:dyDescent="0.3">
      <c r="A130" s="566" t="s">
        <v>537</v>
      </c>
      <c r="B130" s="567" t="s">
        <v>539</v>
      </c>
      <c r="C130" s="568" t="s">
        <v>553</v>
      </c>
      <c r="D130" s="569" t="s">
        <v>554</v>
      </c>
      <c r="E130" s="568" t="s">
        <v>4273</v>
      </c>
      <c r="F130" s="569" t="s">
        <v>4274</v>
      </c>
      <c r="G130" s="568" t="s">
        <v>4519</v>
      </c>
      <c r="H130" s="568" t="s">
        <v>4520</v>
      </c>
      <c r="I130" s="570">
        <v>26.16</v>
      </c>
      <c r="J130" s="570">
        <v>1</v>
      </c>
      <c r="K130" s="571">
        <v>26.16</v>
      </c>
    </row>
    <row r="131" spans="1:11" ht="14.4" customHeight="1" x14ac:dyDescent="0.3">
      <c r="A131" s="566" t="s">
        <v>537</v>
      </c>
      <c r="B131" s="567" t="s">
        <v>539</v>
      </c>
      <c r="C131" s="568" t="s">
        <v>553</v>
      </c>
      <c r="D131" s="569" t="s">
        <v>554</v>
      </c>
      <c r="E131" s="568" t="s">
        <v>4273</v>
      </c>
      <c r="F131" s="569" t="s">
        <v>4274</v>
      </c>
      <c r="G131" s="568" t="s">
        <v>4329</v>
      </c>
      <c r="H131" s="568" t="s">
        <v>4330</v>
      </c>
      <c r="I131" s="570">
        <v>8.06</v>
      </c>
      <c r="J131" s="570">
        <v>150</v>
      </c>
      <c r="K131" s="571">
        <v>1208.7</v>
      </c>
    </row>
    <row r="132" spans="1:11" ht="14.4" customHeight="1" x14ac:dyDescent="0.3">
      <c r="A132" s="566" t="s">
        <v>537</v>
      </c>
      <c r="B132" s="567" t="s">
        <v>539</v>
      </c>
      <c r="C132" s="568" t="s">
        <v>553</v>
      </c>
      <c r="D132" s="569" t="s">
        <v>554</v>
      </c>
      <c r="E132" s="568" t="s">
        <v>4273</v>
      </c>
      <c r="F132" s="569" t="s">
        <v>4274</v>
      </c>
      <c r="G132" s="568" t="s">
        <v>4521</v>
      </c>
      <c r="H132" s="568" t="s">
        <v>4522</v>
      </c>
      <c r="I132" s="570">
        <v>9.5399999999999991</v>
      </c>
      <c r="J132" s="570">
        <v>50</v>
      </c>
      <c r="K132" s="571">
        <v>477</v>
      </c>
    </row>
    <row r="133" spans="1:11" ht="14.4" customHeight="1" x14ac:dyDescent="0.3">
      <c r="A133" s="566" t="s">
        <v>537</v>
      </c>
      <c r="B133" s="567" t="s">
        <v>539</v>
      </c>
      <c r="C133" s="568" t="s">
        <v>553</v>
      </c>
      <c r="D133" s="569" t="s">
        <v>554</v>
      </c>
      <c r="E133" s="568" t="s">
        <v>4273</v>
      </c>
      <c r="F133" s="569" t="s">
        <v>4274</v>
      </c>
      <c r="G133" s="568" t="s">
        <v>4333</v>
      </c>
      <c r="H133" s="568" t="s">
        <v>4334</v>
      </c>
      <c r="I133" s="570">
        <v>7.3</v>
      </c>
      <c r="J133" s="570">
        <v>134</v>
      </c>
      <c r="K133" s="571">
        <v>978.62</v>
      </c>
    </row>
    <row r="134" spans="1:11" ht="14.4" customHeight="1" x14ac:dyDescent="0.3">
      <c r="A134" s="566" t="s">
        <v>537</v>
      </c>
      <c r="B134" s="567" t="s">
        <v>539</v>
      </c>
      <c r="C134" s="568" t="s">
        <v>553</v>
      </c>
      <c r="D134" s="569" t="s">
        <v>554</v>
      </c>
      <c r="E134" s="568" t="s">
        <v>4273</v>
      </c>
      <c r="F134" s="569" t="s">
        <v>4274</v>
      </c>
      <c r="G134" s="568" t="s">
        <v>4523</v>
      </c>
      <c r="H134" s="568" t="s">
        <v>4524</v>
      </c>
      <c r="I134" s="570">
        <v>0.85499999999999998</v>
      </c>
      <c r="J134" s="570">
        <v>500</v>
      </c>
      <c r="K134" s="571">
        <v>428</v>
      </c>
    </row>
    <row r="135" spans="1:11" ht="14.4" customHeight="1" x14ac:dyDescent="0.3">
      <c r="A135" s="566" t="s">
        <v>537</v>
      </c>
      <c r="B135" s="567" t="s">
        <v>539</v>
      </c>
      <c r="C135" s="568" t="s">
        <v>553</v>
      </c>
      <c r="D135" s="569" t="s">
        <v>554</v>
      </c>
      <c r="E135" s="568" t="s">
        <v>4273</v>
      </c>
      <c r="F135" s="569" t="s">
        <v>4274</v>
      </c>
      <c r="G135" s="568" t="s">
        <v>4525</v>
      </c>
      <c r="H135" s="568" t="s">
        <v>4526</v>
      </c>
      <c r="I135" s="570">
        <v>1.5183333333333333</v>
      </c>
      <c r="J135" s="570">
        <v>700</v>
      </c>
      <c r="K135" s="571">
        <v>1063</v>
      </c>
    </row>
    <row r="136" spans="1:11" ht="14.4" customHeight="1" x14ac:dyDescent="0.3">
      <c r="A136" s="566" t="s">
        <v>537</v>
      </c>
      <c r="B136" s="567" t="s">
        <v>539</v>
      </c>
      <c r="C136" s="568" t="s">
        <v>553</v>
      </c>
      <c r="D136" s="569" t="s">
        <v>554</v>
      </c>
      <c r="E136" s="568" t="s">
        <v>4273</v>
      </c>
      <c r="F136" s="569" t="s">
        <v>4274</v>
      </c>
      <c r="G136" s="568" t="s">
        <v>4527</v>
      </c>
      <c r="H136" s="568" t="s">
        <v>4528</v>
      </c>
      <c r="I136" s="570">
        <v>2.0649999999999999</v>
      </c>
      <c r="J136" s="570">
        <v>500</v>
      </c>
      <c r="K136" s="571">
        <v>1032</v>
      </c>
    </row>
    <row r="137" spans="1:11" ht="14.4" customHeight="1" x14ac:dyDescent="0.3">
      <c r="A137" s="566" t="s">
        <v>537</v>
      </c>
      <c r="B137" s="567" t="s">
        <v>539</v>
      </c>
      <c r="C137" s="568" t="s">
        <v>553</v>
      </c>
      <c r="D137" s="569" t="s">
        <v>554</v>
      </c>
      <c r="E137" s="568" t="s">
        <v>4273</v>
      </c>
      <c r="F137" s="569" t="s">
        <v>4274</v>
      </c>
      <c r="G137" s="568" t="s">
        <v>4529</v>
      </c>
      <c r="H137" s="568" t="s">
        <v>4530</v>
      </c>
      <c r="I137" s="570">
        <v>3.37</v>
      </c>
      <c r="J137" s="570">
        <v>100</v>
      </c>
      <c r="K137" s="571">
        <v>337</v>
      </c>
    </row>
    <row r="138" spans="1:11" ht="14.4" customHeight="1" x14ac:dyDescent="0.3">
      <c r="A138" s="566" t="s">
        <v>537</v>
      </c>
      <c r="B138" s="567" t="s">
        <v>539</v>
      </c>
      <c r="C138" s="568" t="s">
        <v>553</v>
      </c>
      <c r="D138" s="569" t="s">
        <v>554</v>
      </c>
      <c r="E138" s="568" t="s">
        <v>4273</v>
      </c>
      <c r="F138" s="569" t="s">
        <v>4274</v>
      </c>
      <c r="G138" s="568" t="s">
        <v>4335</v>
      </c>
      <c r="H138" s="568" t="s">
        <v>4336</v>
      </c>
      <c r="I138" s="570">
        <v>314.8</v>
      </c>
      <c r="J138" s="570">
        <v>5</v>
      </c>
      <c r="K138" s="571">
        <v>1574</v>
      </c>
    </row>
    <row r="139" spans="1:11" ht="14.4" customHeight="1" x14ac:dyDescent="0.3">
      <c r="A139" s="566" t="s">
        <v>537</v>
      </c>
      <c r="B139" s="567" t="s">
        <v>539</v>
      </c>
      <c r="C139" s="568" t="s">
        <v>553</v>
      </c>
      <c r="D139" s="569" t="s">
        <v>554</v>
      </c>
      <c r="E139" s="568" t="s">
        <v>4273</v>
      </c>
      <c r="F139" s="569" t="s">
        <v>4274</v>
      </c>
      <c r="G139" s="568" t="s">
        <v>4531</v>
      </c>
      <c r="H139" s="568" t="s">
        <v>4532</v>
      </c>
      <c r="I139" s="570">
        <v>314.8</v>
      </c>
      <c r="J139" s="570">
        <v>5</v>
      </c>
      <c r="K139" s="571">
        <v>1574</v>
      </c>
    </row>
    <row r="140" spans="1:11" ht="14.4" customHeight="1" x14ac:dyDescent="0.3">
      <c r="A140" s="566" t="s">
        <v>537</v>
      </c>
      <c r="B140" s="567" t="s">
        <v>539</v>
      </c>
      <c r="C140" s="568" t="s">
        <v>553</v>
      </c>
      <c r="D140" s="569" t="s">
        <v>554</v>
      </c>
      <c r="E140" s="568" t="s">
        <v>4273</v>
      </c>
      <c r="F140" s="569" t="s">
        <v>4274</v>
      </c>
      <c r="G140" s="568" t="s">
        <v>4533</v>
      </c>
      <c r="H140" s="568" t="s">
        <v>4534</v>
      </c>
      <c r="I140" s="570">
        <v>243.76333333333335</v>
      </c>
      <c r="J140" s="570">
        <v>3</v>
      </c>
      <c r="K140" s="571">
        <v>731.29000000000008</v>
      </c>
    </row>
    <row r="141" spans="1:11" ht="14.4" customHeight="1" x14ac:dyDescent="0.3">
      <c r="A141" s="566" t="s">
        <v>537</v>
      </c>
      <c r="B141" s="567" t="s">
        <v>539</v>
      </c>
      <c r="C141" s="568" t="s">
        <v>553</v>
      </c>
      <c r="D141" s="569" t="s">
        <v>554</v>
      </c>
      <c r="E141" s="568" t="s">
        <v>4273</v>
      </c>
      <c r="F141" s="569" t="s">
        <v>4274</v>
      </c>
      <c r="G141" s="568" t="s">
        <v>4535</v>
      </c>
      <c r="H141" s="568" t="s">
        <v>4536</v>
      </c>
      <c r="I141" s="570">
        <v>2.68</v>
      </c>
      <c r="J141" s="570">
        <v>300</v>
      </c>
      <c r="K141" s="571">
        <v>804</v>
      </c>
    </row>
    <row r="142" spans="1:11" ht="14.4" customHeight="1" x14ac:dyDescent="0.3">
      <c r="A142" s="566" t="s">
        <v>537</v>
      </c>
      <c r="B142" s="567" t="s">
        <v>539</v>
      </c>
      <c r="C142" s="568" t="s">
        <v>553</v>
      </c>
      <c r="D142" s="569" t="s">
        <v>554</v>
      </c>
      <c r="E142" s="568" t="s">
        <v>4273</v>
      </c>
      <c r="F142" s="569" t="s">
        <v>4274</v>
      </c>
      <c r="G142" s="568" t="s">
        <v>4537</v>
      </c>
      <c r="H142" s="568" t="s">
        <v>4538</v>
      </c>
      <c r="I142" s="570">
        <v>23.51</v>
      </c>
      <c r="J142" s="570">
        <v>80</v>
      </c>
      <c r="K142" s="571">
        <v>1880.48</v>
      </c>
    </row>
    <row r="143" spans="1:11" ht="14.4" customHeight="1" x14ac:dyDescent="0.3">
      <c r="A143" s="566" t="s">
        <v>537</v>
      </c>
      <c r="B143" s="567" t="s">
        <v>539</v>
      </c>
      <c r="C143" s="568" t="s">
        <v>553</v>
      </c>
      <c r="D143" s="569" t="s">
        <v>554</v>
      </c>
      <c r="E143" s="568" t="s">
        <v>4273</v>
      </c>
      <c r="F143" s="569" t="s">
        <v>4274</v>
      </c>
      <c r="G143" s="568" t="s">
        <v>4539</v>
      </c>
      <c r="H143" s="568" t="s">
        <v>4540</v>
      </c>
      <c r="I143" s="570">
        <v>10.156666666666668</v>
      </c>
      <c r="J143" s="570">
        <v>750</v>
      </c>
      <c r="K143" s="571">
        <v>7616.63</v>
      </c>
    </row>
    <row r="144" spans="1:11" ht="14.4" customHeight="1" x14ac:dyDescent="0.3">
      <c r="A144" s="566" t="s">
        <v>537</v>
      </c>
      <c r="B144" s="567" t="s">
        <v>539</v>
      </c>
      <c r="C144" s="568" t="s">
        <v>553</v>
      </c>
      <c r="D144" s="569" t="s">
        <v>554</v>
      </c>
      <c r="E144" s="568" t="s">
        <v>4273</v>
      </c>
      <c r="F144" s="569" t="s">
        <v>4274</v>
      </c>
      <c r="G144" s="568" t="s">
        <v>4541</v>
      </c>
      <c r="H144" s="568" t="s">
        <v>4542</v>
      </c>
      <c r="I144" s="570">
        <v>880.36</v>
      </c>
      <c r="J144" s="570">
        <v>5</v>
      </c>
      <c r="K144" s="571">
        <v>4401.8</v>
      </c>
    </row>
    <row r="145" spans="1:11" ht="14.4" customHeight="1" x14ac:dyDescent="0.3">
      <c r="A145" s="566" t="s">
        <v>537</v>
      </c>
      <c r="B145" s="567" t="s">
        <v>539</v>
      </c>
      <c r="C145" s="568" t="s">
        <v>553</v>
      </c>
      <c r="D145" s="569" t="s">
        <v>554</v>
      </c>
      <c r="E145" s="568" t="s">
        <v>4273</v>
      </c>
      <c r="F145" s="569" t="s">
        <v>4274</v>
      </c>
      <c r="G145" s="568" t="s">
        <v>4543</v>
      </c>
      <c r="H145" s="568" t="s">
        <v>4544</v>
      </c>
      <c r="I145" s="570">
        <v>38.119999999999997</v>
      </c>
      <c r="J145" s="570">
        <v>10</v>
      </c>
      <c r="K145" s="571">
        <v>381.18</v>
      </c>
    </row>
    <row r="146" spans="1:11" ht="14.4" customHeight="1" x14ac:dyDescent="0.3">
      <c r="A146" s="566" t="s">
        <v>537</v>
      </c>
      <c r="B146" s="567" t="s">
        <v>539</v>
      </c>
      <c r="C146" s="568" t="s">
        <v>553</v>
      </c>
      <c r="D146" s="569" t="s">
        <v>554</v>
      </c>
      <c r="E146" s="568" t="s">
        <v>4273</v>
      </c>
      <c r="F146" s="569" t="s">
        <v>4274</v>
      </c>
      <c r="G146" s="568" t="s">
        <v>4545</v>
      </c>
      <c r="H146" s="568" t="s">
        <v>4546</v>
      </c>
      <c r="I146" s="570">
        <v>5.1749999999999998</v>
      </c>
      <c r="J146" s="570">
        <v>200</v>
      </c>
      <c r="K146" s="571">
        <v>1034.5</v>
      </c>
    </row>
    <row r="147" spans="1:11" ht="14.4" customHeight="1" x14ac:dyDescent="0.3">
      <c r="A147" s="566" t="s">
        <v>537</v>
      </c>
      <c r="B147" s="567" t="s">
        <v>539</v>
      </c>
      <c r="C147" s="568" t="s">
        <v>553</v>
      </c>
      <c r="D147" s="569" t="s">
        <v>554</v>
      </c>
      <c r="E147" s="568" t="s">
        <v>4273</v>
      </c>
      <c r="F147" s="569" t="s">
        <v>4274</v>
      </c>
      <c r="G147" s="568" t="s">
        <v>4547</v>
      </c>
      <c r="H147" s="568" t="s">
        <v>4548</v>
      </c>
      <c r="I147" s="570">
        <v>9.7799999999999994</v>
      </c>
      <c r="J147" s="570">
        <v>10</v>
      </c>
      <c r="K147" s="571">
        <v>97.75</v>
      </c>
    </row>
    <row r="148" spans="1:11" ht="14.4" customHeight="1" x14ac:dyDescent="0.3">
      <c r="A148" s="566" t="s">
        <v>537</v>
      </c>
      <c r="B148" s="567" t="s">
        <v>539</v>
      </c>
      <c r="C148" s="568" t="s">
        <v>553</v>
      </c>
      <c r="D148" s="569" t="s">
        <v>554</v>
      </c>
      <c r="E148" s="568" t="s">
        <v>4275</v>
      </c>
      <c r="F148" s="569" t="s">
        <v>4276</v>
      </c>
      <c r="G148" s="568" t="s">
        <v>4549</v>
      </c>
      <c r="H148" s="568" t="s">
        <v>4550</v>
      </c>
      <c r="I148" s="570">
        <v>40.72</v>
      </c>
      <c r="J148" s="570">
        <v>3</v>
      </c>
      <c r="K148" s="571">
        <v>122.16</v>
      </c>
    </row>
    <row r="149" spans="1:11" ht="14.4" customHeight="1" x14ac:dyDescent="0.3">
      <c r="A149" s="566" t="s">
        <v>537</v>
      </c>
      <c r="B149" s="567" t="s">
        <v>539</v>
      </c>
      <c r="C149" s="568" t="s">
        <v>553</v>
      </c>
      <c r="D149" s="569" t="s">
        <v>554</v>
      </c>
      <c r="E149" s="568" t="s">
        <v>4275</v>
      </c>
      <c r="F149" s="569" t="s">
        <v>4276</v>
      </c>
      <c r="G149" s="568" t="s">
        <v>4343</v>
      </c>
      <c r="H149" s="568" t="s">
        <v>4344</v>
      </c>
      <c r="I149" s="570">
        <v>3.4049999999999998</v>
      </c>
      <c r="J149" s="570">
        <v>30</v>
      </c>
      <c r="K149" s="571">
        <v>101.1</v>
      </c>
    </row>
    <row r="150" spans="1:11" ht="14.4" customHeight="1" x14ac:dyDescent="0.3">
      <c r="A150" s="566" t="s">
        <v>537</v>
      </c>
      <c r="B150" s="567" t="s">
        <v>539</v>
      </c>
      <c r="C150" s="568" t="s">
        <v>553</v>
      </c>
      <c r="D150" s="569" t="s">
        <v>554</v>
      </c>
      <c r="E150" s="568" t="s">
        <v>4275</v>
      </c>
      <c r="F150" s="569" t="s">
        <v>4276</v>
      </c>
      <c r="G150" s="568" t="s">
        <v>4345</v>
      </c>
      <c r="H150" s="568" t="s">
        <v>4346</v>
      </c>
      <c r="I150" s="570">
        <v>15.67</v>
      </c>
      <c r="J150" s="570">
        <v>350</v>
      </c>
      <c r="K150" s="571">
        <v>5484.5</v>
      </c>
    </row>
    <row r="151" spans="1:11" ht="14.4" customHeight="1" x14ac:dyDescent="0.3">
      <c r="A151" s="566" t="s">
        <v>537</v>
      </c>
      <c r="B151" s="567" t="s">
        <v>539</v>
      </c>
      <c r="C151" s="568" t="s">
        <v>553</v>
      </c>
      <c r="D151" s="569" t="s">
        <v>554</v>
      </c>
      <c r="E151" s="568" t="s">
        <v>4275</v>
      </c>
      <c r="F151" s="569" t="s">
        <v>4276</v>
      </c>
      <c r="G151" s="568" t="s">
        <v>4551</v>
      </c>
      <c r="H151" s="568" t="s">
        <v>4552</v>
      </c>
      <c r="I151" s="570">
        <v>7.43</v>
      </c>
      <c r="J151" s="570">
        <v>50</v>
      </c>
      <c r="K151" s="571">
        <v>371.5</v>
      </c>
    </row>
    <row r="152" spans="1:11" ht="14.4" customHeight="1" x14ac:dyDescent="0.3">
      <c r="A152" s="566" t="s">
        <v>537</v>
      </c>
      <c r="B152" s="567" t="s">
        <v>539</v>
      </c>
      <c r="C152" s="568" t="s">
        <v>553</v>
      </c>
      <c r="D152" s="569" t="s">
        <v>554</v>
      </c>
      <c r="E152" s="568" t="s">
        <v>4275</v>
      </c>
      <c r="F152" s="569" t="s">
        <v>4276</v>
      </c>
      <c r="G152" s="568" t="s">
        <v>4553</v>
      </c>
      <c r="H152" s="568" t="s">
        <v>4554</v>
      </c>
      <c r="I152" s="570">
        <v>15.41</v>
      </c>
      <c r="J152" s="570">
        <v>2</v>
      </c>
      <c r="K152" s="571">
        <v>30.82</v>
      </c>
    </row>
    <row r="153" spans="1:11" ht="14.4" customHeight="1" x14ac:dyDescent="0.3">
      <c r="A153" s="566" t="s">
        <v>537</v>
      </c>
      <c r="B153" s="567" t="s">
        <v>539</v>
      </c>
      <c r="C153" s="568" t="s">
        <v>553</v>
      </c>
      <c r="D153" s="569" t="s">
        <v>554</v>
      </c>
      <c r="E153" s="568" t="s">
        <v>4275</v>
      </c>
      <c r="F153" s="569" t="s">
        <v>4276</v>
      </c>
      <c r="G153" s="568" t="s">
        <v>4347</v>
      </c>
      <c r="H153" s="568" t="s">
        <v>4348</v>
      </c>
      <c r="I153" s="570">
        <v>0.92</v>
      </c>
      <c r="J153" s="570">
        <v>4000</v>
      </c>
      <c r="K153" s="571">
        <v>3685</v>
      </c>
    </row>
    <row r="154" spans="1:11" ht="14.4" customHeight="1" x14ac:dyDescent="0.3">
      <c r="A154" s="566" t="s">
        <v>537</v>
      </c>
      <c r="B154" s="567" t="s">
        <v>539</v>
      </c>
      <c r="C154" s="568" t="s">
        <v>553</v>
      </c>
      <c r="D154" s="569" t="s">
        <v>554</v>
      </c>
      <c r="E154" s="568" t="s">
        <v>4275</v>
      </c>
      <c r="F154" s="569" t="s">
        <v>4276</v>
      </c>
      <c r="G154" s="568" t="s">
        <v>4349</v>
      </c>
      <c r="H154" s="568" t="s">
        <v>4350</v>
      </c>
      <c r="I154" s="570">
        <v>1.4179999999999999</v>
      </c>
      <c r="J154" s="570">
        <v>2700</v>
      </c>
      <c r="K154" s="571">
        <v>3825</v>
      </c>
    </row>
    <row r="155" spans="1:11" ht="14.4" customHeight="1" x14ac:dyDescent="0.3">
      <c r="A155" s="566" t="s">
        <v>537</v>
      </c>
      <c r="B155" s="567" t="s">
        <v>539</v>
      </c>
      <c r="C155" s="568" t="s">
        <v>553</v>
      </c>
      <c r="D155" s="569" t="s">
        <v>554</v>
      </c>
      <c r="E155" s="568" t="s">
        <v>4275</v>
      </c>
      <c r="F155" s="569" t="s">
        <v>4276</v>
      </c>
      <c r="G155" s="568" t="s">
        <v>4351</v>
      </c>
      <c r="H155" s="568" t="s">
        <v>4352</v>
      </c>
      <c r="I155" s="570">
        <v>0.41333333333333333</v>
      </c>
      <c r="J155" s="570">
        <v>1930</v>
      </c>
      <c r="K155" s="571">
        <v>800.6</v>
      </c>
    </row>
    <row r="156" spans="1:11" ht="14.4" customHeight="1" x14ac:dyDescent="0.3">
      <c r="A156" s="566" t="s">
        <v>537</v>
      </c>
      <c r="B156" s="567" t="s">
        <v>539</v>
      </c>
      <c r="C156" s="568" t="s">
        <v>553</v>
      </c>
      <c r="D156" s="569" t="s">
        <v>554</v>
      </c>
      <c r="E156" s="568" t="s">
        <v>4275</v>
      </c>
      <c r="F156" s="569" t="s">
        <v>4276</v>
      </c>
      <c r="G156" s="568" t="s">
        <v>4353</v>
      </c>
      <c r="H156" s="568" t="s">
        <v>4354</v>
      </c>
      <c r="I156" s="570">
        <v>0.5714285714285714</v>
      </c>
      <c r="J156" s="570">
        <v>9000</v>
      </c>
      <c r="K156" s="571">
        <v>5161</v>
      </c>
    </row>
    <row r="157" spans="1:11" ht="14.4" customHeight="1" x14ac:dyDescent="0.3">
      <c r="A157" s="566" t="s">
        <v>537</v>
      </c>
      <c r="B157" s="567" t="s">
        <v>539</v>
      </c>
      <c r="C157" s="568" t="s">
        <v>553</v>
      </c>
      <c r="D157" s="569" t="s">
        <v>554</v>
      </c>
      <c r="E157" s="568" t="s">
        <v>4275</v>
      </c>
      <c r="F157" s="569" t="s">
        <v>4276</v>
      </c>
      <c r="G157" s="568" t="s">
        <v>4355</v>
      </c>
      <c r="H157" s="568" t="s">
        <v>4356</v>
      </c>
      <c r="I157" s="570">
        <v>3.13</v>
      </c>
      <c r="J157" s="570">
        <v>100</v>
      </c>
      <c r="K157" s="571">
        <v>313</v>
      </c>
    </row>
    <row r="158" spans="1:11" ht="14.4" customHeight="1" x14ac:dyDescent="0.3">
      <c r="A158" s="566" t="s">
        <v>537</v>
      </c>
      <c r="B158" s="567" t="s">
        <v>539</v>
      </c>
      <c r="C158" s="568" t="s">
        <v>553</v>
      </c>
      <c r="D158" s="569" t="s">
        <v>554</v>
      </c>
      <c r="E158" s="568" t="s">
        <v>4275</v>
      </c>
      <c r="F158" s="569" t="s">
        <v>4276</v>
      </c>
      <c r="G158" s="568" t="s">
        <v>4555</v>
      </c>
      <c r="H158" s="568" t="s">
        <v>4556</v>
      </c>
      <c r="I158" s="570">
        <v>5.89</v>
      </c>
      <c r="J158" s="570">
        <v>30</v>
      </c>
      <c r="K158" s="571">
        <v>176.7</v>
      </c>
    </row>
    <row r="159" spans="1:11" ht="14.4" customHeight="1" x14ac:dyDescent="0.3">
      <c r="A159" s="566" t="s">
        <v>537</v>
      </c>
      <c r="B159" s="567" t="s">
        <v>539</v>
      </c>
      <c r="C159" s="568" t="s">
        <v>553</v>
      </c>
      <c r="D159" s="569" t="s">
        <v>554</v>
      </c>
      <c r="E159" s="568" t="s">
        <v>4275</v>
      </c>
      <c r="F159" s="569" t="s">
        <v>4276</v>
      </c>
      <c r="G159" s="568" t="s">
        <v>4357</v>
      </c>
      <c r="H159" s="568" t="s">
        <v>4358</v>
      </c>
      <c r="I159" s="570">
        <v>6.21</v>
      </c>
      <c r="J159" s="570">
        <v>210</v>
      </c>
      <c r="K159" s="571">
        <v>1304.1000000000001</v>
      </c>
    </row>
    <row r="160" spans="1:11" ht="14.4" customHeight="1" x14ac:dyDescent="0.3">
      <c r="A160" s="566" t="s">
        <v>537</v>
      </c>
      <c r="B160" s="567" t="s">
        <v>539</v>
      </c>
      <c r="C160" s="568" t="s">
        <v>553</v>
      </c>
      <c r="D160" s="569" t="s">
        <v>554</v>
      </c>
      <c r="E160" s="568" t="s">
        <v>4275</v>
      </c>
      <c r="F160" s="569" t="s">
        <v>4276</v>
      </c>
      <c r="G160" s="568" t="s">
        <v>4557</v>
      </c>
      <c r="H160" s="568" t="s">
        <v>4558</v>
      </c>
      <c r="I160" s="570">
        <v>5.32</v>
      </c>
      <c r="J160" s="570">
        <v>200</v>
      </c>
      <c r="K160" s="571">
        <v>1064</v>
      </c>
    </row>
    <row r="161" spans="1:11" ht="14.4" customHeight="1" x14ac:dyDescent="0.3">
      <c r="A161" s="566" t="s">
        <v>537</v>
      </c>
      <c r="B161" s="567" t="s">
        <v>539</v>
      </c>
      <c r="C161" s="568" t="s">
        <v>553</v>
      </c>
      <c r="D161" s="569" t="s">
        <v>554</v>
      </c>
      <c r="E161" s="568" t="s">
        <v>4275</v>
      </c>
      <c r="F161" s="569" t="s">
        <v>4276</v>
      </c>
      <c r="G161" s="568" t="s">
        <v>4359</v>
      </c>
      <c r="H161" s="568" t="s">
        <v>4360</v>
      </c>
      <c r="I161" s="570">
        <v>6.72</v>
      </c>
      <c r="J161" s="570">
        <v>35</v>
      </c>
      <c r="K161" s="571">
        <v>232.05</v>
      </c>
    </row>
    <row r="162" spans="1:11" ht="14.4" customHeight="1" x14ac:dyDescent="0.3">
      <c r="A162" s="566" t="s">
        <v>537</v>
      </c>
      <c r="B162" s="567" t="s">
        <v>539</v>
      </c>
      <c r="C162" s="568" t="s">
        <v>553</v>
      </c>
      <c r="D162" s="569" t="s">
        <v>554</v>
      </c>
      <c r="E162" s="568" t="s">
        <v>4275</v>
      </c>
      <c r="F162" s="569" t="s">
        <v>4276</v>
      </c>
      <c r="G162" s="568" t="s">
        <v>4361</v>
      </c>
      <c r="H162" s="568" t="s">
        <v>4362</v>
      </c>
      <c r="I162" s="570">
        <v>185.86</v>
      </c>
      <c r="J162" s="570">
        <v>3</v>
      </c>
      <c r="K162" s="571">
        <v>557.58000000000004</v>
      </c>
    </row>
    <row r="163" spans="1:11" ht="14.4" customHeight="1" x14ac:dyDescent="0.3">
      <c r="A163" s="566" t="s">
        <v>537</v>
      </c>
      <c r="B163" s="567" t="s">
        <v>539</v>
      </c>
      <c r="C163" s="568" t="s">
        <v>553</v>
      </c>
      <c r="D163" s="569" t="s">
        <v>554</v>
      </c>
      <c r="E163" s="568" t="s">
        <v>4275</v>
      </c>
      <c r="F163" s="569" t="s">
        <v>4276</v>
      </c>
      <c r="G163" s="568" t="s">
        <v>4559</v>
      </c>
      <c r="H163" s="568" t="s">
        <v>4560</v>
      </c>
      <c r="I163" s="570">
        <v>13.5</v>
      </c>
      <c r="J163" s="570">
        <v>10</v>
      </c>
      <c r="K163" s="571">
        <v>135</v>
      </c>
    </row>
    <row r="164" spans="1:11" ht="14.4" customHeight="1" x14ac:dyDescent="0.3">
      <c r="A164" s="566" t="s">
        <v>537</v>
      </c>
      <c r="B164" s="567" t="s">
        <v>539</v>
      </c>
      <c r="C164" s="568" t="s">
        <v>553</v>
      </c>
      <c r="D164" s="569" t="s">
        <v>554</v>
      </c>
      <c r="E164" s="568" t="s">
        <v>4275</v>
      </c>
      <c r="F164" s="569" t="s">
        <v>4276</v>
      </c>
      <c r="G164" s="568" t="s">
        <v>4363</v>
      </c>
      <c r="H164" s="568" t="s">
        <v>4364</v>
      </c>
      <c r="I164" s="570">
        <v>80.569999999999993</v>
      </c>
      <c r="J164" s="570">
        <v>20</v>
      </c>
      <c r="K164" s="571">
        <v>1611.4</v>
      </c>
    </row>
    <row r="165" spans="1:11" ht="14.4" customHeight="1" x14ac:dyDescent="0.3">
      <c r="A165" s="566" t="s">
        <v>537</v>
      </c>
      <c r="B165" s="567" t="s">
        <v>539</v>
      </c>
      <c r="C165" s="568" t="s">
        <v>553</v>
      </c>
      <c r="D165" s="569" t="s">
        <v>554</v>
      </c>
      <c r="E165" s="568" t="s">
        <v>4275</v>
      </c>
      <c r="F165" s="569" t="s">
        <v>4276</v>
      </c>
      <c r="G165" s="568" t="s">
        <v>4561</v>
      </c>
      <c r="H165" s="568" t="s">
        <v>4562</v>
      </c>
      <c r="I165" s="570">
        <v>17.875</v>
      </c>
      <c r="J165" s="570">
        <v>11</v>
      </c>
      <c r="K165" s="571">
        <v>196.53</v>
      </c>
    </row>
    <row r="166" spans="1:11" ht="14.4" customHeight="1" x14ac:dyDescent="0.3">
      <c r="A166" s="566" t="s">
        <v>537</v>
      </c>
      <c r="B166" s="567" t="s">
        <v>539</v>
      </c>
      <c r="C166" s="568" t="s">
        <v>553</v>
      </c>
      <c r="D166" s="569" t="s">
        <v>554</v>
      </c>
      <c r="E166" s="568" t="s">
        <v>4275</v>
      </c>
      <c r="F166" s="569" t="s">
        <v>4276</v>
      </c>
      <c r="G166" s="568" t="s">
        <v>4563</v>
      </c>
      <c r="H166" s="568" t="s">
        <v>4564</v>
      </c>
      <c r="I166" s="570">
        <v>94.38</v>
      </c>
      <c r="J166" s="570">
        <v>20</v>
      </c>
      <c r="K166" s="571">
        <v>1887.6</v>
      </c>
    </row>
    <row r="167" spans="1:11" ht="14.4" customHeight="1" x14ac:dyDescent="0.3">
      <c r="A167" s="566" t="s">
        <v>537</v>
      </c>
      <c r="B167" s="567" t="s">
        <v>539</v>
      </c>
      <c r="C167" s="568" t="s">
        <v>553</v>
      </c>
      <c r="D167" s="569" t="s">
        <v>554</v>
      </c>
      <c r="E167" s="568" t="s">
        <v>4275</v>
      </c>
      <c r="F167" s="569" t="s">
        <v>4276</v>
      </c>
      <c r="G167" s="568" t="s">
        <v>4365</v>
      </c>
      <c r="H167" s="568" t="s">
        <v>4366</v>
      </c>
      <c r="I167" s="570">
        <v>5.51</v>
      </c>
      <c r="J167" s="570">
        <v>550</v>
      </c>
      <c r="K167" s="571">
        <v>3024.5</v>
      </c>
    </row>
    <row r="168" spans="1:11" ht="14.4" customHeight="1" x14ac:dyDescent="0.3">
      <c r="A168" s="566" t="s">
        <v>537</v>
      </c>
      <c r="B168" s="567" t="s">
        <v>539</v>
      </c>
      <c r="C168" s="568" t="s">
        <v>553</v>
      </c>
      <c r="D168" s="569" t="s">
        <v>554</v>
      </c>
      <c r="E168" s="568" t="s">
        <v>4275</v>
      </c>
      <c r="F168" s="569" t="s">
        <v>4276</v>
      </c>
      <c r="G168" s="568" t="s">
        <v>4565</v>
      </c>
      <c r="H168" s="568" t="s">
        <v>4566</v>
      </c>
      <c r="I168" s="570">
        <v>16.95</v>
      </c>
      <c r="J168" s="570">
        <v>2</v>
      </c>
      <c r="K168" s="571">
        <v>33.9</v>
      </c>
    </row>
    <row r="169" spans="1:11" ht="14.4" customHeight="1" x14ac:dyDescent="0.3">
      <c r="A169" s="566" t="s">
        <v>537</v>
      </c>
      <c r="B169" s="567" t="s">
        <v>539</v>
      </c>
      <c r="C169" s="568" t="s">
        <v>553</v>
      </c>
      <c r="D169" s="569" t="s">
        <v>554</v>
      </c>
      <c r="E169" s="568" t="s">
        <v>4275</v>
      </c>
      <c r="F169" s="569" t="s">
        <v>4276</v>
      </c>
      <c r="G169" s="568" t="s">
        <v>4567</v>
      </c>
      <c r="H169" s="568" t="s">
        <v>4568</v>
      </c>
      <c r="I169" s="570">
        <v>2.2149999999999999</v>
      </c>
      <c r="J169" s="570">
        <v>200</v>
      </c>
      <c r="K169" s="571">
        <v>443</v>
      </c>
    </row>
    <row r="170" spans="1:11" ht="14.4" customHeight="1" x14ac:dyDescent="0.3">
      <c r="A170" s="566" t="s">
        <v>537</v>
      </c>
      <c r="B170" s="567" t="s">
        <v>539</v>
      </c>
      <c r="C170" s="568" t="s">
        <v>553</v>
      </c>
      <c r="D170" s="569" t="s">
        <v>554</v>
      </c>
      <c r="E170" s="568" t="s">
        <v>4275</v>
      </c>
      <c r="F170" s="569" t="s">
        <v>4276</v>
      </c>
      <c r="G170" s="568" t="s">
        <v>4367</v>
      </c>
      <c r="H170" s="568" t="s">
        <v>4368</v>
      </c>
      <c r="I170" s="570">
        <v>8.4700000000000006</v>
      </c>
      <c r="J170" s="570">
        <v>20</v>
      </c>
      <c r="K170" s="571">
        <v>178.28</v>
      </c>
    </row>
    <row r="171" spans="1:11" ht="14.4" customHeight="1" x14ac:dyDescent="0.3">
      <c r="A171" s="566" t="s">
        <v>537</v>
      </c>
      <c r="B171" s="567" t="s">
        <v>539</v>
      </c>
      <c r="C171" s="568" t="s">
        <v>553</v>
      </c>
      <c r="D171" s="569" t="s">
        <v>554</v>
      </c>
      <c r="E171" s="568" t="s">
        <v>4275</v>
      </c>
      <c r="F171" s="569" t="s">
        <v>4276</v>
      </c>
      <c r="G171" s="568" t="s">
        <v>4371</v>
      </c>
      <c r="H171" s="568" t="s">
        <v>4372</v>
      </c>
      <c r="I171" s="570">
        <v>23.414999999999999</v>
      </c>
      <c r="J171" s="570">
        <v>90</v>
      </c>
      <c r="K171" s="571">
        <v>2109</v>
      </c>
    </row>
    <row r="172" spans="1:11" ht="14.4" customHeight="1" x14ac:dyDescent="0.3">
      <c r="A172" s="566" t="s">
        <v>537</v>
      </c>
      <c r="B172" s="567" t="s">
        <v>539</v>
      </c>
      <c r="C172" s="568" t="s">
        <v>553</v>
      </c>
      <c r="D172" s="569" t="s">
        <v>554</v>
      </c>
      <c r="E172" s="568" t="s">
        <v>4275</v>
      </c>
      <c r="F172" s="569" t="s">
        <v>4276</v>
      </c>
      <c r="G172" s="568" t="s">
        <v>4373</v>
      </c>
      <c r="H172" s="568" t="s">
        <v>4374</v>
      </c>
      <c r="I172" s="570">
        <v>1.7616666666666667</v>
      </c>
      <c r="J172" s="570">
        <v>700</v>
      </c>
      <c r="K172" s="571">
        <v>1235</v>
      </c>
    </row>
    <row r="173" spans="1:11" ht="14.4" customHeight="1" x14ac:dyDescent="0.3">
      <c r="A173" s="566" t="s">
        <v>537</v>
      </c>
      <c r="B173" s="567" t="s">
        <v>539</v>
      </c>
      <c r="C173" s="568" t="s">
        <v>553</v>
      </c>
      <c r="D173" s="569" t="s">
        <v>554</v>
      </c>
      <c r="E173" s="568" t="s">
        <v>4275</v>
      </c>
      <c r="F173" s="569" t="s">
        <v>4276</v>
      </c>
      <c r="G173" s="568" t="s">
        <v>4569</v>
      </c>
      <c r="H173" s="568" t="s">
        <v>4570</v>
      </c>
      <c r="I173" s="570">
        <v>1.73</v>
      </c>
      <c r="J173" s="570">
        <v>100</v>
      </c>
      <c r="K173" s="571">
        <v>173</v>
      </c>
    </row>
    <row r="174" spans="1:11" ht="14.4" customHeight="1" x14ac:dyDescent="0.3">
      <c r="A174" s="566" t="s">
        <v>537</v>
      </c>
      <c r="B174" s="567" t="s">
        <v>539</v>
      </c>
      <c r="C174" s="568" t="s">
        <v>553</v>
      </c>
      <c r="D174" s="569" t="s">
        <v>554</v>
      </c>
      <c r="E174" s="568" t="s">
        <v>4275</v>
      </c>
      <c r="F174" s="569" t="s">
        <v>4276</v>
      </c>
      <c r="G174" s="568" t="s">
        <v>4375</v>
      </c>
      <c r="H174" s="568" t="s">
        <v>4376</v>
      </c>
      <c r="I174" s="570">
        <v>2.7466666666666666</v>
      </c>
      <c r="J174" s="570">
        <v>250</v>
      </c>
      <c r="K174" s="571">
        <v>686.5</v>
      </c>
    </row>
    <row r="175" spans="1:11" ht="14.4" customHeight="1" x14ac:dyDescent="0.3">
      <c r="A175" s="566" t="s">
        <v>537</v>
      </c>
      <c r="B175" s="567" t="s">
        <v>539</v>
      </c>
      <c r="C175" s="568" t="s">
        <v>553</v>
      </c>
      <c r="D175" s="569" t="s">
        <v>554</v>
      </c>
      <c r="E175" s="568" t="s">
        <v>4275</v>
      </c>
      <c r="F175" s="569" t="s">
        <v>4276</v>
      </c>
      <c r="G175" s="568" t="s">
        <v>4379</v>
      </c>
      <c r="H175" s="568" t="s">
        <v>4380</v>
      </c>
      <c r="I175" s="570">
        <v>1.732</v>
      </c>
      <c r="J175" s="570">
        <v>900</v>
      </c>
      <c r="K175" s="571">
        <v>1557</v>
      </c>
    </row>
    <row r="176" spans="1:11" ht="14.4" customHeight="1" x14ac:dyDescent="0.3">
      <c r="A176" s="566" t="s">
        <v>537</v>
      </c>
      <c r="B176" s="567" t="s">
        <v>539</v>
      </c>
      <c r="C176" s="568" t="s">
        <v>553</v>
      </c>
      <c r="D176" s="569" t="s">
        <v>554</v>
      </c>
      <c r="E176" s="568" t="s">
        <v>4275</v>
      </c>
      <c r="F176" s="569" t="s">
        <v>4276</v>
      </c>
      <c r="G176" s="568" t="s">
        <v>4381</v>
      </c>
      <c r="H176" s="568" t="s">
        <v>4382</v>
      </c>
      <c r="I176" s="570">
        <v>0.01</v>
      </c>
      <c r="J176" s="570">
        <v>900</v>
      </c>
      <c r="K176" s="571">
        <v>9</v>
      </c>
    </row>
    <row r="177" spans="1:11" ht="14.4" customHeight="1" x14ac:dyDescent="0.3">
      <c r="A177" s="566" t="s">
        <v>537</v>
      </c>
      <c r="B177" s="567" t="s">
        <v>539</v>
      </c>
      <c r="C177" s="568" t="s">
        <v>553</v>
      </c>
      <c r="D177" s="569" t="s">
        <v>554</v>
      </c>
      <c r="E177" s="568" t="s">
        <v>4275</v>
      </c>
      <c r="F177" s="569" t="s">
        <v>4276</v>
      </c>
      <c r="G177" s="568" t="s">
        <v>4571</v>
      </c>
      <c r="H177" s="568" t="s">
        <v>4572</v>
      </c>
      <c r="I177" s="570">
        <v>1.93</v>
      </c>
      <c r="J177" s="570">
        <v>100</v>
      </c>
      <c r="K177" s="571">
        <v>193</v>
      </c>
    </row>
    <row r="178" spans="1:11" ht="14.4" customHeight="1" x14ac:dyDescent="0.3">
      <c r="A178" s="566" t="s">
        <v>537</v>
      </c>
      <c r="B178" s="567" t="s">
        <v>539</v>
      </c>
      <c r="C178" s="568" t="s">
        <v>553</v>
      </c>
      <c r="D178" s="569" t="s">
        <v>554</v>
      </c>
      <c r="E178" s="568" t="s">
        <v>4275</v>
      </c>
      <c r="F178" s="569" t="s">
        <v>4276</v>
      </c>
      <c r="G178" s="568" t="s">
        <v>4383</v>
      </c>
      <c r="H178" s="568" t="s">
        <v>4384</v>
      </c>
      <c r="I178" s="570">
        <v>1.9466666666666665</v>
      </c>
      <c r="J178" s="570">
        <v>250</v>
      </c>
      <c r="K178" s="571">
        <v>490</v>
      </c>
    </row>
    <row r="179" spans="1:11" ht="14.4" customHeight="1" x14ac:dyDescent="0.3">
      <c r="A179" s="566" t="s">
        <v>537</v>
      </c>
      <c r="B179" s="567" t="s">
        <v>539</v>
      </c>
      <c r="C179" s="568" t="s">
        <v>553</v>
      </c>
      <c r="D179" s="569" t="s">
        <v>554</v>
      </c>
      <c r="E179" s="568" t="s">
        <v>4275</v>
      </c>
      <c r="F179" s="569" t="s">
        <v>4276</v>
      </c>
      <c r="G179" s="568" t="s">
        <v>4385</v>
      </c>
      <c r="H179" s="568" t="s">
        <v>4386</v>
      </c>
      <c r="I179" s="570">
        <v>2.3620000000000001</v>
      </c>
      <c r="J179" s="570">
        <v>500</v>
      </c>
      <c r="K179" s="571">
        <v>1185</v>
      </c>
    </row>
    <row r="180" spans="1:11" ht="14.4" customHeight="1" x14ac:dyDescent="0.3">
      <c r="A180" s="566" t="s">
        <v>537</v>
      </c>
      <c r="B180" s="567" t="s">
        <v>539</v>
      </c>
      <c r="C180" s="568" t="s">
        <v>553</v>
      </c>
      <c r="D180" s="569" t="s">
        <v>554</v>
      </c>
      <c r="E180" s="568" t="s">
        <v>4275</v>
      </c>
      <c r="F180" s="569" t="s">
        <v>4276</v>
      </c>
      <c r="G180" s="568" t="s">
        <v>4389</v>
      </c>
      <c r="H180" s="568" t="s">
        <v>4390</v>
      </c>
      <c r="I180" s="570">
        <v>2.3875000000000002</v>
      </c>
      <c r="J180" s="570">
        <v>800</v>
      </c>
      <c r="K180" s="571">
        <v>1910</v>
      </c>
    </row>
    <row r="181" spans="1:11" ht="14.4" customHeight="1" x14ac:dyDescent="0.3">
      <c r="A181" s="566" t="s">
        <v>537</v>
      </c>
      <c r="B181" s="567" t="s">
        <v>539</v>
      </c>
      <c r="C181" s="568" t="s">
        <v>553</v>
      </c>
      <c r="D181" s="569" t="s">
        <v>554</v>
      </c>
      <c r="E181" s="568" t="s">
        <v>4275</v>
      </c>
      <c r="F181" s="569" t="s">
        <v>4276</v>
      </c>
      <c r="G181" s="568" t="s">
        <v>4391</v>
      </c>
      <c r="H181" s="568" t="s">
        <v>4392</v>
      </c>
      <c r="I181" s="570">
        <v>34.729999999999997</v>
      </c>
      <c r="J181" s="570">
        <v>80</v>
      </c>
      <c r="K181" s="571">
        <v>2778.1</v>
      </c>
    </row>
    <row r="182" spans="1:11" ht="14.4" customHeight="1" x14ac:dyDescent="0.3">
      <c r="A182" s="566" t="s">
        <v>537</v>
      </c>
      <c r="B182" s="567" t="s">
        <v>539</v>
      </c>
      <c r="C182" s="568" t="s">
        <v>553</v>
      </c>
      <c r="D182" s="569" t="s">
        <v>554</v>
      </c>
      <c r="E182" s="568" t="s">
        <v>4275</v>
      </c>
      <c r="F182" s="569" t="s">
        <v>4276</v>
      </c>
      <c r="G182" s="568" t="s">
        <v>4573</v>
      </c>
      <c r="H182" s="568" t="s">
        <v>4574</v>
      </c>
      <c r="I182" s="570">
        <v>29.9</v>
      </c>
      <c r="J182" s="570">
        <v>20</v>
      </c>
      <c r="K182" s="571">
        <v>598</v>
      </c>
    </row>
    <row r="183" spans="1:11" ht="14.4" customHeight="1" x14ac:dyDescent="0.3">
      <c r="A183" s="566" t="s">
        <v>537</v>
      </c>
      <c r="B183" s="567" t="s">
        <v>539</v>
      </c>
      <c r="C183" s="568" t="s">
        <v>553</v>
      </c>
      <c r="D183" s="569" t="s">
        <v>554</v>
      </c>
      <c r="E183" s="568" t="s">
        <v>4275</v>
      </c>
      <c r="F183" s="569" t="s">
        <v>4276</v>
      </c>
      <c r="G183" s="568" t="s">
        <v>4575</v>
      </c>
      <c r="H183" s="568" t="s">
        <v>4576</v>
      </c>
      <c r="I183" s="570">
        <v>2.74</v>
      </c>
      <c r="J183" s="570">
        <v>20</v>
      </c>
      <c r="K183" s="571">
        <v>54.8</v>
      </c>
    </row>
    <row r="184" spans="1:11" ht="14.4" customHeight="1" x14ac:dyDescent="0.3">
      <c r="A184" s="566" t="s">
        <v>537</v>
      </c>
      <c r="B184" s="567" t="s">
        <v>539</v>
      </c>
      <c r="C184" s="568" t="s">
        <v>553</v>
      </c>
      <c r="D184" s="569" t="s">
        <v>554</v>
      </c>
      <c r="E184" s="568" t="s">
        <v>4275</v>
      </c>
      <c r="F184" s="569" t="s">
        <v>4276</v>
      </c>
      <c r="G184" s="568" t="s">
        <v>4577</v>
      </c>
      <c r="H184" s="568" t="s">
        <v>4578</v>
      </c>
      <c r="I184" s="570">
        <v>2.0549999999999997</v>
      </c>
      <c r="J184" s="570">
        <v>80</v>
      </c>
      <c r="K184" s="571">
        <v>164.5</v>
      </c>
    </row>
    <row r="185" spans="1:11" ht="14.4" customHeight="1" x14ac:dyDescent="0.3">
      <c r="A185" s="566" t="s">
        <v>537</v>
      </c>
      <c r="B185" s="567" t="s">
        <v>539</v>
      </c>
      <c r="C185" s="568" t="s">
        <v>553</v>
      </c>
      <c r="D185" s="569" t="s">
        <v>554</v>
      </c>
      <c r="E185" s="568" t="s">
        <v>4275</v>
      </c>
      <c r="F185" s="569" t="s">
        <v>4276</v>
      </c>
      <c r="G185" s="568" t="s">
        <v>4579</v>
      </c>
      <c r="H185" s="568" t="s">
        <v>4580</v>
      </c>
      <c r="I185" s="570">
        <v>5.0171428571428569</v>
      </c>
      <c r="J185" s="570">
        <v>720</v>
      </c>
      <c r="K185" s="571">
        <v>3624.7999999999997</v>
      </c>
    </row>
    <row r="186" spans="1:11" ht="14.4" customHeight="1" x14ac:dyDescent="0.3">
      <c r="A186" s="566" t="s">
        <v>537</v>
      </c>
      <c r="B186" s="567" t="s">
        <v>539</v>
      </c>
      <c r="C186" s="568" t="s">
        <v>553</v>
      </c>
      <c r="D186" s="569" t="s">
        <v>554</v>
      </c>
      <c r="E186" s="568" t="s">
        <v>4275</v>
      </c>
      <c r="F186" s="569" t="s">
        <v>4276</v>
      </c>
      <c r="G186" s="568" t="s">
        <v>4581</v>
      </c>
      <c r="H186" s="568" t="s">
        <v>4582</v>
      </c>
      <c r="I186" s="570">
        <v>7.85</v>
      </c>
      <c r="J186" s="570">
        <v>120</v>
      </c>
      <c r="K186" s="571">
        <v>945.6</v>
      </c>
    </row>
    <row r="187" spans="1:11" ht="14.4" customHeight="1" x14ac:dyDescent="0.3">
      <c r="A187" s="566" t="s">
        <v>537</v>
      </c>
      <c r="B187" s="567" t="s">
        <v>539</v>
      </c>
      <c r="C187" s="568" t="s">
        <v>553</v>
      </c>
      <c r="D187" s="569" t="s">
        <v>554</v>
      </c>
      <c r="E187" s="568" t="s">
        <v>4275</v>
      </c>
      <c r="F187" s="569" t="s">
        <v>4276</v>
      </c>
      <c r="G187" s="568" t="s">
        <v>4401</v>
      </c>
      <c r="H187" s="568" t="s">
        <v>4402</v>
      </c>
      <c r="I187" s="570">
        <v>17.962499999999999</v>
      </c>
      <c r="J187" s="570">
        <v>200</v>
      </c>
      <c r="K187" s="571">
        <v>3592.5</v>
      </c>
    </row>
    <row r="188" spans="1:11" ht="14.4" customHeight="1" x14ac:dyDescent="0.3">
      <c r="A188" s="566" t="s">
        <v>537</v>
      </c>
      <c r="B188" s="567" t="s">
        <v>539</v>
      </c>
      <c r="C188" s="568" t="s">
        <v>553</v>
      </c>
      <c r="D188" s="569" t="s">
        <v>554</v>
      </c>
      <c r="E188" s="568" t="s">
        <v>4275</v>
      </c>
      <c r="F188" s="569" t="s">
        <v>4276</v>
      </c>
      <c r="G188" s="568" t="s">
        <v>4403</v>
      </c>
      <c r="H188" s="568" t="s">
        <v>4404</v>
      </c>
      <c r="I188" s="570">
        <v>17.825555555555553</v>
      </c>
      <c r="J188" s="570">
        <v>400</v>
      </c>
      <c r="K188" s="571">
        <v>7122.5</v>
      </c>
    </row>
    <row r="189" spans="1:11" ht="14.4" customHeight="1" x14ac:dyDescent="0.3">
      <c r="A189" s="566" t="s">
        <v>537</v>
      </c>
      <c r="B189" s="567" t="s">
        <v>539</v>
      </c>
      <c r="C189" s="568" t="s">
        <v>553</v>
      </c>
      <c r="D189" s="569" t="s">
        <v>554</v>
      </c>
      <c r="E189" s="568" t="s">
        <v>4275</v>
      </c>
      <c r="F189" s="569" t="s">
        <v>4276</v>
      </c>
      <c r="G189" s="568" t="s">
        <v>4583</v>
      </c>
      <c r="H189" s="568" t="s">
        <v>4584</v>
      </c>
      <c r="I189" s="570">
        <v>15</v>
      </c>
      <c r="J189" s="570">
        <v>6</v>
      </c>
      <c r="K189" s="571">
        <v>90</v>
      </c>
    </row>
    <row r="190" spans="1:11" ht="14.4" customHeight="1" x14ac:dyDescent="0.3">
      <c r="A190" s="566" t="s">
        <v>537</v>
      </c>
      <c r="B190" s="567" t="s">
        <v>539</v>
      </c>
      <c r="C190" s="568" t="s">
        <v>553</v>
      </c>
      <c r="D190" s="569" t="s">
        <v>554</v>
      </c>
      <c r="E190" s="568" t="s">
        <v>4275</v>
      </c>
      <c r="F190" s="569" t="s">
        <v>4276</v>
      </c>
      <c r="G190" s="568" t="s">
        <v>4405</v>
      </c>
      <c r="H190" s="568" t="s">
        <v>4406</v>
      </c>
      <c r="I190" s="570">
        <v>12.105</v>
      </c>
      <c r="J190" s="570">
        <v>20</v>
      </c>
      <c r="K190" s="571">
        <v>242.1</v>
      </c>
    </row>
    <row r="191" spans="1:11" ht="14.4" customHeight="1" x14ac:dyDescent="0.3">
      <c r="A191" s="566" t="s">
        <v>537</v>
      </c>
      <c r="B191" s="567" t="s">
        <v>539</v>
      </c>
      <c r="C191" s="568" t="s">
        <v>553</v>
      </c>
      <c r="D191" s="569" t="s">
        <v>554</v>
      </c>
      <c r="E191" s="568" t="s">
        <v>4275</v>
      </c>
      <c r="F191" s="569" t="s">
        <v>4276</v>
      </c>
      <c r="G191" s="568" t="s">
        <v>4585</v>
      </c>
      <c r="H191" s="568" t="s">
        <v>4586</v>
      </c>
      <c r="I191" s="570">
        <v>1330.92</v>
      </c>
      <c r="J191" s="570">
        <v>1</v>
      </c>
      <c r="K191" s="571">
        <v>1330.92</v>
      </c>
    </row>
    <row r="192" spans="1:11" ht="14.4" customHeight="1" x14ac:dyDescent="0.3">
      <c r="A192" s="566" t="s">
        <v>537</v>
      </c>
      <c r="B192" s="567" t="s">
        <v>539</v>
      </c>
      <c r="C192" s="568" t="s">
        <v>553</v>
      </c>
      <c r="D192" s="569" t="s">
        <v>554</v>
      </c>
      <c r="E192" s="568" t="s">
        <v>4275</v>
      </c>
      <c r="F192" s="569" t="s">
        <v>4276</v>
      </c>
      <c r="G192" s="568" t="s">
        <v>4409</v>
      </c>
      <c r="H192" s="568" t="s">
        <v>4410</v>
      </c>
      <c r="I192" s="570">
        <v>2.835</v>
      </c>
      <c r="J192" s="570">
        <v>100</v>
      </c>
      <c r="K192" s="571">
        <v>283.5</v>
      </c>
    </row>
    <row r="193" spans="1:11" ht="14.4" customHeight="1" x14ac:dyDescent="0.3">
      <c r="A193" s="566" t="s">
        <v>537</v>
      </c>
      <c r="B193" s="567" t="s">
        <v>539</v>
      </c>
      <c r="C193" s="568" t="s">
        <v>553</v>
      </c>
      <c r="D193" s="569" t="s">
        <v>554</v>
      </c>
      <c r="E193" s="568" t="s">
        <v>4275</v>
      </c>
      <c r="F193" s="569" t="s">
        <v>4276</v>
      </c>
      <c r="G193" s="568" t="s">
        <v>4587</v>
      </c>
      <c r="H193" s="568" t="s">
        <v>4588</v>
      </c>
      <c r="I193" s="570">
        <v>44.53</v>
      </c>
      <c r="J193" s="570">
        <v>30</v>
      </c>
      <c r="K193" s="571">
        <v>1336</v>
      </c>
    </row>
    <row r="194" spans="1:11" ht="14.4" customHeight="1" x14ac:dyDescent="0.3">
      <c r="A194" s="566" t="s">
        <v>537</v>
      </c>
      <c r="B194" s="567" t="s">
        <v>539</v>
      </c>
      <c r="C194" s="568" t="s">
        <v>553</v>
      </c>
      <c r="D194" s="569" t="s">
        <v>554</v>
      </c>
      <c r="E194" s="568" t="s">
        <v>4275</v>
      </c>
      <c r="F194" s="569" t="s">
        <v>4276</v>
      </c>
      <c r="G194" s="568" t="s">
        <v>4411</v>
      </c>
      <c r="H194" s="568" t="s">
        <v>4412</v>
      </c>
      <c r="I194" s="570">
        <v>1.92</v>
      </c>
      <c r="J194" s="570">
        <v>300</v>
      </c>
      <c r="K194" s="571">
        <v>576</v>
      </c>
    </row>
    <row r="195" spans="1:11" ht="14.4" customHeight="1" x14ac:dyDescent="0.3">
      <c r="A195" s="566" t="s">
        <v>537</v>
      </c>
      <c r="B195" s="567" t="s">
        <v>539</v>
      </c>
      <c r="C195" s="568" t="s">
        <v>553</v>
      </c>
      <c r="D195" s="569" t="s">
        <v>554</v>
      </c>
      <c r="E195" s="568" t="s">
        <v>4275</v>
      </c>
      <c r="F195" s="569" t="s">
        <v>4276</v>
      </c>
      <c r="G195" s="568" t="s">
        <v>4413</v>
      </c>
      <c r="H195" s="568" t="s">
        <v>4414</v>
      </c>
      <c r="I195" s="570">
        <v>13.195</v>
      </c>
      <c r="J195" s="570">
        <v>40</v>
      </c>
      <c r="K195" s="571">
        <v>527.79999999999995</v>
      </c>
    </row>
    <row r="196" spans="1:11" ht="14.4" customHeight="1" x14ac:dyDescent="0.3">
      <c r="A196" s="566" t="s">
        <v>537</v>
      </c>
      <c r="B196" s="567" t="s">
        <v>539</v>
      </c>
      <c r="C196" s="568" t="s">
        <v>553</v>
      </c>
      <c r="D196" s="569" t="s">
        <v>554</v>
      </c>
      <c r="E196" s="568" t="s">
        <v>4275</v>
      </c>
      <c r="F196" s="569" t="s">
        <v>4276</v>
      </c>
      <c r="G196" s="568" t="s">
        <v>4415</v>
      </c>
      <c r="H196" s="568" t="s">
        <v>4416</v>
      </c>
      <c r="I196" s="570">
        <v>13.106666666666667</v>
      </c>
      <c r="J196" s="570">
        <v>170</v>
      </c>
      <c r="K196" s="571">
        <v>2227.1999999999998</v>
      </c>
    </row>
    <row r="197" spans="1:11" ht="14.4" customHeight="1" x14ac:dyDescent="0.3">
      <c r="A197" s="566" t="s">
        <v>537</v>
      </c>
      <c r="B197" s="567" t="s">
        <v>539</v>
      </c>
      <c r="C197" s="568" t="s">
        <v>553</v>
      </c>
      <c r="D197" s="569" t="s">
        <v>554</v>
      </c>
      <c r="E197" s="568" t="s">
        <v>4275</v>
      </c>
      <c r="F197" s="569" t="s">
        <v>4276</v>
      </c>
      <c r="G197" s="568" t="s">
        <v>4589</v>
      </c>
      <c r="H197" s="568" t="s">
        <v>4590</v>
      </c>
      <c r="I197" s="570">
        <v>13.2</v>
      </c>
      <c r="J197" s="570">
        <v>10</v>
      </c>
      <c r="K197" s="571">
        <v>132</v>
      </c>
    </row>
    <row r="198" spans="1:11" ht="14.4" customHeight="1" x14ac:dyDescent="0.3">
      <c r="A198" s="566" t="s">
        <v>537</v>
      </c>
      <c r="B198" s="567" t="s">
        <v>539</v>
      </c>
      <c r="C198" s="568" t="s">
        <v>553</v>
      </c>
      <c r="D198" s="569" t="s">
        <v>554</v>
      </c>
      <c r="E198" s="568" t="s">
        <v>4275</v>
      </c>
      <c r="F198" s="569" t="s">
        <v>4276</v>
      </c>
      <c r="G198" s="568" t="s">
        <v>4417</v>
      </c>
      <c r="H198" s="568" t="s">
        <v>4418</v>
      </c>
      <c r="I198" s="570">
        <v>1.5525000000000002</v>
      </c>
      <c r="J198" s="570">
        <v>300</v>
      </c>
      <c r="K198" s="571">
        <v>465.75</v>
      </c>
    </row>
    <row r="199" spans="1:11" ht="14.4" customHeight="1" x14ac:dyDescent="0.3">
      <c r="A199" s="566" t="s">
        <v>537</v>
      </c>
      <c r="B199" s="567" t="s">
        <v>539</v>
      </c>
      <c r="C199" s="568" t="s">
        <v>553</v>
      </c>
      <c r="D199" s="569" t="s">
        <v>554</v>
      </c>
      <c r="E199" s="568" t="s">
        <v>4275</v>
      </c>
      <c r="F199" s="569" t="s">
        <v>4276</v>
      </c>
      <c r="G199" s="568" t="s">
        <v>4419</v>
      </c>
      <c r="H199" s="568" t="s">
        <v>4420</v>
      </c>
      <c r="I199" s="570">
        <v>21.24</v>
      </c>
      <c r="J199" s="570">
        <v>50</v>
      </c>
      <c r="K199" s="571">
        <v>1062</v>
      </c>
    </row>
    <row r="200" spans="1:11" ht="14.4" customHeight="1" x14ac:dyDescent="0.3">
      <c r="A200" s="566" t="s">
        <v>537</v>
      </c>
      <c r="B200" s="567" t="s">
        <v>539</v>
      </c>
      <c r="C200" s="568" t="s">
        <v>553</v>
      </c>
      <c r="D200" s="569" t="s">
        <v>554</v>
      </c>
      <c r="E200" s="568" t="s">
        <v>4275</v>
      </c>
      <c r="F200" s="569" t="s">
        <v>4276</v>
      </c>
      <c r="G200" s="568" t="s">
        <v>4421</v>
      </c>
      <c r="H200" s="568" t="s">
        <v>4422</v>
      </c>
      <c r="I200" s="570">
        <v>21.2</v>
      </c>
      <c r="J200" s="570">
        <v>30</v>
      </c>
      <c r="K200" s="571">
        <v>636</v>
      </c>
    </row>
    <row r="201" spans="1:11" ht="14.4" customHeight="1" x14ac:dyDescent="0.3">
      <c r="A201" s="566" t="s">
        <v>537</v>
      </c>
      <c r="B201" s="567" t="s">
        <v>539</v>
      </c>
      <c r="C201" s="568" t="s">
        <v>553</v>
      </c>
      <c r="D201" s="569" t="s">
        <v>554</v>
      </c>
      <c r="E201" s="568" t="s">
        <v>4275</v>
      </c>
      <c r="F201" s="569" t="s">
        <v>4276</v>
      </c>
      <c r="G201" s="568" t="s">
        <v>4423</v>
      </c>
      <c r="H201" s="568" t="s">
        <v>4424</v>
      </c>
      <c r="I201" s="570">
        <v>8.31</v>
      </c>
      <c r="J201" s="570">
        <v>20</v>
      </c>
      <c r="K201" s="571">
        <v>166.2</v>
      </c>
    </row>
    <row r="202" spans="1:11" ht="14.4" customHeight="1" x14ac:dyDescent="0.3">
      <c r="A202" s="566" t="s">
        <v>537</v>
      </c>
      <c r="B202" s="567" t="s">
        <v>539</v>
      </c>
      <c r="C202" s="568" t="s">
        <v>553</v>
      </c>
      <c r="D202" s="569" t="s">
        <v>554</v>
      </c>
      <c r="E202" s="568" t="s">
        <v>4275</v>
      </c>
      <c r="F202" s="569" t="s">
        <v>4276</v>
      </c>
      <c r="G202" s="568" t="s">
        <v>4591</v>
      </c>
      <c r="H202" s="568" t="s">
        <v>4592</v>
      </c>
      <c r="I202" s="570">
        <v>6.32</v>
      </c>
      <c r="J202" s="570">
        <v>3</v>
      </c>
      <c r="K202" s="571">
        <v>18.96</v>
      </c>
    </row>
    <row r="203" spans="1:11" ht="14.4" customHeight="1" x14ac:dyDescent="0.3">
      <c r="A203" s="566" t="s">
        <v>537</v>
      </c>
      <c r="B203" s="567" t="s">
        <v>539</v>
      </c>
      <c r="C203" s="568" t="s">
        <v>553</v>
      </c>
      <c r="D203" s="569" t="s">
        <v>554</v>
      </c>
      <c r="E203" s="568" t="s">
        <v>4275</v>
      </c>
      <c r="F203" s="569" t="s">
        <v>4276</v>
      </c>
      <c r="G203" s="568" t="s">
        <v>4427</v>
      </c>
      <c r="H203" s="568" t="s">
        <v>4428</v>
      </c>
      <c r="I203" s="570">
        <v>11.29</v>
      </c>
      <c r="J203" s="570">
        <v>1350</v>
      </c>
      <c r="K203" s="571">
        <v>15187</v>
      </c>
    </row>
    <row r="204" spans="1:11" ht="14.4" customHeight="1" x14ac:dyDescent="0.3">
      <c r="A204" s="566" t="s">
        <v>537</v>
      </c>
      <c r="B204" s="567" t="s">
        <v>539</v>
      </c>
      <c r="C204" s="568" t="s">
        <v>553</v>
      </c>
      <c r="D204" s="569" t="s">
        <v>554</v>
      </c>
      <c r="E204" s="568" t="s">
        <v>4275</v>
      </c>
      <c r="F204" s="569" t="s">
        <v>4276</v>
      </c>
      <c r="G204" s="568" t="s">
        <v>4593</v>
      </c>
      <c r="H204" s="568" t="s">
        <v>4594</v>
      </c>
      <c r="I204" s="570">
        <v>6.32</v>
      </c>
      <c r="J204" s="570">
        <v>4</v>
      </c>
      <c r="K204" s="571">
        <v>25.28</v>
      </c>
    </row>
    <row r="205" spans="1:11" ht="14.4" customHeight="1" x14ac:dyDescent="0.3">
      <c r="A205" s="566" t="s">
        <v>537</v>
      </c>
      <c r="B205" s="567" t="s">
        <v>539</v>
      </c>
      <c r="C205" s="568" t="s">
        <v>553</v>
      </c>
      <c r="D205" s="569" t="s">
        <v>554</v>
      </c>
      <c r="E205" s="568" t="s">
        <v>4275</v>
      </c>
      <c r="F205" s="569" t="s">
        <v>4276</v>
      </c>
      <c r="G205" s="568" t="s">
        <v>4595</v>
      </c>
      <c r="H205" s="568" t="s">
        <v>4596</v>
      </c>
      <c r="I205" s="570">
        <v>0.46285714285714274</v>
      </c>
      <c r="J205" s="570">
        <v>6800</v>
      </c>
      <c r="K205" s="571">
        <v>3156</v>
      </c>
    </row>
    <row r="206" spans="1:11" ht="14.4" customHeight="1" x14ac:dyDescent="0.3">
      <c r="A206" s="566" t="s">
        <v>537</v>
      </c>
      <c r="B206" s="567" t="s">
        <v>539</v>
      </c>
      <c r="C206" s="568" t="s">
        <v>553</v>
      </c>
      <c r="D206" s="569" t="s">
        <v>554</v>
      </c>
      <c r="E206" s="568" t="s">
        <v>4275</v>
      </c>
      <c r="F206" s="569" t="s">
        <v>4276</v>
      </c>
      <c r="G206" s="568" t="s">
        <v>4431</v>
      </c>
      <c r="H206" s="568" t="s">
        <v>4432</v>
      </c>
      <c r="I206" s="570">
        <v>3.9780000000000002</v>
      </c>
      <c r="J206" s="570">
        <v>300</v>
      </c>
      <c r="K206" s="571">
        <v>1194.5</v>
      </c>
    </row>
    <row r="207" spans="1:11" ht="14.4" customHeight="1" x14ac:dyDescent="0.3">
      <c r="A207" s="566" t="s">
        <v>537</v>
      </c>
      <c r="B207" s="567" t="s">
        <v>539</v>
      </c>
      <c r="C207" s="568" t="s">
        <v>553</v>
      </c>
      <c r="D207" s="569" t="s">
        <v>554</v>
      </c>
      <c r="E207" s="568" t="s">
        <v>4275</v>
      </c>
      <c r="F207" s="569" t="s">
        <v>4276</v>
      </c>
      <c r="G207" s="568" t="s">
        <v>4597</v>
      </c>
      <c r="H207" s="568" t="s">
        <v>4598</v>
      </c>
      <c r="I207" s="570">
        <v>2.78</v>
      </c>
      <c r="J207" s="570">
        <v>50</v>
      </c>
      <c r="K207" s="571">
        <v>139</v>
      </c>
    </row>
    <row r="208" spans="1:11" ht="14.4" customHeight="1" x14ac:dyDescent="0.3">
      <c r="A208" s="566" t="s">
        <v>537</v>
      </c>
      <c r="B208" s="567" t="s">
        <v>539</v>
      </c>
      <c r="C208" s="568" t="s">
        <v>553</v>
      </c>
      <c r="D208" s="569" t="s">
        <v>554</v>
      </c>
      <c r="E208" s="568" t="s">
        <v>4275</v>
      </c>
      <c r="F208" s="569" t="s">
        <v>4276</v>
      </c>
      <c r="G208" s="568" t="s">
        <v>4599</v>
      </c>
      <c r="H208" s="568" t="s">
        <v>4600</v>
      </c>
      <c r="I208" s="570">
        <v>73.27</v>
      </c>
      <c r="J208" s="570">
        <v>60</v>
      </c>
      <c r="K208" s="571">
        <v>4396</v>
      </c>
    </row>
    <row r="209" spans="1:11" ht="14.4" customHeight="1" x14ac:dyDescent="0.3">
      <c r="A209" s="566" t="s">
        <v>537</v>
      </c>
      <c r="B209" s="567" t="s">
        <v>539</v>
      </c>
      <c r="C209" s="568" t="s">
        <v>553</v>
      </c>
      <c r="D209" s="569" t="s">
        <v>554</v>
      </c>
      <c r="E209" s="568" t="s">
        <v>4275</v>
      </c>
      <c r="F209" s="569" t="s">
        <v>4276</v>
      </c>
      <c r="G209" s="568" t="s">
        <v>4435</v>
      </c>
      <c r="H209" s="568" t="s">
        <v>4436</v>
      </c>
      <c r="I209" s="570">
        <v>64.150000000000006</v>
      </c>
      <c r="J209" s="570">
        <v>20</v>
      </c>
      <c r="K209" s="571">
        <v>1283</v>
      </c>
    </row>
    <row r="210" spans="1:11" ht="14.4" customHeight="1" x14ac:dyDescent="0.3">
      <c r="A210" s="566" t="s">
        <v>537</v>
      </c>
      <c r="B210" s="567" t="s">
        <v>539</v>
      </c>
      <c r="C210" s="568" t="s">
        <v>553</v>
      </c>
      <c r="D210" s="569" t="s">
        <v>554</v>
      </c>
      <c r="E210" s="568" t="s">
        <v>4275</v>
      </c>
      <c r="F210" s="569" t="s">
        <v>4276</v>
      </c>
      <c r="G210" s="568" t="s">
        <v>4439</v>
      </c>
      <c r="H210" s="568" t="s">
        <v>4440</v>
      </c>
      <c r="I210" s="570">
        <v>149.85666666666668</v>
      </c>
      <c r="J210" s="570">
        <v>18</v>
      </c>
      <c r="K210" s="571">
        <v>2697.38</v>
      </c>
    </row>
    <row r="211" spans="1:11" ht="14.4" customHeight="1" x14ac:dyDescent="0.3">
      <c r="A211" s="566" t="s">
        <v>537</v>
      </c>
      <c r="B211" s="567" t="s">
        <v>539</v>
      </c>
      <c r="C211" s="568" t="s">
        <v>553</v>
      </c>
      <c r="D211" s="569" t="s">
        <v>554</v>
      </c>
      <c r="E211" s="568" t="s">
        <v>4275</v>
      </c>
      <c r="F211" s="569" t="s">
        <v>4276</v>
      </c>
      <c r="G211" s="568" t="s">
        <v>4601</v>
      </c>
      <c r="H211" s="568" t="s">
        <v>4602</v>
      </c>
      <c r="I211" s="570">
        <v>63.23</v>
      </c>
      <c r="J211" s="570">
        <v>40</v>
      </c>
      <c r="K211" s="571">
        <v>2529</v>
      </c>
    </row>
    <row r="212" spans="1:11" ht="14.4" customHeight="1" x14ac:dyDescent="0.3">
      <c r="A212" s="566" t="s">
        <v>537</v>
      </c>
      <c r="B212" s="567" t="s">
        <v>539</v>
      </c>
      <c r="C212" s="568" t="s">
        <v>553</v>
      </c>
      <c r="D212" s="569" t="s">
        <v>554</v>
      </c>
      <c r="E212" s="568" t="s">
        <v>4275</v>
      </c>
      <c r="F212" s="569" t="s">
        <v>4276</v>
      </c>
      <c r="G212" s="568" t="s">
        <v>4603</v>
      </c>
      <c r="H212" s="568" t="s">
        <v>4604</v>
      </c>
      <c r="I212" s="570">
        <v>7.97</v>
      </c>
      <c r="J212" s="570">
        <v>20</v>
      </c>
      <c r="K212" s="571">
        <v>159.4</v>
      </c>
    </row>
    <row r="213" spans="1:11" ht="14.4" customHeight="1" x14ac:dyDescent="0.3">
      <c r="A213" s="566" t="s">
        <v>537</v>
      </c>
      <c r="B213" s="567" t="s">
        <v>539</v>
      </c>
      <c r="C213" s="568" t="s">
        <v>553</v>
      </c>
      <c r="D213" s="569" t="s">
        <v>554</v>
      </c>
      <c r="E213" s="568" t="s">
        <v>4275</v>
      </c>
      <c r="F213" s="569" t="s">
        <v>4276</v>
      </c>
      <c r="G213" s="568" t="s">
        <v>4605</v>
      </c>
      <c r="H213" s="568" t="s">
        <v>4606</v>
      </c>
      <c r="I213" s="570">
        <v>147.78</v>
      </c>
      <c r="J213" s="570">
        <v>40</v>
      </c>
      <c r="K213" s="571">
        <v>5911.3</v>
      </c>
    </row>
    <row r="214" spans="1:11" ht="14.4" customHeight="1" x14ac:dyDescent="0.3">
      <c r="A214" s="566" t="s">
        <v>537</v>
      </c>
      <c r="B214" s="567" t="s">
        <v>539</v>
      </c>
      <c r="C214" s="568" t="s">
        <v>553</v>
      </c>
      <c r="D214" s="569" t="s">
        <v>554</v>
      </c>
      <c r="E214" s="568" t="s">
        <v>4275</v>
      </c>
      <c r="F214" s="569" t="s">
        <v>4276</v>
      </c>
      <c r="G214" s="568" t="s">
        <v>4607</v>
      </c>
      <c r="H214" s="568" t="s">
        <v>4608</v>
      </c>
      <c r="I214" s="570">
        <v>1035.8050000000001</v>
      </c>
      <c r="J214" s="570">
        <v>10</v>
      </c>
      <c r="K214" s="571">
        <v>10358.049999999999</v>
      </c>
    </row>
    <row r="215" spans="1:11" ht="14.4" customHeight="1" x14ac:dyDescent="0.3">
      <c r="A215" s="566" t="s">
        <v>537</v>
      </c>
      <c r="B215" s="567" t="s">
        <v>539</v>
      </c>
      <c r="C215" s="568" t="s">
        <v>553</v>
      </c>
      <c r="D215" s="569" t="s">
        <v>554</v>
      </c>
      <c r="E215" s="568" t="s">
        <v>4275</v>
      </c>
      <c r="F215" s="569" t="s">
        <v>4276</v>
      </c>
      <c r="G215" s="568" t="s">
        <v>4609</v>
      </c>
      <c r="H215" s="568" t="s">
        <v>4610</v>
      </c>
      <c r="I215" s="570">
        <v>2.2599999999999998</v>
      </c>
      <c r="J215" s="570">
        <v>150</v>
      </c>
      <c r="K215" s="571">
        <v>341.5</v>
      </c>
    </row>
    <row r="216" spans="1:11" ht="14.4" customHeight="1" x14ac:dyDescent="0.3">
      <c r="A216" s="566" t="s">
        <v>537</v>
      </c>
      <c r="B216" s="567" t="s">
        <v>539</v>
      </c>
      <c r="C216" s="568" t="s">
        <v>553</v>
      </c>
      <c r="D216" s="569" t="s">
        <v>554</v>
      </c>
      <c r="E216" s="568" t="s">
        <v>4275</v>
      </c>
      <c r="F216" s="569" t="s">
        <v>4276</v>
      </c>
      <c r="G216" s="568" t="s">
        <v>4611</v>
      </c>
      <c r="H216" s="568" t="s">
        <v>4612</v>
      </c>
      <c r="I216" s="570">
        <v>20.57</v>
      </c>
      <c r="J216" s="570">
        <v>20</v>
      </c>
      <c r="K216" s="571">
        <v>411.4</v>
      </c>
    </row>
    <row r="217" spans="1:11" ht="14.4" customHeight="1" x14ac:dyDescent="0.3">
      <c r="A217" s="566" t="s">
        <v>537</v>
      </c>
      <c r="B217" s="567" t="s">
        <v>539</v>
      </c>
      <c r="C217" s="568" t="s">
        <v>553</v>
      </c>
      <c r="D217" s="569" t="s">
        <v>554</v>
      </c>
      <c r="E217" s="568" t="s">
        <v>4275</v>
      </c>
      <c r="F217" s="569" t="s">
        <v>4276</v>
      </c>
      <c r="G217" s="568" t="s">
        <v>4613</v>
      </c>
      <c r="H217" s="568" t="s">
        <v>4614</v>
      </c>
      <c r="I217" s="570">
        <v>181.5</v>
      </c>
      <c r="J217" s="570">
        <v>1</v>
      </c>
      <c r="K217" s="571">
        <v>181.5</v>
      </c>
    </row>
    <row r="218" spans="1:11" ht="14.4" customHeight="1" x14ac:dyDescent="0.3">
      <c r="A218" s="566" t="s">
        <v>537</v>
      </c>
      <c r="B218" s="567" t="s">
        <v>539</v>
      </c>
      <c r="C218" s="568" t="s">
        <v>553</v>
      </c>
      <c r="D218" s="569" t="s">
        <v>554</v>
      </c>
      <c r="E218" s="568" t="s">
        <v>4275</v>
      </c>
      <c r="F218" s="569" t="s">
        <v>4276</v>
      </c>
      <c r="G218" s="568" t="s">
        <v>4615</v>
      </c>
      <c r="H218" s="568" t="s">
        <v>4616</v>
      </c>
      <c r="I218" s="570">
        <v>124.14</v>
      </c>
      <c r="J218" s="570">
        <v>2</v>
      </c>
      <c r="K218" s="571">
        <v>248.29</v>
      </c>
    </row>
    <row r="219" spans="1:11" ht="14.4" customHeight="1" x14ac:dyDescent="0.3">
      <c r="A219" s="566" t="s">
        <v>537</v>
      </c>
      <c r="B219" s="567" t="s">
        <v>539</v>
      </c>
      <c r="C219" s="568" t="s">
        <v>553</v>
      </c>
      <c r="D219" s="569" t="s">
        <v>554</v>
      </c>
      <c r="E219" s="568" t="s">
        <v>4281</v>
      </c>
      <c r="F219" s="569" t="s">
        <v>4282</v>
      </c>
      <c r="G219" s="568" t="s">
        <v>4449</v>
      </c>
      <c r="H219" s="568" t="s">
        <v>4450</v>
      </c>
      <c r="I219" s="570">
        <v>263.12624999999997</v>
      </c>
      <c r="J219" s="570">
        <v>86</v>
      </c>
      <c r="K219" s="571">
        <v>22734.149999999998</v>
      </c>
    </row>
    <row r="220" spans="1:11" ht="14.4" customHeight="1" x14ac:dyDescent="0.3">
      <c r="A220" s="566" t="s">
        <v>537</v>
      </c>
      <c r="B220" s="567" t="s">
        <v>539</v>
      </c>
      <c r="C220" s="568" t="s">
        <v>553</v>
      </c>
      <c r="D220" s="569" t="s">
        <v>554</v>
      </c>
      <c r="E220" s="568" t="s">
        <v>4285</v>
      </c>
      <c r="F220" s="569" t="s">
        <v>4286</v>
      </c>
      <c r="G220" s="568" t="s">
        <v>4451</v>
      </c>
      <c r="H220" s="568" t="s">
        <v>4452</v>
      </c>
      <c r="I220" s="570">
        <v>8.1228571428571428</v>
      </c>
      <c r="J220" s="570">
        <v>2000</v>
      </c>
      <c r="K220" s="571">
        <v>16241</v>
      </c>
    </row>
    <row r="221" spans="1:11" ht="14.4" customHeight="1" x14ac:dyDescent="0.3">
      <c r="A221" s="566" t="s">
        <v>537</v>
      </c>
      <c r="B221" s="567" t="s">
        <v>539</v>
      </c>
      <c r="C221" s="568" t="s">
        <v>553</v>
      </c>
      <c r="D221" s="569" t="s">
        <v>554</v>
      </c>
      <c r="E221" s="568" t="s">
        <v>4285</v>
      </c>
      <c r="F221" s="569" t="s">
        <v>4286</v>
      </c>
      <c r="G221" s="568" t="s">
        <v>4617</v>
      </c>
      <c r="H221" s="568" t="s">
        <v>4618</v>
      </c>
      <c r="I221" s="570">
        <v>12.015000000000001</v>
      </c>
      <c r="J221" s="570">
        <v>70</v>
      </c>
      <c r="K221" s="571">
        <v>839.7</v>
      </c>
    </row>
    <row r="222" spans="1:11" ht="14.4" customHeight="1" x14ac:dyDescent="0.3">
      <c r="A222" s="566" t="s">
        <v>537</v>
      </c>
      <c r="B222" s="567" t="s">
        <v>539</v>
      </c>
      <c r="C222" s="568" t="s">
        <v>553</v>
      </c>
      <c r="D222" s="569" t="s">
        <v>554</v>
      </c>
      <c r="E222" s="568" t="s">
        <v>4285</v>
      </c>
      <c r="F222" s="569" t="s">
        <v>4286</v>
      </c>
      <c r="G222" s="568" t="s">
        <v>4619</v>
      </c>
      <c r="H222" s="568" t="s">
        <v>4620</v>
      </c>
      <c r="I222" s="570">
        <v>12.69</v>
      </c>
      <c r="J222" s="570">
        <v>20</v>
      </c>
      <c r="K222" s="571">
        <v>253.8</v>
      </c>
    </row>
    <row r="223" spans="1:11" ht="14.4" customHeight="1" x14ac:dyDescent="0.3">
      <c r="A223" s="566" t="s">
        <v>537</v>
      </c>
      <c r="B223" s="567" t="s">
        <v>539</v>
      </c>
      <c r="C223" s="568" t="s">
        <v>553</v>
      </c>
      <c r="D223" s="569" t="s">
        <v>554</v>
      </c>
      <c r="E223" s="568" t="s">
        <v>4289</v>
      </c>
      <c r="F223" s="569" t="s">
        <v>4290</v>
      </c>
      <c r="G223" s="568" t="s">
        <v>4453</v>
      </c>
      <c r="H223" s="568" t="s">
        <v>4454</v>
      </c>
      <c r="I223" s="570">
        <v>0.29749999999999999</v>
      </c>
      <c r="J223" s="570">
        <v>1500</v>
      </c>
      <c r="K223" s="571">
        <v>445</v>
      </c>
    </row>
    <row r="224" spans="1:11" ht="14.4" customHeight="1" x14ac:dyDescent="0.3">
      <c r="A224" s="566" t="s">
        <v>537</v>
      </c>
      <c r="B224" s="567" t="s">
        <v>539</v>
      </c>
      <c r="C224" s="568" t="s">
        <v>553</v>
      </c>
      <c r="D224" s="569" t="s">
        <v>554</v>
      </c>
      <c r="E224" s="568" t="s">
        <v>4289</v>
      </c>
      <c r="F224" s="569" t="s">
        <v>4290</v>
      </c>
      <c r="G224" s="568" t="s">
        <v>4455</v>
      </c>
      <c r="H224" s="568" t="s">
        <v>4456</v>
      </c>
      <c r="I224" s="570">
        <v>0.47333333333333333</v>
      </c>
      <c r="J224" s="570">
        <v>1900</v>
      </c>
      <c r="K224" s="571">
        <v>895</v>
      </c>
    </row>
    <row r="225" spans="1:11" ht="14.4" customHeight="1" x14ac:dyDescent="0.3">
      <c r="A225" s="566" t="s">
        <v>537</v>
      </c>
      <c r="B225" s="567" t="s">
        <v>539</v>
      </c>
      <c r="C225" s="568" t="s">
        <v>553</v>
      </c>
      <c r="D225" s="569" t="s">
        <v>554</v>
      </c>
      <c r="E225" s="568" t="s">
        <v>4289</v>
      </c>
      <c r="F225" s="569" t="s">
        <v>4290</v>
      </c>
      <c r="G225" s="568" t="s">
        <v>4457</v>
      </c>
      <c r="H225" s="568" t="s">
        <v>4458</v>
      </c>
      <c r="I225" s="570">
        <v>0.29857142857142854</v>
      </c>
      <c r="J225" s="570">
        <v>7500</v>
      </c>
      <c r="K225" s="571">
        <v>2240</v>
      </c>
    </row>
    <row r="226" spans="1:11" ht="14.4" customHeight="1" x14ac:dyDescent="0.3">
      <c r="A226" s="566" t="s">
        <v>537</v>
      </c>
      <c r="B226" s="567" t="s">
        <v>539</v>
      </c>
      <c r="C226" s="568" t="s">
        <v>553</v>
      </c>
      <c r="D226" s="569" t="s">
        <v>554</v>
      </c>
      <c r="E226" s="568" t="s">
        <v>4291</v>
      </c>
      <c r="F226" s="569" t="s">
        <v>4292</v>
      </c>
      <c r="G226" s="568" t="s">
        <v>4459</v>
      </c>
      <c r="H226" s="568" t="s">
        <v>4460</v>
      </c>
      <c r="I226" s="570">
        <v>0.77500000000000002</v>
      </c>
      <c r="J226" s="570">
        <v>17000</v>
      </c>
      <c r="K226" s="571">
        <v>13400</v>
      </c>
    </row>
    <row r="227" spans="1:11" ht="14.4" customHeight="1" x14ac:dyDescent="0.3">
      <c r="A227" s="566" t="s">
        <v>537</v>
      </c>
      <c r="B227" s="567" t="s">
        <v>539</v>
      </c>
      <c r="C227" s="568" t="s">
        <v>553</v>
      </c>
      <c r="D227" s="569" t="s">
        <v>554</v>
      </c>
      <c r="E227" s="568" t="s">
        <v>4291</v>
      </c>
      <c r="F227" s="569" t="s">
        <v>4292</v>
      </c>
      <c r="G227" s="568" t="s">
        <v>4463</v>
      </c>
      <c r="H227" s="568" t="s">
        <v>4464</v>
      </c>
      <c r="I227" s="570">
        <v>0.7679999999999999</v>
      </c>
      <c r="J227" s="570">
        <v>1100</v>
      </c>
      <c r="K227" s="571">
        <v>850</v>
      </c>
    </row>
    <row r="228" spans="1:11" ht="14.4" customHeight="1" x14ac:dyDescent="0.3">
      <c r="A228" s="566" t="s">
        <v>537</v>
      </c>
      <c r="B228" s="567" t="s">
        <v>539</v>
      </c>
      <c r="C228" s="568" t="s">
        <v>555</v>
      </c>
      <c r="D228" s="569" t="s">
        <v>556</v>
      </c>
      <c r="E228" s="568" t="s">
        <v>4273</v>
      </c>
      <c r="F228" s="569" t="s">
        <v>4274</v>
      </c>
      <c r="G228" s="568" t="s">
        <v>4297</v>
      </c>
      <c r="H228" s="568" t="s">
        <v>4298</v>
      </c>
      <c r="I228" s="570">
        <v>2.39</v>
      </c>
      <c r="J228" s="570">
        <v>400</v>
      </c>
      <c r="K228" s="571">
        <v>956</v>
      </c>
    </row>
    <row r="229" spans="1:11" ht="14.4" customHeight="1" x14ac:dyDescent="0.3">
      <c r="A229" s="566" t="s">
        <v>537</v>
      </c>
      <c r="B229" s="567" t="s">
        <v>539</v>
      </c>
      <c r="C229" s="568" t="s">
        <v>555</v>
      </c>
      <c r="D229" s="569" t="s">
        <v>556</v>
      </c>
      <c r="E229" s="568" t="s">
        <v>4273</v>
      </c>
      <c r="F229" s="569" t="s">
        <v>4274</v>
      </c>
      <c r="G229" s="568" t="s">
        <v>4467</v>
      </c>
      <c r="H229" s="568" t="s">
        <v>4468</v>
      </c>
      <c r="I229" s="570">
        <v>3.7733333333333334</v>
      </c>
      <c r="J229" s="570">
        <v>120</v>
      </c>
      <c r="K229" s="571">
        <v>452.8</v>
      </c>
    </row>
    <row r="230" spans="1:11" ht="14.4" customHeight="1" x14ac:dyDescent="0.3">
      <c r="A230" s="566" t="s">
        <v>537</v>
      </c>
      <c r="B230" s="567" t="s">
        <v>539</v>
      </c>
      <c r="C230" s="568" t="s">
        <v>555</v>
      </c>
      <c r="D230" s="569" t="s">
        <v>556</v>
      </c>
      <c r="E230" s="568" t="s">
        <v>4273</v>
      </c>
      <c r="F230" s="569" t="s">
        <v>4274</v>
      </c>
      <c r="G230" s="568" t="s">
        <v>4471</v>
      </c>
      <c r="H230" s="568" t="s">
        <v>4472</v>
      </c>
      <c r="I230" s="570">
        <v>211.79</v>
      </c>
      <c r="J230" s="570">
        <v>2</v>
      </c>
      <c r="K230" s="571">
        <v>423.58</v>
      </c>
    </row>
    <row r="231" spans="1:11" ht="14.4" customHeight="1" x14ac:dyDescent="0.3">
      <c r="A231" s="566" t="s">
        <v>537</v>
      </c>
      <c r="B231" s="567" t="s">
        <v>539</v>
      </c>
      <c r="C231" s="568" t="s">
        <v>555</v>
      </c>
      <c r="D231" s="569" t="s">
        <v>556</v>
      </c>
      <c r="E231" s="568" t="s">
        <v>4273</v>
      </c>
      <c r="F231" s="569" t="s">
        <v>4274</v>
      </c>
      <c r="G231" s="568" t="s">
        <v>4473</v>
      </c>
      <c r="H231" s="568" t="s">
        <v>4474</v>
      </c>
      <c r="I231" s="570">
        <v>85.2</v>
      </c>
      <c r="J231" s="570">
        <v>2</v>
      </c>
      <c r="K231" s="571">
        <v>170.4</v>
      </c>
    </row>
    <row r="232" spans="1:11" ht="14.4" customHeight="1" x14ac:dyDescent="0.3">
      <c r="A232" s="566" t="s">
        <v>537</v>
      </c>
      <c r="B232" s="567" t="s">
        <v>539</v>
      </c>
      <c r="C232" s="568" t="s">
        <v>555</v>
      </c>
      <c r="D232" s="569" t="s">
        <v>556</v>
      </c>
      <c r="E232" s="568" t="s">
        <v>4273</v>
      </c>
      <c r="F232" s="569" t="s">
        <v>4274</v>
      </c>
      <c r="G232" s="568" t="s">
        <v>4301</v>
      </c>
      <c r="H232" s="568" t="s">
        <v>4302</v>
      </c>
      <c r="I232" s="570">
        <v>27.046000000000003</v>
      </c>
      <c r="J232" s="570">
        <v>100</v>
      </c>
      <c r="K232" s="571">
        <v>2704.5999999999995</v>
      </c>
    </row>
    <row r="233" spans="1:11" ht="14.4" customHeight="1" x14ac:dyDescent="0.3">
      <c r="A233" s="566" t="s">
        <v>537</v>
      </c>
      <c r="B233" s="567" t="s">
        <v>539</v>
      </c>
      <c r="C233" s="568" t="s">
        <v>555</v>
      </c>
      <c r="D233" s="569" t="s">
        <v>556</v>
      </c>
      <c r="E233" s="568" t="s">
        <v>4273</v>
      </c>
      <c r="F233" s="569" t="s">
        <v>4274</v>
      </c>
      <c r="G233" s="568" t="s">
        <v>4621</v>
      </c>
      <c r="H233" s="568" t="s">
        <v>4622</v>
      </c>
      <c r="I233" s="570">
        <v>68.599999999999994</v>
      </c>
      <c r="J233" s="570">
        <v>2</v>
      </c>
      <c r="K233" s="571">
        <v>137.19999999999999</v>
      </c>
    </row>
    <row r="234" spans="1:11" ht="14.4" customHeight="1" x14ac:dyDescent="0.3">
      <c r="A234" s="566" t="s">
        <v>537</v>
      </c>
      <c r="B234" s="567" t="s">
        <v>539</v>
      </c>
      <c r="C234" s="568" t="s">
        <v>555</v>
      </c>
      <c r="D234" s="569" t="s">
        <v>556</v>
      </c>
      <c r="E234" s="568" t="s">
        <v>4273</v>
      </c>
      <c r="F234" s="569" t="s">
        <v>4274</v>
      </c>
      <c r="G234" s="568" t="s">
        <v>4479</v>
      </c>
      <c r="H234" s="568" t="s">
        <v>4480</v>
      </c>
      <c r="I234" s="570">
        <v>39.659999999999997</v>
      </c>
      <c r="J234" s="570">
        <v>3</v>
      </c>
      <c r="K234" s="571">
        <v>118.98</v>
      </c>
    </row>
    <row r="235" spans="1:11" ht="14.4" customHeight="1" x14ac:dyDescent="0.3">
      <c r="A235" s="566" t="s">
        <v>537</v>
      </c>
      <c r="B235" s="567" t="s">
        <v>539</v>
      </c>
      <c r="C235" s="568" t="s">
        <v>555</v>
      </c>
      <c r="D235" s="569" t="s">
        <v>556</v>
      </c>
      <c r="E235" s="568" t="s">
        <v>4273</v>
      </c>
      <c r="F235" s="569" t="s">
        <v>4274</v>
      </c>
      <c r="G235" s="568" t="s">
        <v>4623</v>
      </c>
      <c r="H235" s="568" t="s">
        <v>4624</v>
      </c>
      <c r="I235" s="570">
        <v>2.0499999999999998</v>
      </c>
      <c r="J235" s="570">
        <v>800</v>
      </c>
      <c r="K235" s="571">
        <v>1641.6599999999999</v>
      </c>
    </row>
    <row r="236" spans="1:11" ht="14.4" customHeight="1" x14ac:dyDescent="0.3">
      <c r="A236" s="566" t="s">
        <v>537</v>
      </c>
      <c r="B236" s="567" t="s">
        <v>539</v>
      </c>
      <c r="C236" s="568" t="s">
        <v>555</v>
      </c>
      <c r="D236" s="569" t="s">
        <v>556</v>
      </c>
      <c r="E236" s="568" t="s">
        <v>4273</v>
      </c>
      <c r="F236" s="569" t="s">
        <v>4274</v>
      </c>
      <c r="G236" s="568" t="s">
        <v>4303</v>
      </c>
      <c r="H236" s="568" t="s">
        <v>4304</v>
      </c>
      <c r="I236" s="570">
        <v>5.0199999999999996</v>
      </c>
      <c r="J236" s="570">
        <v>1200</v>
      </c>
      <c r="K236" s="571">
        <v>6019.14</v>
      </c>
    </row>
    <row r="237" spans="1:11" ht="14.4" customHeight="1" x14ac:dyDescent="0.3">
      <c r="A237" s="566" t="s">
        <v>537</v>
      </c>
      <c r="B237" s="567" t="s">
        <v>539</v>
      </c>
      <c r="C237" s="568" t="s">
        <v>555</v>
      </c>
      <c r="D237" s="569" t="s">
        <v>556</v>
      </c>
      <c r="E237" s="568" t="s">
        <v>4273</v>
      </c>
      <c r="F237" s="569" t="s">
        <v>4274</v>
      </c>
      <c r="G237" s="568" t="s">
        <v>4481</v>
      </c>
      <c r="H237" s="568" t="s">
        <v>4482</v>
      </c>
      <c r="I237" s="570">
        <v>3.0119999999999996</v>
      </c>
      <c r="J237" s="570">
        <v>2500</v>
      </c>
      <c r="K237" s="571">
        <v>7535</v>
      </c>
    </row>
    <row r="238" spans="1:11" ht="14.4" customHeight="1" x14ac:dyDescent="0.3">
      <c r="A238" s="566" t="s">
        <v>537</v>
      </c>
      <c r="B238" s="567" t="s">
        <v>539</v>
      </c>
      <c r="C238" s="568" t="s">
        <v>555</v>
      </c>
      <c r="D238" s="569" t="s">
        <v>556</v>
      </c>
      <c r="E238" s="568" t="s">
        <v>4273</v>
      </c>
      <c r="F238" s="569" t="s">
        <v>4274</v>
      </c>
      <c r="G238" s="568" t="s">
        <v>4307</v>
      </c>
      <c r="H238" s="568" t="s">
        <v>4308</v>
      </c>
      <c r="I238" s="570">
        <v>0.84333333333333327</v>
      </c>
      <c r="J238" s="570">
        <v>8000</v>
      </c>
      <c r="K238" s="571">
        <v>6750</v>
      </c>
    </row>
    <row r="239" spans="1:11" ht="14.4" customHeight="1" x14ac:dyDescent="0.3">
      <c r="A239" s="566" t="s">
        <v>537</v>
      </c>
      <c r="B239" s="567" t="s">
        <v>539</v>
      </c>
      <c r="C239" s="568" t="s">
        <v>555</v>
      </c>
      <c r="D239" s="569" t="s">
        <v>556</v>
      </c>
      <c r="E239" s="568" t="s">
        <v>4273</v>
      </c>
      <c r="F239" s="569" t="s">
        <v>4274</v>
      </c>
      <c r="G239" s="568" t="s">
        <v>4483</v>
      </c>
      <c r="H239" s="568" t="s">
        <v>4484</v>
      </c>
      <c r="I239" s="570">
        <v>86.375</v>
      </c>
      <c r="J239" s="570">
        <v>50</v>
      </c>
      <c r="K239" s="571">
        <v>4318.6499999999996</v>
      </c>
    </row>
    <row r="240" spans="1:11" ht="14.4" customHeight="1" x14ac:dyDescent="0.3">
      <c r="A240" s="566" t="s">
        <v>537</v>
      </c>
      <c r="B240" s="567" t="s">
        <v>539</v>
      </c>
      <c r="C240" s="568" t="s">
        <v>555</v>
      </c>
      <c r="D240" s="569" t="s">
        <v>556</v>
      </c>
      <c r="E240" s="568" t="s">
        <v>4273</v>
      </c>
      <c r="F240" s="569" t="s">
        <v>4274</v>
      </c>
      <c r="G240" s="568" t="s">
        <v>4625</v>
      </c>
      <c r="H240" s="568" t="s">
        <v>4626</v>
      </c>
      <c r="I240" s="570">
        <v>482</v>
      </c>
      <c r="J240" s="570">
        <v>4</v>
      </c>
      <c r="K240" s="571">
        <v>1928</v>
      </c>
    </row>
    <row r="241" spans="1:11" ht="14.4" customHeight="1" x14ac:dyDescent="0.3">
      <c r="A241" s="566" t="s">
        <v>537</v>
      </c>
      <c r="B241" s="567" t="s">
        <v>539</v>
      </c>
      <c r="C241" s="568" t="s">
        <v>555</v>
      </c>
      <c r="D241" s="569" t="s">
        <v>556</v>
      </c>
      <c r="E241" s="568" t="s">
        <v>4273</v>
      </c>
      <c r="F241" s="569" t="s">
        <v>4274</v>
      </c>
      <c r="G241" s="568" t="s">
        <v>4627</v>
      </c>
      <c r="H241" s="568" t="s">
        <v>4628</v>
      </c>
      <c r="I241" s="570">
        <v>10.11</v>
      </c>
      <c r="J241" s="570">
        <v>20</v>
      </c>
      <c r="K241" s="571">
        <v>202.2</v>
      </c>
    </row>
    <row r="242" spans="1:11" ht="14.4" customHeight="1" x14ac:dyDescent="0.3">
      <c r="A242" s="566" t="s">
        <v>537</v>
      </c>
      <c r="B242" s="567" t="s">
        <v>539</v>
      </c>
      <c r="C242" s="568" t="s">
        <v>555</v>
      </c>
      <c r="D242" s="569" t="s">
        <v>556</v>
      </c>
      <c r="E242" s="568" t="s">
        <v>4273</v>
      </c>
      <c r="F242" s="569" t="s">
        <v>4274</v>
      </c>
      <c r="G242" s="568" t="s">
        <v>4309</v>
      </c>
      <c r="H242" s="568" t="s">
        <v>4310</v>
      </c>
      <c r="I242" s="570">
        <v>2.74</v>
      </c>
      <c r="J242" s="570">
        <v>1200</v>
      </c>
      <c r="K242" s="571">
        <v>3283.07</v>
      </c>
    </row>
    <row r="243" spans="1:11" ht="14.4" customHeight="1" x14ac:dyDescent="0.3">
      <c r="A243" s="566" t="s">
        <v>537</v>
      </c>
      <c r="B243" s="567" t="s">
        <v>539</v>
      </c>
      <c r="C243" s="568" t="s">
        <v>555</v>
      </c>
      <c r="D243" s="569" t="s">
        <v>556</v>
      </c>
      <c r="E243" s="568" t="s">
        <v>4273</v>
      </c>
      <c r="F243" s="569" t="s">
        <v>4274</v>
      </c>
      <c r="G243" s="568" t="s">
        <v>4629</v>
      </c>
      <c r="H243" s="568" t="s">
        <v>4630</v>
      </c>
      <c r="I243" s="570">
        <v>233.79599999999999</v>
      </c>
      <c r="J243" s="570">
        <v>35</v>
      </c>
      <c r="K243" s="571">
        <v>8182.92</v>
      </c>
    </row>
    <row r="244" spans="1:11" ht="14.4" customHeight="1" x14ac:dyDescent="0.3">
      <c r="A244" s="566" t="s">
        <v>537</v>
      </c>
      <c r="B244" s="567" t="s">
        <v>539</v>
      </c>
      <c r="C244" s="568" t="s">
        <v>555</v>
      </c>
      <c r="D244" s="569" t="s">
        <v>556</v>
      </c>
      <c r="E244" s="568" t="s">
        <v>4273</v>
      </c>
      <c r="F244" s="569" t="s">
        <v>4274</v>
      </c>
      <c r="G244" s="568" t="s">
        <v>4489</v>
      </c>
      <c r="H244" s="568" t="s">
        <v>4490</v>
      </c>
      <c r="I244" s="570">
        <v>0.24250000000000002</v>
      </c>
      <c r="J244" s="570">
        <v>21000</v>
      </c>
      <c r="K244" s="571">
        <v>5130</v>
      </c>
    </row>
    <row r="245" spans="1:11" ht="14.4" customHeight="1" x14ac:dyDescent="0.3">
      <c r="A245" s="566" t="s">
        <v>537</v>
      </c>
      <c r="B245" s="567" t="s">
        <v>539</v>
      </c>
      <c r="C245" s="568" t="s">
        <v>555</v>
      </c>
      <c r="D245" s="569" t="s">
        <v>556</v>
      </c>
      <c r="E245" s="568" t="s">
        <v>4273</v>
      </c>
      <c r="F245" s="569" t="s">
        <v>4274</v>
      </c>
      <c r="G245" s="568" t="s">
        <v>4311</v>
      </c>
      <c r="H245" s="568" t="s">
        <v>4312</v>
      </c>
      <c r="I245" s="570">
        <v>22.37</v>
      </c>
      <c r="J245" s="570">
        <v>40</v>
      </c>
      <c r="K245" s="571">
        <v>891.2</v>
      </c>
    </row>
    <row r="246" spans="1:11" ht="14.4" customHeight="1" x14ac:dyDescent="0.3">
      <c r="A246" s="566" t="s">
        <v>537</v>
      </c>
      <c r="B246" s="567" t="s">
        <v>539</v>
      </c>
      <c r="C246" s="568" t="s">
        <v>555</v>
      </c>
      <c r="D246" s="569" t="s">
        <v>556</v>
      </c>
      <c r="E246" s="568" t="s">
        <v>4273</v>
      </c>
      <c r="F246" s="569" t="s">
        <v>4274</v>
      </c>
      <c r="G246" s="568" t="s">
        <v>4313</v>
      </c>
      <c r="H246" s="568" t="s">
        <v>4314</v>
      </c>
      <c r="I246" s="570">
        <v>30.175000000000004</v>
      </c>
      <c r="J246" s="570">
        <v>80</v>
      </c>
      <c r="K246" s="571">
        <v>2414</v>
      </c>
    </row>
    <row r="247" spans="1:11" ht="14.4" customHeight="1" x14ac:dyDescent="0.3">
      <c r="A247" s="566" t="s">
        <v>537</v>
      </c>
      <c r="B247" s="567" t="s">
        <v>539</v>
      </c>
      <c r="C247" s="568" t="s">
        <v>555</v>
      </c>
      <c r="D247" s="569" t="s">
        <v>556</v>
      </c>
      <c r="E247" s="568" t="s">
        <v>4273</v>
      </c>
      <c r="F247" s="569" t="s">
        <v>4274</v>
      </c>
      <c r="G247" s="568" t="s">
        <v>4631</v>
      </c>
      <c r="H247" s="568" t="s">
        <v>4632</v>
      </c>
      <c r="I247" s="570">
        <v>1.1599999999999999</v>
      </c>
      <c r="J247" s="570">
        <v>1000</v>
      </c>
      <c r="K247" s="571">
        <v>1160</v>
      </c>
    </row>
    <row r="248" spans="1:11" ht="14.4" customHeight="1" x14ac:dyDescent="0.3">
      <c r="A248" s="566" t="s">
        <v>537</v>
      </c>
      <c r="B248" s="567" t="s">
        <v>539</v>
      </c>
      <c r="C248" s="568" t="s">
        <v>555</v>
      </c>
      <c r="D248" s="569" t="s">
        <v>556</v>
      </c>
      <c r="E248" s="568" t="s">
        <v>4273</v>
      </c>
      <c r="F248" s="569" t="s">
        <v>4274</v>
      </c>
      <c r="G248" s="568" t="s">
        <v>4493</v>
      </c>
      <c r="H248" s="568" t="s">
        <v>4494</v>
      </c>
      <c r="I248" s="570">
        <v>1.44</v>
      </c>
      <c r="J248" s="570">
        <v>200</v>
      </c>
      <c r="K248" s="571">
        <v>288</v>
      </c>
    </row>
    <row r="249" spans="1:11" ht="14.4" customHeight="1" x14ac:dyDescent="0.3">
      <c r="A249" s="566" t="s">
        <v>537</v>
      </c>
      <c r="B249" s="567" t="s">
        <v>539</v>
      </c>
      <c r="C249" s="568" t="s">
        <v>555</v>
      </c>
      <c r="D249" s="569" t="s">
        <v>556</v>
      </c>
      <c r="E249" s="568" t="s">
        <v>4273</v>
      </c>
      <c r="F249" s="569" t="s">
        <v>4274</v>
      </c>
      <c r="G249" s="568" t="s">
        <v>4633</v>
      </c>
      <c r="H249" s="568" t="s">
        <v>4634</v>
      </c>
      <c r="I249" s="570">
        <v>66.59</v>
      </c>
      <c r="J249" s="570">
        <v>10</v>
      </c>
      <c r="K249" s="571">
        <v>665.85</v>
      </c>
    </row>
    <row r="250" spans="1:11" ht="14.4" customHeight="1" x14ac:dyDescent="0.3">
      <c r="A250" s="566" t="s">
        <v>537</v>
      </c>
      <c r="B250" s="567" t="s">
        <v>539</v>
      </c>
      <c r="C250" s="568" t="s">
        <v>555</v>
      </c>
      <c r="D250" s="569" t="s">
        <v>556</v>
      </c>
      <c r="E250" s="568" t="s">
        <v>4273</v>
      </c>
      <c r="F250" s="569" t="s">
        <v>4274</v>
      </c>
      <c r="G250" s="568" t="s">
        <v>4497</v>
      </c>
      <c r="H250" s="568" t="s">
        <v>4498</v>
      </c>
      <c r="I250" s="570">
        <v>0.44000000000000006</v>
      </c>
      <c r="J250" s="570">
        <v>25000</v>
      </c>
      <c r="K250" s="571">
        <v>11000</v>
      </c>
    </row>
    <row r="251" spans="1:11" ht="14.4" customHeight="1" x14ac:dyDescent="0.3">
      <c r="A251" s="566" t="s">
        <v>537</v>
      </c>
      <c r="B251" s="567" t="s">
        <v>539</v>
      </c>
      <c r="C251" s="568" t="s">
        <v>555</v>
      </c>
      <c r="D251" s="569" t="s">
        <v>556</v>
      </c>
      <c r="E251" s="568" t="s">
        <v>4273</v>
      </c>
      <c r="F251" s="569" t="s">
        <v>4274</v>
      </c>
      <c r="G251" s="568" t="s">
        <v>4323</v>
      </c>
      <c r="H251" s="568" t="s">
        <v>4324</v>
      </c>
      <c r="I251" s="570">
        <v>8.6128571428571412</v>
      </c>
      <c r="J251" s="570">
        <v>420</v>
      </c>
      <c r="K251" s="571">
        <v>3617.4000000000005</v>
      </c>
    </row>
    <row r="252" spans="1:11" ht="14.4" customHeight="1" x14ac:dyDescent="0.3">
      <c r="A252" s="566" t="s">
        <v>537</v>
      </c>
      <c r="B252" s="567" t="s">
        <v>539</v>
      </c>
      <c r="C252" s="568" t="s">
        <v>555</v>
      </c>
      <c r="D252" s="569" t="s">
        <v>556</v>
      </c>
      <c r="E252" s="568" t="s">
        <v>4273</v>
      </c>
      <c r="F252" s="569" t="s">
        <v>4274</v>
      </c>
      <c r="G252" s="568" t="s">
        <v>4325</v>
      </c>
      <c r="H252" s="568" t="s">
        <v>4326</v>
      </c>
      <c r="I252" s="570">
        <v>26.320000000000004</v>
      </c>
      <c r="J252" s="570">
        <v>18</v>
      </c>
      <c r="K252" s="571">
        <v>473.76</v>
      </c>
    </row>
    <row r="253" spans="1:11" ht="14.4" customHeight="1" x14ac:dyDescent="0.3">
      <c r="A253" s="566" t="s">
        <v>537</v>
      </c>
      <c r="B253" s="567" t="s">
        <v>539</v>
      </c>
      <c r="C253" s="568" t="s">
        <v>555</v>
      </c>
      <c r="D253" s="569" t="s">
        <v>556</v>
      </c>
      <c r="E253" s="568" t="s">
        <v>4273</v>
      </c>
      <c r="F253" s="569" t="s">
        <v>4274</v>
      </c>
      <c r="G253" s="568" t="s">
        <v>4507</v>
      </c>
      <c r="H253" s="568" t="s">
        <v>4508</v>
      </c>
      <c r="I253" s="570">
        <v>12.113333333333335</v>
      </c>
      <c r="J253" s="570">
        <v>240</v>
      </c>
      <c r="K253" s="571">
        <v>2888.92</v>
      </c>
    </row>
    <row r="254" spans="1:11" ht="14.4" customHeight="1" x14ac:dyDescent="0.3">
      <c r="A254" s="566" t="s">
        <v>537</v>
      </c>
      <c r="B254" s="567" t="s">
        <v>539</v>
      </c>
      <c r="C254" s="568" t="s">
        <v>555</v>
      </c>
      <c r="D254" s="569" t="s">
        <v>556</v>
      </c>
      <c r="E254" s="568" t="s">
        <v>4273</v>
      </c>
      <c r="F254" s="569" t="s">
        <v>4274</v>
      </c>
      <c r="G254" s="568" t="s">
        <v>4509</v>
      </c>
      <c r="H254" s="568" t="s">
        <v>4510</v>
      </c>
      <c r="I254" s="570">
        <v>6.8100000000000005</v>
      </c>
      <c r="J254" s="570">
        <v>300</v>
      </c>
      <c r="K254" s="571">
        <v>1966.3</v>
      </c>
    </row>
    <row r="255" spans="1:11" ht="14.4" customHeight="1" x14ac:dyDescent="0.3">
      <c r="A255" s="566" t="s">
        <v>537</v>
      </c>
      <c r="B255" s="567" t="s">
        <v>539</v>
      </c>
      <c r="C255" s="568" t="s">
        <v>555</v>
      </c>
      <c r="D255" s="569" t="s">
        <v>556</v>
      </c>
      <c r="E255" s="568" t="s">
        <v>4273</v>
      </c>
      <c r="F255" s="569" t="s">
        <v>4274</v>
      </c>
      <c r="G255" s="568" t="s">
        <v>4635</v>
      </c>
      <c r="H255" s="568" t="s">
        <v>4636</v>
      </c>
      <c r="I255" s="570">
        <v>22.19</v>
      </c>
      <c r="J255" s="570">
        <v>10</v>
      </c>
      <c r="K255" s="571">
        <v>221.95</v>
      </c>
    </row>
    <row r="256" spans="1:11" ht="14.4" customHeight="1" x14ac:dyDescent="0.3">
      <c r="A256" s="566" t="s">
        <v>537</v>
      </c>
      <c r="B256" s="567" t="s">
        <v>539</v>
      </c>
      <c r="C256" s="568" t="s">
        <v>555</v>
      </c>
      <c r="D256" s="569" t="s">
        <v>556</v>
      </c>
      <c r="E256" s="568" t="s">
        <v>4273</v>
      </c>
      <c r="F256" s="569" t="s">
        <v>4274</v>
      </c>
      <c r="G256" s="568" t="s">
        <v>4637</v>
      </c>
      <c r="H256" s="568" t="s">
        <v>4638</v>
      </c>
      <c r="I256" s="570">
        <v>37.99</v>
      </c>
      <c r="J256" s="570">
        <v>20</v>
      </c>
      <c r="K256" s="571">
        <v>759.8</v>
      </c>
    </row>
    <row r="257" spans="1:11" ht="14.4" customHeight="1" x14ac:dyDescent="0.3">
      <c r="A257" s="566" t="s">
        <v>537</v>
      </c>
      <c r="B257" s="567" t="s">
        <v>539</v>
      </c>
      <c r="C257" s="568" t="s">
        <v>555</v>
      </c>
      <c r="D257" s="569" t="s">
        <v>556</v>
      </c>
      <c r="E257" s="568" t="s">
        <v>4273</v>
      </c>
      <c r="F257" s="569" t="s">
        <v>4274</v>
      </c>
      <c r="G257" s="568" t="s">
        <v>4639</v>
      </c>
      <c r="H257" s="568" t="s">
        <v>4640</v>
      </c>
      <c r="I257" s="570">
        <v>283.02</v>
      </c>
      <c r="J257" s="570">
        <v>25</v>
      </c>
      <c r="K257" s="571">
        <v>7075.5</v>
      </c>
    </row>
    <row r="258" spans="1:11" ht="14.4" customHeight="1" x14ac:dyDescent="0.3">
      <c r="A258" s="566" t="s">
        <v>537</v>
      </c>
      <c r="B258" s="567" t="s">
        <v>539</v>
      </c>
      <c r="C258" s="568" t="s">
        <v>555</v>
      </c>
      <c r="D258" s="569" t="s">
        <v>556</v>
      </c>
      <c r="E258" s="568" t="s">
        <v>4273</v>
      </c>
      <c r="F258" s="569" t="s">
        <v>4274</v>
      </c>
      <c r="G258" s="568" t="s">
        <v>4521</v>
      </c>
      <c r="H258" s="568" t="s">
        <v>4522</v>
      </c>
      <c r="I258" s="570">
        <v>9.5500000000000007</v>
      </c>
      <c r="J258" s="570">
        <v>50</v>
      </c>
      <c r="K258" s="571">
        <v>477.5</v>
      </c>
    </row>
    <row r="259" spans="1:11" ht="14.4" customHeight="1" x14ac:dyDescent="0.3">
      <c r="A259" s="566" t="s">
        <v>537</v>
      </c>
      <c r="B259" s="567" t="s">
        <v>539</v>
      </c>
      <c r="C259" s="568" t="s">
        <v>555</v>
      </c>
      <c r="D259" s="569" t="s">
        <v>556</v>
      </c>
      <c r="E259" s="568" t="s">
        <v>4273</v>
      </c>
      <c r="F259" s="569" t="s">
        <v>4274</v>
      </c>
      <c r="G259" s="568" t="s">
        <v>4331</v>
      </c>
      <c r="H259" s="568" t="s">
        <v>4332</v>
      </c>
      <c r="I259" s="570">
        <v>122.07</v>
      </c>
      <c r="J259" s="570">
        <v>30</v>
      </c>
      <c r="K259" s="571">
        <v>3662.12</v>
      </c>
    </row>
    <row r="260" spans="1:11" ht="14.4" customHeight="1" x14ac:dyDescent="0.3">
      <c r="A260" s="566" t="s">
        <v>537</v>
      </c>
      <c r="B260" s="567" t="s">
        <v>539</v>
      </c>
      <c r="C260" s="568" t="s">
        <v>555</v>
      </c>
      <c r="D260" s="569" t="s">
        <v>556</v>
      </c>
      <c r="E260" s="568" t="s">
        <v>4273</v>
      </c>
      <c r="F260" s="569" t="s">
        <v>4274</v>
      </c>
      <c r="G260" s="568" t="s">
        <v>4641</v>
      </c>
      <c r="H260" s="568" t="s">
        <v>4642</v>
      </c>
      <c r="I260" s="570">
        <v>124.41</v>
      </c>
      <c r="J260" s="570">
        <v>10</v>
      </c>
      <c r="K260" s="571">
        <v>1244.08</v>
      </c>
    </row>
    <row r="261" spans="1:11" ht="14.4" customHeight="1" x14ac:dyDescent="0.3">
      <c r="A261" s="566" t="s">
        <v>537</v>
      </c>
      <c r="B261" s="567" t="s">
        <v>539</v>
      </c>
      <c r="C261" s="568" t="s">
        <v>555</v>
      </c>
      <c r="D261" s="569" t="s">
        <v>556</v>
      </c>
      <c r="E261" s="568" t="s">
        <v>4273</v>
      </c>
      <c r="F261" s="569" t="s">
        <v>4274</v>
      </c>
      <c r="G261" s="568" t="s">
        <v>4643</v>
      </c>
      <c r="H261" s="568" t="s">
        <v>4644</v>
      </c>
      <c r="I261" s="570">
        <v>1101.73</v>
      </c>
      <c r="J261" s="570">
        <v>3</v>
      </c>
      <c r="K261" s="571">
        <v>3305.2</v>
      </c>
    </row>
    <row r="262" spans="1:11" ht="14.4" customHeight="1" x14ac:dyDescent="0.3">
      <c r="A262" s="566" t="s">
        <v>537</v>
      </c>
      <c r="B262" s="567" t="s">
        <v>539</v>
      </c>
      <c r="C262" s="568" t="s">
        <v>555</v>
      </c>
      <c r="D262" s="569" t="s">
        <v>556</v>
      </c>
      <c r="E262" s="568" t="s">
        <v>4273</v>
      </c>
      <c r="F262" s="569" t="s">
        <v>4274</v>
      </c>
      <c r="G262" s="568" t="s">
        <v>4645</v>
      </c>
      <c r="H262" s="568" t="s">
        <v>4646</v>
      </c>
      <c r="I262" s="570">
        <v>1392.6</v>
      </c>
      <c r="J262" s="570">
        <v>3</v>
      </c>
      <c r="K262" s="571">
        <v>4177.8</v>
      </c>
    </row>
    <row r="263" spans="1:11" ht="14.4" customHeight="1" x14ac:dyDescent="0.3">
      <c r="A263" s="566" t="s">
        <v>537</v>
      </c>
      <c r="B263" s="567" t="s">
        <v>539</v>
      </c>
      <c r="C263" s="568" t="s">
        <v>555</v>
      </c>
      <c r="D263" s="569" t="s">
        <v>556</v>
      </c>
      <c r="E263" s="568" t="s">
        <v>4273</v>
      </c>
      <c r="F263" s="569" t="s">
        <v>4274</v>
      </c>
      <c r="G263" s="568" t="s">
        <v>4647</v>
      </c>
      <c r="H263" s="568" t="s">
        <v>4648</v>
      </c>
      <c r="I263" s="570">
        <v>310.66000000000003</v>
      </c>
      <c r="J263" s="570">
        <v>10</v>
      </c>
      <c r="K263" s="571">
        <v>3106.55</v>
      </c>
    </row>
    <row r="264" spans="1:11" ht="14.4" customHeight="1" x14ac:dyDescent="0.3">
      <c r="A264" s="566" t="s">
        <v>537</v>
      </c>
      <c r="B264" s="567" t="s">
        <v>539</v>
      </c>
      <c r="C264" s="568" t="s">
        <v>555</v>
      </c>
      <c r="D264" s="569" t="s">
        <v>556</v>
      </c>
      <c r="E264" s="568" t="s">
        <v>4273</v>
      </c>
      <c r="F264" s="569" t="s">
        <v>4274</v>
      </c>
      <c r="G264" s="568" t="s">
        <v>4649</v>
      </c>
      <c r="H264" s="568" t="s">
        <v>4650</v>
      </c>
      <c r="I264" s="570">
        <v>60.34</v>
      </c>
      <c r="J264" s="570">
        <v>10</v>
      </c>
      <c r="K264" s="571">
        <v>603.4</v>
      </c>
    </row>
    <row r="265" spans="1:11" ht="14.4" customHeight="1" x14ac:dyDescent="0.3">
      <c r="A265" s="566" t="s">
        <v>537</v>
      </c>
      <c r="B265" s="567" t="s">
        <v>539</v>
      </c>
      <c r="C265" s="568" t="s">
        <v>555</v>
      </c>
      <c r="D265" s="569" t="s">
        <v>556</v>
      </c>
      <c r="E265" s="568" t="s">
        <v>4273</v>
      </c>
      <c r="F265" s="569" t="s">
        <v>4274</v>
      </c>
      <c r="G265" s="568" t="s">
        <v>4335</v>
      </c>
      <c r="H265" s="568" t="s">
        <v>4336</v>
      </c>
      <c r="I265" s="570">
        <v>314.8</v>
      </c>
      <c r="J265" s="570">
        <v>5</v>
      </c>
      <c r="K265" s="571">
        <v>1574</v>
      </c>
    </row>
    <row r="266" spans="1:11" ht="14.4" customHeight="1" x14ac:dyDescent="0.3">
      <c r="A266" s="566" t="s">
        <v>537</v>
      </c>
      <c r="B266" s="567" t="s">
        <v>539</v>
      </c>
      <c r="C266" s="568" t="s">
        <v>555</v>
      </c>
      <c r="D266" s="569" t="s">
        <v>556</v>
      </c>
      <c r="E266" s="568" t="s">
        <v>4273</v>
      </c>
      <c r="F266" s="569" t="s">
        <v>4274</v>
      </c>
      <c r="G266" s="568" t="s">
        <v>4531</v>
      </c>
      <c r="H266" s="568" t="s">
        <v>4532</v>
      </c>
      <c r="I266" s="570">
        <v>314.8</v>
      </c>
      <c r="J266" s="570">
        <v>5</v>
      </c>
      <c r="K266" s="571">
        <v>1574</v>
      </c>
    </row>
    <row r="267" spans="1:11" ht="14.4" customHeight="1" x14ac:dyDescent="0.3">
      <c r="A267" s="566" t="s">
        <v>537</v>
      </c>
      <c r="B267" s="567" t="s">
        <v>539</v>
      </c>
      <c r="C267" s="568" t="s">
        <v>555</v>
      </c>
      <c r="D267" s="569" t="s">
        <v>556</v>
      </c>
      <c r="E267" s="568" t="s">
        <v>4273</v>
      </c>
      <c r="F267" s="569" t="s">
        <v>4274</v>
      </c>
      <c r="G267" s="568" t="s">
        <v>4533</v>
      </c>
      <c r="H267" s="568" t="s">
        <v>4534</v>
      </c>
      <c r="I267" s="570">
        <v>243.83</v>
      </c>
      <c r="J267" s="570">
        <v>2</v>
      </c>
      <c r="K267" s="571">
        <v>487.66</v>
      </c>
    </row>
    <row r="268" spans="1:11" ht="14.4" customHeight="1" x14ac:dyDescent="0.3">
      <c r="A268" s="566" t="s">
        <v>537</v>
      </c>
      <c r="B268" s="567" t="s">
        <v>539</v>
      </c>
      <c r="C268" s="568" t="s">
        <v>555</v>
      </c>
      <c r="D268" s="569" t="s">
        <v>556</v>
      </c>
      <c r="E268" s="568" t="s">
        <v>4273</v>
      </c>
      <c r="F268" s="569" t="s">
        <v>4274</v>
      </c>
      <c r="G268" s="568" t="s">
        <v>4651</v>
      </c>
      <c r="H268" s="568" t="s">
        <v>4652</v>
      </c>
      <c r="I268" s="570">
        <v>110.75</v>
      </c>
      <c r="J268" s="570">
        <v>10</v>
      </c>
      <c r="K268" s="571">
        <v>1107.45</v>
      </c>
    </row>
    <row r="269" spans="1:11" ht="14.4" customHeight="1" x14ac:dyDescent="0.3">
      <c r="A269" s="566" t="s">
        <v>537</v>
      </c>
      <c r="B269" s="567" t="s">
        <v>539</v>
      </c>
      <c r="C269" s="568" t="s">
        <v>555</v>
      </c>
      <c r="D269" s="569" t="s">
        <v>556</v>
      </c>
      <c r="E269" s="568" t="s">
        <v>4273</v>
      </c>
      <c r="F269" s="569" t="s">
        <v>4274</v>
      </c>
      <c r="G269" s="568" t="s">
        <v>4653</v>
      </c>
      <c r="H269" s="568" t="s">
        <v>4654</v>
      </c>
      <c r="I269" s="570">
        <v>112.82</v>
      </c>
      <c r="J269" s="570">
        <v>20</v>
      </c>
      <c r="K269" s="571">
        <v>2256.3000000000002</v>
      </c>
    </row>
    <row r="270" spans="1:11" ht="14.4" customHeight="1" x14ac:dyDescent="0.3">
      <c r="A270" s="566" t="s">
        <v>537</v>
      </c>
      <c r="B270" s="567" t="s">
        <v>539</v>
      </c>
      <c r="C270" s="568" t="s">
        <v>555</v>
      </c>
      <c r="D270" s="569" t="s">
        <v>556</v>
      </c>
      <c r="E270" s="568" t="s">
        <v>4273</v>
      </c>
      <c r="F270" s="569" t="s">
        <v>4274</v>
      </c>
      <c r="G270" s="568" t="s">
        <v>4545</v>
      </c>
      <c r="H270" s="568" t="s">
        <v>4546</v>
      </c>
      <c r="I270" s="570">
        <v>5.18</v>
      </c>
      <c r="J270" s="570">
        <v>300</v>
      </c>
      <c r="K270" s="571">
        <v>1552.5</v>
      </c>
    </row>
    <row r="271" spans="1:11" ht="14.4" customHeight="1" x14ac:dyDescent="0.3">
      <c r="A271" s="566" t="s">
        <v>537</v>
      </c>
      <c r="B271" s="567" t="s">
        <v>539</v>
      </c>
      <c r="C271" s="568" t="s">
        <v>555</v>
      </c>
      <c r="D271" s="569" t="s">
        <v>556</v>
      </c>
      <c r="E271" s="568" t="s">
        <v>4275</v>
      </c>
      <c r="F271" s="569" t="s">
        <v>4276</v>
      </c>
      <c r="G271" s="568" t="s">
        <v>4343</v>
      </c>
      <c r="H271" s="568" t="s">
        <v>4344</v>
      </c>
      <c r="I271" s="570">
        <v>3.51</v>
      </c>
      <c r="J271" s="570">
        <v>30</v>
      </c>
      <c r="K271" s="571">
        <v>105.3</v>
      </c>
    </row>
    <row r="272" spans="1:11" ht="14.4" customHeight="1" x14ac:dyDescent="0.3">
      <c r="A272" s="566" t="s">
        <v>537</v>
      </c>
      <c r="B272" s="567" t="s">
        <v>539</v>
      </c>
      <c r="C272" s="568" t="s">
        <v>555</v>
      </c>
      <c r="D272" s="569" t="s">
        <v>556</v>
      </c>
      <c r="E272" s="568" t="s">
        <v>4275</v>
      </c>
      <c r="F272" s="569" t="s">
        <v>4276</v>
      </c>
      <c r="G272" s="568" t="s">
        <v>4655</v>
      </c>
      <c r="H272" s="568" t="s">
        <v>4656</v>
      </c>
      <c r="I272" s="570">
        <v>11.14</v>
      </c>
      <c r="J272" s="570">
        <v>150</v>
      </c>
      <c r="K272" s="571">
        <v>1671</v>
      </c>
    </row>
    <row r="273" spans="1:11" ht="14.4" customHeight="1" x14ac:dyDescent="0.3">
      <c r="A273" s="566" t="s">
        <v>537</v>
      </c>
      <c r="B273" s="567" t="s">
        <v>539</v>
      </c>
      <c r="C273" s="568" t="s">
        <v>555</v>
      </c>
      <c r="D273" s="569" t="s">
        <v>556</v>
      </c>
      <c r="E273" s="568" t="s">
        <v>4275</v>
      </c>
      <c r="F273" s="569" t="s">
        <v>4276</v>
      </c>
      <c r="G273" s="568" t="s">
        <v>4553</v>
      </c>
      <c r="H273" s="568" t="s">
        <v>4554</v>
      </c>
      <c r="I273" s="570">
        <v>16.3</v>
      </c>
      <c r="J273" s="570">
        <v>8</v>
      </c>
      <c r="K273" s="571">
        <v>130.4</v>
      </c>
    </row>
    <row r="274" spans="1:11" ht="14.4" customHeight="1" x14ac:dyDescent="0.3">
      <c r="A274" s="566" t="s">
        <v>537</v>
      </c>
      <c r="B274" s="567" t="s">
        <v>539</v>
      </c>
      <c r="C274" s="568" t="s">
        <v>555</v>
      </c>
      <c r="D274" s="569" t="s">
        <v>556</v>
      </c>
      <c r="E274" s="568" t="s">
        <v>4275</v>
      </c>
      <c r="F274" s="569" t="s">
        <v>4276</v>
      </c>
      <c r="G274" s="568" t="s">
        <v>4347</v>
      </c>
      <c r="H274" s="568" t="s">
        <v>4348</v>
      </c>
      <c r="I274" s="570">
        <v>0.92800000000000016</v>
      </c>
      <c r="J274" s="570">
        <v>3400</v>
      </c>
      <c r="K274" s="571">
        <v>3152</v>
      </c>
    </row>
    <row r="275" spans="1:11" ht="14.4" customHeight="1" x14ac:dyDescent="0.3">
      <c r="A275" s="566" t="s">
        <v>537</v>
      </c>
      <c r="B275" s="567" t="s">
        <v>539</v>
      </c>
      <c r="C275" s="568" t="s">
        <v>555</v>
      </c>
      <c r="D275" s="569" t="s">
        <v>556</v>
      </c>
      <c r="E275" s="568" t="s">
        <v>4275</v>
      </c>
      <c r="F275" s="569" t="s">
        <v>4276</v>
      </c>
      <c r="G275" s="568" t="s">
        <v>4349</v>
      </c>
      <c r="H275" s="568" t="s">
        <v>4350</v>
      </c>
      <c r="I275" s="570">
        <v>1.4366666666666668</v>
      </c>
      <c r="J275" s="570">
        <v>2200</v>
      </c>
      <c r="K275" s="571">
        <v>3160</v>
      </c>
    </row>
    <row r="276" spans="1:11" ht="14.4" customHeight="1" x14ac:dyDescent="0.3">
      <c r="A276" s="566" t="s">
        <v>537</v>
      </c>
      <c r="B276" s="567" t="s">
        <v>539</v>
      </c>
      <c r="C276" s="568" t="s">
        <v>555</v>
      </c>
      <c r="D276" s="569" t="s">
        <v>556</v>
      </c>
      <c r="E276" s="568" t="s">
        <v>4275</v>
      </c>
      <c r="F276" s="569" t="s">
        <v>4276</v>
      </c>
      <c r="G276" s="568" t="s">
        <v>4351</v>
      </c>
      <c r="H276" s="568" t="s">
        <v>4352</v>
      </c>
      <c r="I276" s="570">
        <v>0.42</v>
      </c>
      <c r="J276" s="570">
        <v>2900</v>
      </c>
      <c r="K276" s="571">
        <v>1218</v>
      </c>
    </row>
    <row r="277" spans="1:11" ht="14.4" customHeight="1" x14ac:dyDescent="0.3">
      <c r="A277" s="566" t="s">
        <v>537</v>
      </c>
      <c r="B277" s="567" t="s">
        <v>539</v>
      </c>
      <c r="C277" s="568" t="s">
        <v>555</v>
      </c>
      <c r="D277" s="569" t="s">
        <v>556</v>
      </c>
      <c r="E277" s="568" t="s">
        <v>4275</v>
      </c>
      <c r="F277" s="569" t="s">
        <v>4276</v>
      </c>
      <c r="G277" s="568" t="s">
        <v>4353</v>
      </c>
      <c r="H277" s="568" t="s">
        <v>4354</v>
      </c>
      <c r="I277" s="570">
        <v>0.57999999999999996</v>
      </c>
      <c r="J277" s="570">
        <v>2800</v>
      </c>
      <c r="K277" s="571">
        <v>1624</v>
      </c>
    </row>
    <row r="278" spans="1:11" ht="14.4" customHeight="1" x14ac:dyDescent="0.3">
      <c r="A278" s="566" t="s">
        <v>537</v>
      </c>
      <c r="B278" s="567" t="s">
        <v>539</v>
      </c>
      <c r="C278" s="568" t="s">
        <v>555</v>
      </c>
      <c r="D278" s="569" t="s">
        <v>556</v>
      </c>
      <c r="E278" s="568" t="s">
        <v>4275</v>
      </c>
      <c r="F278" s="569" t="s">
        <v>4276</v>
      </c>
      <c r="G278" s="568" t="s">
        <v>4657</v>
      </c>
      <c r="H278" s="568" t="s">
        <v>4658</v>
      </c>
      <c r="I278" s="570">
        <v>24.689999999999998</v>
      </c>
      <c r="J278" s="570">
        <v>18</v>
      </c>
      <c r="K278" s="571">
        <v>444.41999999999996</v>
      </c>
    </row>
    <row r="279" spans="1:11" ht="14.4" customHeight="1" x14ac:dyDescent="0.3">
      <c r="A279" s="566" t="s">
        <v>537</v>
      </c>
      <c r="B279" s="567" t="s">
        <v>539</v>
      </c>
      <c r="C279" s="568" t="s">
        <v>555</v>
      </c>
      <c r="D279" s="569" t="s">
        <v>556</v>
      </c>
      <c r="E279" s="568" t="s">
        <v>4275</v>
      </c>
      <c r="F279" s="569" t="s">
        <v>4276</v>
      </c>
      <c r="G279" s="568" t="s">
        <v>4555</v>
      </c>
      <c r="H279" s="568" t="s">
        <v>4556</v>
      </c>
      <c r="I279" s="570">
        <v>5.88</v>
      </c>
      <c r="J279" s="570">
        <v>20</v>
      </c>
      <c r="K279" s="571">
        <v>117.6</v>
      </c>
    </row>
    <row r="280" spans="1:11" ht="14.4" customHeight="1" x14ac:dyDescent="0.3">
      <c r="A280" s="566" t="s">
        <v>537</v>
      </c>
      <c r="B280" s="567" t="s">
        <v>539</v>
      </c>
      <c r="C280" s="568" t="s">
        <v>555</v>
      </c>
      <c r="D280" s="569" t="s">
        <v>556</v>
      </c>
      <c r="E280" s="568" t="s">
        <v>4275</v>
      </c>
      <c r="F280" s="569" t="s">
        <v>4276</v>
      </c>
      <c r="G280" s="568" t="s">
        <v>4357</v>
      </c>
      <c r="H280" s="568" t="s">
        <v>4358</v>
      </c>
      <c r="I280" s="570">
        <v>6.2850000000000001</v>
      </c>
      <c r="J280" s="570">
        <v>50</v>
      </c>
      <c r="K280" s="571">
        <v>314.2</v>
      </c>
    </row>
    <row r="281" spans="1:11" ht="14.4" customHeight="1" x14ac:dyDescent="0.3">
      <c r="A281" s="566" t="s">
        <v>537</v>
      </c>
      <c r="B281" s="567" t="s">
        <v>539</v>
      </c>
      <c r="C281" s="568" t="s">
        <v>555</v>
      </c>
      <c r="D281" s="569" t="s">
        <v>556</v>
      </c>
      <c r="E281" s="568" t="s">
        <v>4275</v>
      </c>
      <c r="F281" s="569" t="s">
        <v>4276</v>
      </c>
      <c r="G281" s="568" t="s">
        <v>4557</v>
      </c>
      <c r="H281" s="568" t="s">
        <v>4558</v>
      </c>
      <c r="I281" s="570">
        <v>5.3250000000000002</v>
      </c>
      <c r="J281" s="570">
        <v>200</v>
      </c>
      <c r="K281" s="571">
        <v>1064.8</v>
      </c>
    </row>
    <row r="282" spans="1:11" ht="14.4" customHeight="1" x14ac:dyDescent="0.3">
      <c r="A282" s="566" t="s">
        <v>537</v>
      </c>
      <c r="B282" s="567" t="s">
        <v>539</v>
      </c>
      <c r="C282" s="568" t="s">
        <v>555</v>
      </c>
      <c r="D282" s="569" t="s">
        <v>556</v>
      </c>
      <c r="E282" s="568" t="s">
        <v>4275</v>
      </c>
      <c r="F282" s="569" t="s">
        <v>4276</v>
      </c>
      <c r="G282" s="568" t="s">
        <v>4359</v>
      </c>
      <c r="H282" s="568" t="s">
        <v>4360</v>
      </c>
      <c r="I282" s="570">
        <v>6.915</v>
      </c>
      <c r="J282" s="570">
        <v>20</v>
      </c>
      <c r="K282" s="571">
        <v>138.30000000000001</v>
      </c>
    </row>
    <row r="283" spans="1:11" ht="14.4" customHeight="1" x14ac:dyDescent="0.3">
      <c r="A283" s="566" t="s">
        <v>537</v>
      </c>
      <c r="B283" s="567" t="s">
        <v>539</v>
      </c>
      <c r="C283" s="568" t="s">
        <v>555</v>
      </c>
      <c r="D283" s="569" t="s">
        <v>556</v>
      </c>
      <c r="E283" s="568" t="s">
        <v>4275</v>
      </c>
      <c r="F283" s="569" t="s">
        <v>4276</v>
      </c>
      <c r="G283" s="568" t="s">
        <v>4659</v>
      </c>
      <c r="H283" s="568" t="s">
        <v>4660</v>
      </c>
      <c r="I283" s="570">
        <v>999</v>
      </c>
      <c r="J283" s="570">
        <v>1</v>
      </c>
      <c r="K283" s="571">
        <v>999</v>
      </c>
    </row>
    <row r="284" spans="1:11" ht="14.4" customHeight="1" x14ac:dyDescent="0.3">
      <c r="A284" s="566" t="s">
        <v>537</v>
      </c>
      <c r="B284" s="567" t="s">
        <v>539</v>
      </c>
      <c r="C284" s="568" t="s">
        <v>555</v>
      </c>
      <c r="D284" s="569" t="s">
        <v>556</v>
      </c>
      <c r="E284" s="568" t="s">
        <v>4275</v>
      </c>
      <c r="F284" s="569" t="s">
        <v>4276</v>
      </c>
      <c r="G284" s="568" t="s">
        <v>4561</v>
      </c>
      <c r="H284" s="568" t="s">
        <v>4562</v>
      </c>
      <c r="I284" s="570">
        <v>17.97</v>
      </c>
      <c r="J284" s="570">
        <v>20</v>
      </c>
      <c r="K284" s="571">
        <v>359.4</v>
      </c>
    </row>
    <row r="285" spans="1:11" ht="14.4" customHeight="1" x14ac:dyDescent="0.3">
      <c r="A285" s="566" t="s">
        <v>537</v>
      </c>
      <c r="B285" s="567" t="s">
        <v>539</v>
      </c>
      <c r="C285" s="568" t="s">
        <v>555</v>
      </c>
      <c r="D285" s="569" t="s">
        <v>556</v>
      </c>
      <c r="E285" s="568" t="s">
        <v>4275</v>
      </c>
      <c r="F285" s="569" t="s">
        <v>4276</v>
      </c>
      <c r="G285" s="568" t="s">
        <v>4365</v>
      </c>
      <c r="H285" s="568" t="s">
        <v>4366</v>
      </c>
      <c r="I285" s="570">
        <v>5.5449999999999999</v>
      </c>
      <c r="J285" s="570">
        <v>200</v>
      </c>
      <c r="K285" s="571">
        <v>1109</v>
      </c>
    </row>
    <row r="286" spans="1:11" ht="14.4" customHeight="1" x14ac:dyDescent="0.3">
      <c r="A286" s="566" t="s">
        <v>537</v>
      </c>
      <c r="B286" s="567" t="s">
        <v>539</v>
      </c>
      <c r="C286" s="568" t="s">
        <v>555</v>
      </c>
      <c r="D286" s="569" t="s">
        <v>556</v>
      </c>
      <c r="E286" s="568" t="s">
        <v>4275</v>
      </c>
      <c r="F286" s="569" t="s">
        <v>4276</v>
      </c>
      <c r="G286" s="568" t="s">
        <v>4661</v>
      </c>
      <c r="H286" s="568" t="s">
        <v>4662</v>
      </c>
      <c r="I286" s="570">
        <v>167.19</v>
      </c>
      <c r="J286" s="570">
        <v>1</v>
      </c>
      <c r="K286" s="571">
        <v>167.19</v>
      </c>
    </row>
    <row r="287" spans="1:11" ht="14.4" customHeight="1" x14ac:dyDescent="0.3">
      <c r="A287" s="566" t="s">
        <v>537</v>
      </c>
      <c r="B287" s="567" t="s">
        <v>539</v>
      </c>
      <c r="C287" s="568" t="s">
        <v>555</v>
      </c>
      <c r="D287" s="569" t="s">
        <v>556</v>
      </c>
      <c r="E287" s="568" t="s">
        <v>4275</v>
      </c>
      <c r="F287" s="569" t="s">
        <v>4276</v>
      </c>
      <c r="G287" s="568" t="s">
        <v>4373</v>
      </c>
      <c r="H287" s="568" t="s">
        <v>4374</v>
      </c>
      <c r="I287" s="570">
        <v>1.7250000000000001</v>
      </c>
      <c r="J287" s="570">
        <v>500</v>
      </c>
      <c r="K287" s="571">
        <v>857</v>
      </c>
    </row>
    <row r="288" spans="1:11" ht="14.4" customHeight="1" x14ac:dyDescent="0.3">
      <c r="A288" s="566" t="s">
        <v>537</v>
      </c>
      <c r="B288" s="567" t="s">
        <v>539</v>
      </c>
      <c r="C288" s="568" t="s">
        <v>555</v>
      </c>
      <c r="D288" s="569" t="s">
        <v>556</v>
      </c>
      <c r="E288" s="568" t="s">
        <v>4275</v>
      </c>
      <c r="F288" s="569" t="s">
        <v>4276</v>
      </c>
      <c r="G288" s="568" t="s">
        <v>4569</v>
      </c>
      <c r="H288" s="568" t="s">
        <v>4570</v>
      </c>
      <c r="I288" s="570">
        <v>1.76</v>
      </c>
      <c r="J288" s="570">
        <v>200</v>
      </c>
      <c r="K288" s="571">
        <v>352</v>
      </c>
    </row>
    <row r="289" spans="1:11" ht="14.4" customHeight="1" x14ac:dyDescent="0.3">
      <c r="A289" s="566" t="s">
        <v>537</v>
      </c>
      <c r="B289" s="567" t="s">
        <v>539</v>
      </c>
      <c r="C289" s="568" t="s">
        <v>555</v>
      </c>
      <c r="D289" s="569" t="s">
        <v>556</v>
      </c>
      <c r="E289" s="568" t="s">
        <v>4275</v>
      </c>
      <c r="F289" s="569" t="s">
        <v>4276</v>
      </c>
      <c r="G289" s="568" t="s">
        <v>4375</v>
      </c>
      <c r="H289" s="568" t="s">
        <v>4376</v>
      </c>
      <c r="I289" s="570">
        <v>2.75</v>
      </c>
      <c r="J289" s="570">
        <v>200</v>
      </c>
      <c r="K289" s="571">
        <v>550</v>
      </c>
    </row>
    <row r="290" spans="1:11" ht="14.4" customHeight="1" x14ac:dyDescent="0.3">
      <c r="A290" s="566" t="s">
        <v>537</v>
      </c>
      <c r="B290" s="567" t="s">
        <v>539</v>
      </c>
      <c r="C290" s="568" t="s">
        <v>555</v>
      </c>
      <c r="D290" s="569" t="s">
        <v>556</v>
      </c>
      <c r="E290" s="568" t="s">
        <v>4275</v>
      </c>
      <c r="F290" s="569" t="s">
        <v>4276</v>
      </c>
      <c r="G290" s="568" t="s">
        <v>4663</v>
      </c>
      <c r="H290" s="568" t="s">
        <v>4664</v>
      </c>
      <c r="I290" s="570">
        <v>1.77</v>
      </c>
      <c r="J290" s="570">
        <v>350</v>
      </c>
      <c r="K290" s="571">
        <v>619.5</v>
      </c>
    </row>
    <row r="291" spans="1:11" ht="14.4" customHeight="1" x14ac:dyDescent="0.3">
      <c r="A291" s="566" t="s">
        <v>537</v>
      </c>
      <c r="B291" s="567" t="s">
        <v>539</v>
      </c>
      <c r="C291" s="568" t="s">
        <v>555</v>
      </c>
      <c r="D291" s="569" t="s">
        <v>556</v>
      </c>
      <c r="E291" s="568" t="s">
        <v>4275</v>
      </c>
      <c r="F291" s="569" t="s">
        <v>4276</v>
      </c>
      <c r="G291" s="568" t="s">
        <v>4665</v>
      </c>
      <c r="H291" s="568" t="s">
        <v>4666</v>
      </c>
      <c r="I291" s="570">
        <v>2.4300000000000002</v>
      </c>
      <c r="J291" s="570">
        <v>50</v>
      </c>
      <c r="K291" s="571">
        <v>121.5</v>
      </c>
    </row>
    <row r="292" spans="1:11" ht="14.4" customHeight="1" x14ac:dyDescent="0.3">
      <c r="A292" s="566" t="s">
        <v>537</v>
      </c>
      <c r="B292" s="567" t="s">
        <v>539</v>
      </c>
      <c r="C292" s="568" t="s">
        <v>555</v>
      </c>
      <c r="D292" s="569" t="s">
        <v>556</v>
      </c>
      <c r="E292" s="568" t="s">
        <v>4275</v>
      </c>
      <c r="F292" s="569" t="s">
        <v>4276</v>
      </c>
      <c r="G292" s="568" t="s">
        <v>4379</v>
      </c>
      <c r="H292" s="568" t="s">
        <v>4380</v>
      </c>
      <c r="I292" s="570">
        <v>1.7549999999999999</v>
      </c>
      <c r="J292" s="570">
        <v>350</v>
      </c>
      <c r="K292" s="571">
        <v>614.5</v>
      </c>
    </row>
    <row r="293" spans="1:11" ht="14.4" customHeight="1" x14ac:dyDescent="0.3">
      <c r="A293" s="566" t="s">
        <v>537</v>
      </c>
      <c r="B293" s="567" t="s">
        <v>539</v>
      </c>
      <c r="C293" s="568" t="s">
        <v>555</v>
      </c>
      <c r="D293" s="569" t="s">
        <v>556</v>
      </c>
      <c r="E293" s="568" t="s">
        <v>4275</v>
      </c>
      <c r="F293" s="569" t="s">
        <v>4276</v>
      </c>
      <c r="G293" s="568" t="s">
        <v>4381</v>
      </c>
      <c r="H293" s="568" t="s">
        <v>4382</v>
      </c>
      <c r="I293" s="570">
        <v>1.2500000000000001E-2</v>
      </c>
      <c r="J293" s="570">
        <v>900</v>
      </c>
      <c r="K293" s="571">
        <v>12</v>
      </c>
    </row>
    <row r="294" spans="1:11" ht="14.4" customHeight="1" x14ac:dyDescent="0.3">
      <c r="A294" s="566" t="s">
        <v>537</v>
      </c>
      <c r="B294" s="567" t="s">
        <v>539</v>
      </c>
      <c r="C294" s="568" t="s">
        <v>555</v>
      </c>
      <c r="D294" s="569" t="s">
        <v>556</v>
      </c>
      <c r="E294" s="568" t="s">
        <v>4275</v>
      </c>
      <c r="F294" s="569" t="s">
        <v>4276</v>
      </c>
      <c r="G294" s="568" t="s">
        <v>4571</v>
      </c>
      <c r="H294" s="568" t="s">
        <v>4572</v>
      </c>
      <c r="I294" s="570">
        <v>2.04</v>
      </c>
      <c r="J294" s="570">
        <v>100</v>
      </c>
      <c r="K294" s="571">
        <v>204</v>
      </c>
    </row>
    <row r="295" spans="1:11" ht="14.4" customHeight="1" x14ac:dyDescent="0.3">
      <c r="A295" s="566" t="s">
        <v>537</v>
      </c>
      <c r="B295" s="567" t="s">
        <v>539</v>
      </c>
      <c r="C295" s="568" t="s">
        <v>555</v>
      </c>
      <c r="D295" s="569" t="s">
        <v>556</v>
      </c>
      <c r="E295" s="568" t="s">
        <v>4275</v>
      </c>
      <c r="F295" s="569" t="s">
        <v>4276</v>
      </c>
      <c r="G295" s="568" t="s">
        <v>4667</v>
      </c>
      <c r="H295" s="568" t="s">
        <v>4668</v>
      </c>
      <c r="I295" s="570">
        <v>1.99</v>
      </c>
      <c r="J295" s="570">
        <v>50</v>
      </c>
      <c r="K295" s="571">
        <v>99.5</v>
      </c>
    </row>
    <row r="296" spans="1:11" ht="14.4" customHeight="1" x14ac:dyDescent="0.3">
      <c r="A296" s="566" t="s">
        <v>537</v>
      </c>
      <c r="B296" s="567" t="s">
        <v>539</v>
      </c>
      <c r="C296" s="568" t="s">
        <v>555</v>
      </c>
      <c r="D296" s="569" t="s">
        <v>556</v>
      </c>
      <c r="E296" s="568" t="s">
        <v>4275</v>
      </c>
      <c r="F296" s="569" t="s">
        <v>4276</v>
      </c>
      <c r="G296" s="568" t="s">
        <v>4383</v>
      </c>
      <c r="H296" s="568" t="s">
        <v>4384</v>
      </c>
      <c r="I296" s="570">
        <v>1.9750000000000001</v>
      </c>
      <c r="J296" s="570">
        <v>400</v>
      </c>
      <c r="K296" s="571">
        <v>790</v>
      </c>
    </row>
    <row r="297" spans="1:11" ht="14.4" customHeight="1" x14ac:dyDescent="0.3">
      <c r="A297" s="566" t="s">
        <v>537</v>
      </c>
      <c r="B297" s="567" t="s">
        <v>539</v>
      </c>
      <c r="C297" s="568" t="s">
        <v>555</v>
      </c>
      <c r="D297" s="569" t="s">
        <v>556</v>
      </c>
      <c r="E297" s="568" t="s">
        <v>4275</v>
      </c>
      <c r="F297" s="569" t="s">
        <v>4276</v>
      </c>
      <c r="G297" s="568" t="s">
        <v>4389</v>
      </c>
      <c r="H297" s="568" t="s">
        <v>4390</v>
      </c>
      <c r="I297" s="570">
        <v>2.1833333333333336</v>
      </c>
      <c r="J297" s="570">
        <v>720</v>
      </c>
      <c r="K297" s="571">
        <v>1570.8</v>
      </c>
    </row>
    <row r="298" spans="1:11" ht="14.4" customHeight="1" x14ac:dyDescent="0.3">
      <c r="A298" s="566" t="s">
        <v>537</v>
      </c>
      <c r="B298" s="567" t="s">
        <v>539</v>
      </c>
      <c r="C298" s="568" t="s">
        <v>555</v>
      </c>
      <c r="D298" s="569" t="s">
        <v>556</v>
      </c>
      <c r="E298" s="568" t="s">
        <v>4275</v>
      </c>
      <c r="F298" s="569" t="s">
        <v>4276</v>
      </c>
      <c r="G298" s="568" t="s">
        <v>4573</v>
      </c>
      <c r="H298" s="568" t="s">
        <v>4574</v>
      </c>
      <c r="I298" s="570">
        <v>29.64</v>
      </c>
      <c r="J298" s="570">
        <v>10</v>
      </c>
      <c r="K298" s="571">
        <v>296.39999999999998</v>
      </c>
    </row>
    <row r="299" spans="1:11" ht="14.4" customHeight="1" x14ac:dyDescent="0.3">
      <c r="A299" s="566" t="s">
        <v>537</v>
      </c>
      <c r="B299" s="567" t="s">
        <v>539</v>
      </c>
      <c r="C299" s="568" t="s">
        <v>555</v>
      </c>
      <c r="D299" s="569" t="s">
        <v>556</v>
      </c>
      <c r="E299" s="568" t="s">
        <v>4275</v>
      </c>
      <c r="F299" s="569" t="s">
        <v>4276</v>
      </c>
      <c r="G299" s="568" t="s">
        <v>4669</v>
      </c>
      <c r="H299" s="568" t="s">
        <v>4670</v>
      </c>
      <c r="I299" s="570">
        <v>2.83</v>
      </c>
      <c r="J299" s="570">
        <v>25</v>
      </c>
      <c r="K299" s="571">
        <v>70.75</v>
      </c>
    </row>
    <row r="300" spans="1:11" ht="14.4" customHeight="1" x14ac:dyDescent="0.3">
      <c r="A300" s="566" t="s">
        <v>537</v>
      </c>
      <c r="B300" s="567" t="s">
        <v>539</v>
      </c>
      <c r="C300" s="568" t="s">
        <v>555</v>
      </c>
      <c r="D300" s="569" t="s">
        <v>556</v>
      </c>
      <c r="E300" s="568" t="s">
        <v>4275</v>
      </c>
      <c r="F300" s="569" t="s">
        <v>4276</v>
      </c>
      <c r="G300" s="568" t="s">
        <v>4671</v>
      </c>
      <c r="H300" s="568" t="s">
        <v>4672</v>
      </c>
      <c r="I300" s="570">
        <v>119.52</v>
      </c>
      <c r="J300" s="570">
        <v>2</v>
      </c>
      <c r="K300" s="571">
        <v>239.04</v>
      </c>
    </row>
    <row r="301" spans="1:11" ht="14.4" customHeight="1" x14ac:dyDescent="0.3">
      <c r="A301" s="566" t="s">
        <v>537</v>
      </c>
      <c r="B301" s="567" t="s">
        <v>539</v>
      </c>
      <c r="C301" s="568" t="s">
        <v>555</v>
      </c>
      <c r="D301" s="569" t="s">
        <v>556</v>
      </c>
      <c r="E301" s="568" t="s">
        <v>4275</v>
      </c>
      <c r="F301" s="569" t="s">
        <v>4276</v>
      </c>
      <c r="G301" s="568" t="s">
        <v>4673</v>
      </c>
      <c r="H301" s="568" t="s">
        <v>4674</v>
      </c>
      <c r="I301" s="570">
        <v>8.23</v>
      </c>
      <c r="J301" s="570">
        <v>100</v>
      </c>
      <c r="K301" s="571">
        <v>822.8</v>
      </c>
    </row>
    <row r="302" spans="1:11" ht="14.4" customHeight="1" x14ac:dyDescent="0.3">
      <c r="A302" s="566" t="s">
        <v>537</v>
      </c>
      <c r="B302" s="567" t="s">
        <v>539</v>
      </c>
      <c r="C302" s="568" t="s">
        <v>555</v>
      </c>
      <c r="D302" s="569" t="s">
        <v>556</v>
      </c>
      <c r="E302" s="568" t="s">
        <v>4275</v>
      </c>
      <c r="F302" s="569" t="s">
        <v>4276</v>
      </c>
      <c r="G302" s="568" t="s">
        <v>4401</v>
      </c>
      <c r="H302" s="568" t="s">
        <v>4402</v>
      </c>
      <c r="I302" s="570">
        <v>17.920000000000002</v>
      </c>
      <c r="J302" s="570">
        <v>200</v>
      </c>
      <c r="K302" s="571">
        <v>3584</v>
      </c>
    </row>
    <row r="303" spans="1:11" ht="14.4" customHeight="1" x14ac:dyDescent="0.3">
      <c r="A303" s="566" t="s">
        <v>537</v>
      </c>
      <c r="B303" s="567" t="s">
        <v>539</v>
      </c>
      <c r="C303" s="568" t="s">
        <v>555</v>
      </c>
      <c r="D303" s="569" t="s">
        <v>556</v>
      </c>
      <c r="E303" s="568" t="s">
        <v>4275</v>
      </c>
      <c r="F303" s="569" t="s">
        <v>4276</v>
      </c>
      <c r="G303" s="568" t="s">
        <v>4403</v>
      </c>
      <c r="H303" s="568" t="s">
        <v>4404</v>
      </c>
      <c r="I303" s="570">
        <v>17.940000000000001</v>
      </c>
      <c r="J303" s="570">
        <v>150</v>
      </c>
      <c r="K303" s="571">
        <v>2691</v>
      </c>
    </row>
    <row r="304" spans="1:11" ht="14.4" customHeight="1" x14ac:dyDescent="0.3">
      <c r="A304" s="566" t="s">
        <v>537</v>
      </c>
      <c r="B304" s="567" t="s">
        <v>539</v>
      </c>
      <c r="C304" s="568" t="s">
        <v>555</v>
      </c>
      <c r="D304" s="569" t="s">
        <v>556</v>
      </c>
      <c r="E304" s="568" t="s">
        <v>4275</v>
      </c>
      <c r="F304" s="569" t="s">
        <v>4276</v>
      </c>
      <c r="G304" s="568" t="s">
        <v>4405</v>
      </c>
      <c r="H304" s="568" t="s">
        <v>4406</v>
      </c>
      <c r="I304" s="570">
        <v>12.11</v>
      </c>
      <c r="J304" s="570">
        <v>60</v>
      </c>
      <c r="K304" s="571">
        <v>726.6</v>
      </c>
    </row>
    <row r="305" spans="1:11" ht="14.4" customHeight="1" x14ac:dyDescent="0.3">
      <c r="A305" s="566" t="s">
        <v>537</v>
      </c>
      <c r="B305" s="567" t="s">
        <v>539</v>
      </c>
      <c r="C305" s="568" t="s">
        <v>555</v>
      </c>
      <c r="D305" s="569" t="s">
        <v>556</v>
      </c>
      <c r="E305" s="568" t="s">
        <v>4275</v>
      </c>
      <c r="F305" s="569" t="s">
        <v>4276</v>
      </c>
      <c r="G305" s="568" t="s">
        <v>4409</v>
      </c>
      <c r="H305" s="568" t="s">
        <v>4410</v>
      </c>
      <c r="I305" s="570">
        <v>2.83</v>
      </c>
      <c r="J305" s="570">
        <v>100</v>
      </c>
      <c r="K305" s="571">
        <v>283</v>
      </c>
    </row>
    <row r="306" spans="1:11" ht="14.4" customHeight="1" x14ac:dyDescent="0.3">
      <c r="A306" s="566" t="s">
        <v>537</v>
      </c>
      <c r="B306" s="567" t="s">
        <v>539</v>
      </c>
      <c r="C306" s="568" t="s">
        <v>555</v>
      </c>
      <c r="D306" s="569" t="s">
        <v>556</v>
      </c>
      <c r="E306" s="568" t="s">
        <v>4275</v>
      </c>
      <c r="F306" s="569" t="s">
        <v>4276</v>
      </c>
      <c r="G306" s="568" t="s">
        <v>4411</v>
      </c>
      <c r="H306" s="568" t="s">
        <v>4412</v>
      </c>
      <c r="I306" s="570">
        <v>1.88</v>
      </c>
      <c r="J306" s="570">
        <v>1000</v>
      </c>
      <c r="K306" s="571">
        <v>1888</v>
      </c>
    </row>
    <row r="307" spans="1:11" ht="14.4" customHeight="1" x14ac:dyDescent="0.3">
      <c r="A307" s="566" t="s">
        <v>537</v>
      </c>
      <c r="B307" s="567" t="s">
        <v>539</v>
      </c>
      <c r="C307" s="568" t="s">
        <v>555</v>
      </c>
      <c r="D307" s="569" t="s">
        <v>556</v>
      </c>
      <c r="E307" s="568" t="s">
        <v>4275</v>
      </c>
      <c r="F307" s="569" t="s">
        <v>4276</v>
      </c>
      <c r="G307" s="568" t="s">
        <v>4675</v>
      </c>
      <c r="H307" s="568" t="s">
        <v>4676</v>
      </c>
      <c r="I307" s="570">
        <v>5.2600000000000007</v>
      </c>
      <c r="J307" s="570">
        <v>60</v>
      </c>
      <c r="K307" s="571">
        <v>315.60000000000002</v>
      </c>
    </row>
    <row r="308" spans="1:11" ht="14.4" customHeight="1" x14ac:dyDescent="0.3">
      <c r="A308" s="566" t="s">
        <v>537</v>
      </c>
      <c r="B308" s="567" t="s">
        <v>539</v>
      </c>
      <c r="C308" s="568" t="s">
        <v>555</v>
      </c>
      <c r="D308" s="569" t="s">
        <v>556</v>
      </c>
      <c r="E308" s="568" t="s">
        <v>4275</v>
      </c>
      <c r="F308" s="569" t="s">
        <v>4276</v>
      </c>
      <c r="G308" s="568" t="s">
        <v>4413</v>
      </c>
      <c r="H308" s="568" t="s">
        <v>4414</v>
      </c>
      <c r="I308" s="570">
        <v>13.2</v>
      </c>
      <c r="J308" s="570">
        <v>30</v>
      </c>
      <c r="K308" s="571">
        <v>396</v>
      </c>
    </row>
    <row r="309" spans="1:11" ht="14.4" customHeight="1" x14ac:dyDescent="0.3">
      <c r="A309" s="566" t="s">
        <v>537</v>
      </c>
      <c r="B309" s="567" t="s">
        <v>539</v>
      </c>
      <c r="C309" s="568" t="s">
        <v>555</v>
      </c>
      <c r="D309" s="569" t="s">
        <v>556</v>
      </c>
      <c r="E309" s="568" t="s">
        <v>4275</v>
      </c>
      <c r="F309" s="569" t="s">
        <v>4276</v>
      </c>
      <c r="G309" s="568" t="s">
        <v>4415</v>
      </c>
      <c r="H309" s="568" t="s">
        <v>4416</v>
      </c>
      <c r="I309" s="570">
        <v>13.2</v>
      </c>
      <c r="J309" s="570">
        <v>60</v>
      </c>
      <c r="K309" s="571">
        <v>792</v>
      </c>
    </row>
    <row r="310" spans="1:11" ht="14.4" customHeight="1" x14ac:dyDescent="0.3">
      <c r="A310" s="566" t="s">
        <v>537</v>
      </c>
      <c r="B310" s="567" t="s">
        <v>539</v>
      </c>
      <c r="C310" s="568" t="s">
        <v>555</v>
      </c>
      <c r="D310" s="569" t="s">
        <v>556</v>
      </c>
      <c r="E310" s="568" t="s">
        <v>4275</v>
      </c>
      <c r="F310" s="569" t="s">
        <v>4276</v>
      </c>
      <c r="G310" s="568" t="s">
        <v>4417</v>
      </c>
      <c r="H310" s="568" t="s">
        <v>4418</v>
      </c>
      <c r="I310" s="570">
        <v>1.5550000000000002</v>
      </c>
      <c r="J310" s="570">
        <v>450</v>
      </c>
      <c r="K310" s="571">
        <v>699.75</v>
      </c>
    </row>
    <row r="311" spans="1:11" ht="14.4" customHeight="1" x14ac:dyDescent="0.3">
      <c r="A311" s="566" t="s">
        <v>537</v>
      </c>
      <c r="B311" s="567" t="s">
        <v>539</v>
      </c>
      <c r="C311" s="568" t="s">
        <v>555</v>
      </c>
      <c r="D311" s="569" t="s">
        <v>556</v>
      </c>
      <c r="E311" s="568" t="s">
        <v>4275</v>
      </c>
      <c r="F311" s="569" t="s">
        <v>4276</v>
      </c>
      <c r="G311" s="568" t="s">
        <v>4421</v>
      </c>
      <c r="H311" s="568" t="s">
        <v>4422</v>
      </c>
      <c r="I311" s="570">
        <v>21.23</v>
      </c>
      <c r="J311" s="570">
        <v>50</v>
      </c>
      <c r="K311" s="571">
        <v>1061.5</v>
      </c>
    </row>
    <row r="312" spans="1:11" ht="14.4" customHeight="1" x14ac:dyDescent="0.3">
      <c r="A312" s="566" t="s">
        <v>537</v>
      </c>
      <c r="B312" s="567" t="s">
        <v>539</v>
      </c>
      <c r="C312" s="568" t="s">
        <v>555</v>
      </c>
      <c r="D312" s="569" t="s">
        <v>556</v>
      </c>
      <c r="E312" s="568" t="s">
        <v>4275</v>
      </c>
      <c r="F312" s="569" t="s">
        <v>4276</v>
      </c>
      <c r="G312" s="568" t="s">
        <v>4425</v>
      </c>
      <c r="H312" s="568" t="s">
        <v>4426</v>
      </c>
      <c r="I312" s="570">
        <v>280.91000000000003</v>
      </c>
      <c r="J312" s="570">
        <v>1</v>
      </c>
      <c r="K312" s="571">
        <v>280.91000000000003</v>
      </c>
    </row>
    <row r="313" spans="1:11" ht="14.4" customHeight="1" x14ac:dyDescent="0.3">
      <c r="A313" s="566" t="s">
        <v>537</v>
      </c>
      <c r="B313" s="567" t="s">
        <v>539</v>
      </c>
      <c r="C313" s="568" t="s">
        <v>555</v>
      </c>
      <c r="D313" s="569" t="s">
        <v>556</v>
      </c>
      <c r="E313" s="568" t="s">
        <v>4275</v>
      </c>
      <c r="F313" s="569" t="s">
        <v>4276</v>
      </c>
      <c r="G313" s="568" t="s">
        <v>4427</v>
      </c>
      <c r="H313" s="568" t="s">
        <v>4428</v>
      </c>
      <c r="I313" s="570">
        <v>11.42</v>
      </c>
      <c r="J313" s="570">
        <v>400</v>
      </c>
      <c r="K313" s="571">
        <v>4568</v>
      </c>
    </row>
    <row r="314" spans="1:11" ht="14.4" customHeight="1" x14ac:dyDescent="0.3">
      <c r="A314" s="566" t="s">
        <v>537</v>
      </c>
      <c r="B314" s="567" t="s">
        <v>539</v>
      </c>
      <c r="C314" s="568" t="s">
        <v>555</v>
      </c>
      <c r="D314" s="569" t="s">
        <v>556</v>
      </c>
      <c r="E314" s="568" t="s">
        <v>4275</v>
      </c>
      <c r="F314" s="569" t="s">
        <v>4276</v>
      </c>
      <c r="G314" s="568" t="s">
        <v>4429</v>
      </c>
      <c r="H314" s="568" t="s">
        <v>4430</v>
      </c>
      <c r="I314" s="570">
        <v>0.45</v>
      </c>
      <c r="J314" s="570">
        <v>1000</v>
      </c>
      <c r="K314" s="571">
        <v>450</v>
      </c>
    </row>
    <row r="315" spans="1:11" ht="14.4" customHeight="1" x14ac:dyDescent="0.3">
      <c r="A315" s="566" t="s">
        <v>537</v>
      </c>
      <c r="B315" s="567" t="s">
        <v>539</v>
      </c>
      <c r="C315" s="568" t="s">
        <v>555</v>
      </c>
      <c r="D315" s="569" t="s">
        <v>556</v>
      </c>
      <c r="E315" s="568" t="s">
        <v>4275</v>
      </c>
      <c r="F315" s="569" t="s">
        <v>4276</v>
      </c>
      <c r="G315" s="568" t="s">
        <v>4595</v>
      </c>
      <c r="H315" s="568" t="s">
        <v>4596</v>
      </c>
      <c r="I315" s="570">
        <v>0.46799999999999997</v>
      </c>
      <c r="J315" s="570">
        <v>4400</v>
      </c>
      <c r="K315" s="571">
        <v>2058</v>
      </c>
    </row>
    <row r="316" spans="1:11" ht="14.4" customHeight="1" x14ac:dyDescent="0.3">
      <c r="A316" s="566" t="s">
        <v>537</v>
      </c>
      <c r="B316" s="567" t="s">
        <v>539</v>
      </c>
      <c r="C316" s="568" t="s">
        <v>555</v>
      </c>
      <c r="D316" s="569" t="s">
        <v>556</v>
      </c>
      <c r="E316" s="568" t="s">
        <v>4275</v>
      </c>
      <c r="F316" s="569" t="s">
        <v>4276</v>
      </c>
      <c r="G316" s="568" t="s">
        <v>4677</v>
      </c>
      <c r="H316" s="568" t="s">
        <v>4678</v>
      </c>
      <c r="I316" s="570">
        <v>2.6</v>
      </c>
      <c r="J316" s="570">
        <v>20</v>
      </c>
      <c r="K316" s="571">
        <v>52</v>
      </c>
    </row>
    <row r="317" spans="1:11" ht="14.4" customHeight="1" x14ac:dyDescent="0.3">
      <c r="A317" s="566" t="s">
        <v>537</v>
      </c>
      <c r="B317" s="567" t="s">
        <v>539</v>
      </c>
      <c r="C317" s="568" t="s">
        <v>555</v>
      </c>
      <c r="D317" s="569" t="s">
        <v>556</v>
      </c>
      <c r="E317" s="568" t="s">
        <v>4275</v>
      </c>
      <c r="F317" s="569" t="s">
        <v>4276</v>
      </c>
      <c r="G317" s="568" t="s">
        <v>4679</v>
      </c>
      <c r="H317" s="568" t="s">
        <v>4680</v>
      </c>
      <c r="I317" s="570">
        <v>2.6</v>
      </c>
      <c r="J317" s="570">
        <v>20</v>
      </c>
      <c r="K317" s="571">
        <v>52</v>
      </c>
    </row>
    <row r="318" spans="1:11" ht="14.4" customHeight="1" x14ac:dyDescent="0.3">
      <c r="A318" s="566" t="s">
        <v>537</v>
      </c>
      <c r="B318" s="567" t="s">
        <v>539</v>
      </c>
      <c r="C318" s="568" t="s">
        <v>555</v>
      </c>
      <c r="D318" s="569" t="s">
        <v>556</v>
      </c>
      <c r="E318" s="568" t="s">
        <v>4275</v>
      </c>
      <c r="F318" s="569" t="s">
        <v>4276</v>
      </c>
      <c r="G318" s="568" t="s">
        <v>4681</v>
      </c>
      <c r="H318" s="568" t="s">
        <v>4682</v>
      </c>
      <c r="I318" s="570">
        <v>2.6</v>
      </c>
      <c r="J318" s="570">
        <v>10</v>
      </c>
      <c r="K318" s="571">
        <v>26</v>
      </c>
    </row>
    <row r="319" spans="1:11" ht="14.4" customHeight="1" x14ac:dyDescent="0.3">
      <c r="A319" s="566" t="s">
        <v>537</v>
      </c>
      <c r="B319" s="567" t="s">
        <v>539</v>
      </c>
      <c r="C319" s="568" t="s">
        <v>555</v>
      </c>
      <c r="D319" s="569" t="s">
        <v>556</v>
      </c>
      <c r="E319" s="568" t="s">
        <v>4275</v>
      </c>
      <c r="F319" s="569" t="s">
        <v>4276</v>
      </c>
      <c r="G319" s="568" t="s">
        <v>4597</v>
      </c>
      <c r="H319" s="568" t="s">
        <v>4598</v>
      </c>
      <c r="I319" s="570">
        <v>2.78</v>
      </c>
      <c r="J319" s="570">
        <v>10</v>
      </c>
      <c r="K319" s="571">
        <v>27.8</v>
      </c>
    </row>
    <row r="320" spans="1:11" ht="14.4" customHeight="1" x14ac:dyDescent="0.3">
      <c r="A320" s="566" t="s">
        <v>537</v>
      </c>
      <c r="B320" s="567" t="s">
        <v>539</v>
      </c>
      <c r="C320" s="568" t="s">
        <v>555</v>
      </c>
      <c r="D320" s="569" t="s">
        <v>556</v>
      </c>
      <c r="E320" s="568" t="s">
        <v>4275</v>
      </c>
      <c r="F320" s="569" t="s">
        <v>4276</v>
      </c>
      <c r="G320" s="568" t="s">
        <v>4683</v>
      </c>
      <c r="H320" s="568" t="s">
        <v>4684</v>
      </c>
      <c r="I320" s="570">
        <v>145.41999999999999</v>
      </c>
      <c r="J320" s="570">
        <v>10</v>
      </c>
      <c r="K320" s="571">
        <v>1454.24</v>
      </c>
    </row>
    <row r="321" spans="1:11" ht="14.4" customHeight="1" x14ac:dyDescent="0.3">
      <c r="A321" s="566" t="s">
        <v>537</v>
      </c>
      <c r="B321" s="567" t="s">
        <v>539</v>
      </c>
      <c r="C321" s="568" t="s">
        <v>555</v>
      </c>
      <c r="D321" s="569" t="s">
        <v>556</v>
      </c>
      <c r="E321" s="568" t="s">
        <v>4275</v>
      </c>
      <c r="F321" s="569" t="s">
        <v>4276</v>
      </c>
      <c r="G321" s="568" t="s">
        <v>4599</v>
      </c>
      <c r="H321" s="568" t="s">
        <v>4600</v>
      </c>
      <c r="I321" s="570">
        <v>73.27</v>
      </c>
      <c r="J321" s="570">
        <v>30</v>
      </c>
      <c r="K321" s="571">
        <v>2198</v>
      </c>
    </row>
    <row r="322" spans="1:11" ht="14.4" customHeight="1" x14ac:dyDescent="0.3">
      <c r="A322" s="566" t="s">
        <v>537</v>
      </c>
      <c r="B322" s="567" t="s">
        <v>539</v>
      </c>
      <c r="C322" s="568" t="s">
        <v>555</v>
      </c>
      <c r="D322" s="569" t="s">
        <v>556</v>
      </c>
      <c r="E322" s="568" t="s">
        <v>4275</v>
      </c>
      <c r="F322" s="569" t="s">
        <v>4276</v>
      </c>
      <c r="G322" s="568" t="s">
        <v>4605</v>
      </c>
      <c r="H322" s="568" t="s">
        <v>4606</v>
      </c>
      <c r="I322" s="570">
        <v>143.47999999999999</v>
      </c>
      <c r="J322" s="570">
        <v>20</v>
      </c>
      <c r="K322" s="571">
        <v>2869.57</v>
      </c>
    </row>
    <row r="323" spans="1:11" ht="14.4" customHeight="1" x14ac:dyDescent="0.3">
      <c r="A323" s="566" t="s">
        <v>537</v>
      </c>
      <c r="B323" s="567" t="s">
        <v>539</v>
      </c>
      <c r="C323" s="568" t="s">
        <v>555</v>
      </c>
      <c r="D323" s="569" t="s">
        <v>556</v>
      </c>
      <c r="E323" s="568" t="s">
        <v>4275</v>
      </c>
      <c r="F323" s="569" t="s">
        <v>4276</v>
      </c>
      <c r="G323" s="568" t="s">
        <v>4607</v>
      </c>
      <c r="H323" s="568" t="s">
        <v>4608</v>
      </c>
      <c r="I323" s="570">
        <v>1052.71</v>
      </c>
      <c r="J323" s="570">
        <v>10</v>
      </c>
      <c r="K323" s="571">
        <v>10527.1</v>
      </c>
    </row>
    <row r="324" spans="1:11" ht="14.4" customHeight="1" x14ac:dyDescent="0.3">
      <c r="A324" s="566" t="s">
        <v>537</v>
      </c>
      <c r="B324" s="567" t="s">
        <v>539</v>
      </c>
      <c r="C324" s="568" t="s">
        <v>555</v>
      </c>
      <c r="D324" s="569" t="s">
        <v>556</v>
      </c>
      <c r="E324" s="568" t="s">
        <v>4275</v>
      </c>
      <c r="F324" s="569" t="s">
        <v>4276</v>
      </c>
      <c r="G324" s="568" t="s">
        <v>4613</v>
      </c>
      <c r="H324" s="568" t="s">
        <v>4614</v>
      </c>
      <c r="I324" s="570">
        <v>181.5</v>
      </c>
      <c r="J324" s="570">
        <v>20</v>
      </c>
      <c r="K324" s="571">
        <v>3630</v>
      </c>
    </row>
    <row r="325" spans="1:11" ht="14.4" customHeight="1" x14ac:dyDescent="0.3">
      <c r="A325" s="566" t="s">
        <v>537</v>
      </c>
      <c r="B325" s="567" t="s">
        <v>539</v>
      </c>
      <c r="C325" s="568" t="s">
        <v>555</v>
      </c>
      <c r="D325" s="569" t="s">
        <v>556</v>
      </c>
      <c r="E325" s="568" t="s">
        <v>4281</v>
      </c>
      <c r="F325" s="569" t="s">
        <v>4282</v>
      </c>
      <c r="G325" s="568" t="s">
        <v>4449</v>
      </c>
      <c r="H325" s="568" t="s">
        <v>4450</v>
      </c>
      <c r="I325" s="570">
        <v>265.37399999999997</v>
      </c>
      <c r="J325" s="570">
        <v>196</v>
      </c>
      <c r="K325" s="571">
        <v>51722.5</v>
      </c>
    </row>
    <row r="326" spans="1:11" ht="14.4" customHeight="1" x14ac:dyDescent="0.3">
      <c r="A326" s="566" t="s">
        <v>537</v>
      </c>
      <c r="B326" s="567" t="s">
        <v>539</v>
      </c>
      <c r="C326" s="568" t="s">
        <v>555</v>
      </c>
      <c r="D326" s="569" t="s">
        <v>556</v>
      </c>
      <c r="E326" s="568" t="s">
        <v>4285</v>
      </c>
      <c r="F326" s="569" t="s">
        <v>4286</v>
      </c>
      <c r="G326" s="568" t="s">
        <v>4451</v>
      </c>
      <c r="H326" s="568" t="s">
        <v>4452</v>
      </c>
      <c r="I326" s="570">
        <v>8.17</v>
      </c>
      <c r="J326" s="570">
        <v>400</v>
      </c>
      <c r="K326" s="571">
        <v>3268</v>
      </c>
    </row>
    <row r="327" spans="1:11" ht="14.4" customHeight="1" x14ac:dyDescent="0.3">
      <c r="A327" s="566" t="s">
        <v>537</v>
      </c>
      <c r="B327" s="567" t="s">
        <v>539</v>
      </c>
      <c r="C327" s="568" t="s">
        <v>555</v>
      </c>
      <c r="D327" s="569" t="s">
        <v>556</v>
      </c>
      <c r="E327" s="568" t="s">
        <v>4289</v>
      </c>
      <c r="F327" s="569" t="s">
        <v>4290</v>
      </c>
      <c r="G327" s="568" t="s">
        <v>4453</v>
      </c>
      <c r="H327" s="568" t="s">
        <v>4454</v>
      </c>
      <c r="I327" s="570">
        <v>0.3</v>
      </c>
      <c r="J327" s="570">
        <v>400</v>
      </c>
      <c r="K327" s="571">
        <v>120</v>
      </c>
    </row>
    <row r="328" spans="1:11" ht="14.4" customHeight="1" x14ac:dyDescent="0.3">
      <c r="A328" s="566" t="s">
        <v>537</v>
      </c>
      <c r="B328" s="567" t="s">
        <v>539</v>
      </c>
      <c r="C328" s="568" t="s">
        <v>555</v>
      </c>
      <c r="D328" s="569" t="s">
        <v>556</v>
      </c>
      <c r="E328" s="568" t="s">
        <v>4289</v>
      </c>
      <c r="F328" s="569" t="s">
        <v>4290</v>
      </c>
      <c r="G328" s="568" t="s">
        <v>4455</v>
      </c>
      <c r="H328" s="568" t="s">
        <v>4456</v>
      </c>
      <c r="I328" s="570">
        <v>0.47749999999999998</v>
      </c>
      <c r="J328" s="570">
        <v>900</v>
      </c>
      <c r="K328" s="571">
        <v>431</v>
      </c>
    </row>
    <row r="329" spans="1:11" ht="14.4" customHeight="1" x14ac:dyDescent="0.3">
      <c r="A329" s="566" t="s">
        <v>537</v>
      </c>
      <c r="B329" s="567" t="s">
        <v>539</v>
      </c>
      <c r="C329" s="568" t="s">
        <v>555</v>
      </c>
      <c r="D329" s="569" t="s">
        <v>556</v>
      </c>
      <c r="E329" s="568" t="s">
        <v>4289</v>
      </c>
      <c r="F329" s="569" t="s">
        <v>4290</v>
      </c>
      <c r="G329" s="568" t="s">
        <v>4457</v>
      </c>
      <c r="H329" s="568" t="s">
        <v>4458</v>
      </c>
      <c r="I329" s="570">
        <v>0.3</v>
      </c>
      <c r="J329" s="570">
        <v>4000</v>
      </c>
      <c r="K329" s="571">
        <v>1200</v>
      </c>
    </row>
    <row r="330" spans="1:11" ht="14.4" customHeight="1" x14ac:dyDescent="0.3">
      <c r="A330" s="566" t="s">
        <v>537</v>
      </c>
      <c r="B330" s="567" t="s">
        <v>539</v>
      </c>
      <c r="C330" s="568" t="s">
        <v>555</v>
      </c>
      <c r="D330" s="569" t="s">
        <v>556</v>
      </c>
      <c r="E330" s="568" t="s">
        <v>4291</v>
      </c>
      <c r="F330" s="569" t="s">
        <v>4292</v>
      </c>
      <c r="G330" s="568" t="s">
        <v>4459</v>
      </c>
      <c r="H330" s="568" t="s">
        <v>4460</v>
      </c>
      <c r="I330" s="570">
        <v>0.82</v>
      </c>
      <c r="J330" s="570">
        <v>9000</v>
      </c>
      <c r="K330" s="571">
        <v>7380</v>
      </c>
    </row>
    <row r="331" spans="1:11" ht="14.4" customHeight="1" x14ac:dyDescent="0.3">
      <c r="A331" s="566" t="s">
        <v>537</v>
      </c>
      <c r="B331" s="567" t="s">
        <v>539</v>
      </c>
      <c r="C331" s="568" t="s">
        <v>555</v>
      </c>
      <c r="D331" s="569" t="s">
        <v>556</v>
      </c>
      <c r="E331" s="568" t="s">
        <v>4291</v>
      </c>
      <c r="F331" s="569" t="s">
        <v>4292</v>
      </c>
      <c r="G331" s="568" t="s">
        <v>4463</v>
      </c>
      <c r="H331" s="568" t="s">
        <v>4464</v>
      </c>
      <c r="I331" s="570">
        <v>0.82</v>
      </c>
      <c r="J331" s="570">
        <v>9000</v>
      </c>
      <c r="K331" s="571">
        <v>7380</v>
      </c>
    </row>
    <row r="332" spans="1:11" ht="14.4" customHeight="1" x14ac:dyDescent="0.3">
      <c r="A332" s="566" t="s">
        <v>537</v>
      </c>
      <c r="B332" s="567" t="s">
        <v>539</v>
      </c>
      <c r="C332" s="568" t="s">
        <v>555</v>
      </c>
      <c r="D332" s="569" t="s">
        <v>556</v>
      </c>
      <c r="E332" s="568" t="s">
        <v>4291</v>
      </c>
      <c r="F332" s="569" t="s">
        <v>4292</v>
      </c>
      <c r="G332" s="568" t="s">
        <v>4685</v>
      </c>
      <c r="H332" s="568" t="s">
        <v>4686</v>
      </c>
      <c r="I332" s="570">
        <v>0.78</v>
      </c>
      <c r="J332" s="570">
        <v>1000</v>
      </c>
      <c r="K332" s="571">
        <v>780</v>
      </c>
    </row>
    <row r="333" spans="1:11" ht="14.4" customHeight="1" x14ac:dyDescent="0.3">
      <c r="A333" s="566" t="s">
        <v>537</v>
      </c>
      <c r="B333" s="567" t="s">
        <v>539</v>
      </c>
      <c r="C333" s="568" t="s">
        <v>557</v>
      </c>
      <c r="D333" s="569" t="s">
        <v>558</v>
      </c>
      <c r="E333" s="568" t="s">
        <v>4273</v>
      </c>
      <c r="F333" s="569" t="s">
        <v>4274</v>
      </c>
      <c r="G333" s="568" t="s">
        <v>4301</v>
      </c>
      <c r="H333" s="568" t="s">
        <v>4302</v>
      </c>
      <c r="I333" s="570">
        <v>27.365000000000002</v>
      </c>
      <c r="J333" s="570">
        <v>20</v>
      </c>
      <c r="K333" s="571">
        <v>547.29999999999995</v>
      </c>
    </row>
    <row r="334" spans="1:11" ht="14.4" customHeight="1" x14ac:dyDescent="0.3">
      <c r="A334" s="566" t="s">
        <v>537</v>
      </c>
      <c r="B334" s="567" t="s">
        <v>539</v>
      </c>
      <c r="C334" s="568" t="s">
        <v>557</v>
      </c>
      <c r="D334" s="569" t="s">
        <v>558</v>
      </c>
      <c r="E334" s="568" t="s">
        <v>4273</v>
      </c>
      <c r="F334" s="569" t="s">
        <v>4274</v>
      </c>
      <c r="G334" s="568" t="s">
        <v>4479</v>
      </c>
      <c r="H334" s="568" t="s">
        <v>4480</v>
      </c>
      <c r="I334" s="570">
        <v>39.700000000000003</v>
      </c>
      <c r="J334" s="570">
        <v>4</v>
      </c>
      <c r="K334" s="571">
        <v>158.80000000000001</v>
      </c>
    </row>
    <row r="335" spans="1:11" ht="14.4" customHeight="1" x14ac:dyDescent="0.3">
      <c r="A335" s="566" t="s">
        <v>537</v>
      </c>
      <c r="B335" s="567" t="s">
        <v>539</v>
      </c>
      <c r="C335" s="568" t="s">
        <v>557</v>
      </c>
      <c r="D335" s="569" t="s">
        <v>558</v>
      </c>
      <c r="E335" s="568" t="s">
        <v>4273</v>
      </c>
      <c r="F335" s="569" t="s">
        <v>4274</v>
      </c>
      <c r="G335" s="568" t="s">
        <v>4687</v>
      </c>
      <c r="H335" s="568" t="s">
        <v>4688</v>
      </c>
      <c r="I335" s="570">
        <v>1.92</v>
      </c>
      <c r="J335" s="570">
        <v>1000</v>
      </c>
      <c r="K335" s="571">
        <v>1915.21</v>
      </c>
    </row>
    <row r="336" spans="1:11" ht="14.4" customHeight="1" x14ac:dyDescent="0.3">
      <c r="A336" s="566" t="s">
        <v>537</v>
      </c>
      <c r="B336" s="567" t="s">
        <v>539</v>
      </c>
      <c r="C336" s="568" t="s">
        <v>557</v>
      </c>
      <c r="D336" s="569" t="s">
        <v>558</v>
      </c>
      <c r="E336" s="568" t="s">
        <v>4273</v>
      </c>
      <c r="F336" s="569" t="s">
        <v>4274</v>
      </c>
      <c r="G336" s="568" t="s">
        <v>4689</v>
      </c>
      <c r="H336" s="568" t="s">
        <v>4690</v>
      </c>
      <c r="I336" s="570">
        <v>3.8899999999999997</v>
      </c>
      <c r="J336" s="570">
        <v>200</v>
      </c>
      <c r="K336" s="571">
        <v>778</v>
      </c>
    </row>
    <row r="337" spans="1:11" ht="14.4" customHeight="1" x14ac:dyDescent="0.3">
      <c r="A337" s="566" t="s">
        <v>537</v>
      </c>
      <c r="B337" s="567" t="s">
        <v>539</v>
      </c>
      <c r="C337" s="568" t="s">
        <v>557</v>
      </c>
      <c r="D337" s="569" t="s">
        <v>558</v>
      </c>
      <c r="E337" s="568" t="s">
        <v>4273</v>
      </c>
      <c r="F337" s="569" t="s">
        <v>4274</v>
      </c>
      <c r="G337" s="568" t="s">
        <v>4489</v>
      </c>
      <c r="H337" s="568" t="s">
        <v>4490</v>
      </c>
      <c r="I337" s="570">
        <v>0.23</v>
      </c>
      <c r="J337" s="570">
        <v>2000</v>
      </c>
      <c r="K337" s="571">
        <v>460</v>
      </c>
    </row>
    <row r="338" spans="1:11" ht="14.4" customHeight="1" x14ac:dyDescent="0.3">
      <c r="A338" s="566" t="s">
        <v>537</v>
      </c>
      <c r="B338" s="567" t="s">
        <v>539</v>
      </c>
      <c r="C338" s="568" t="s">
        <v>557</v>
      </c>
      <c r="D338" s="569" t="s">
        <v>558</v>
      </c>
      <c r="E338" s="568" t="s">
        <v>4273</v>
      </c>
      <c r="F338" s="569" t="s">
        <v>4274</v>
      </c>
      <c r="G338" s="568" t="s">
        <v>4313</v>
      </c>
      <c r="H338" s="568" t="s">
        <v>4314</v>
      </c>
      <c r="I338" s="570">
        <v>30.17</v>
      </c>
      <c r="J338" s="570">
        <v>130</v>
      </c>
      <c r="K338" s="571">
        <v>3922.4</v>
      </c>
    </row>
    <row r="339" spans="1:11" ht="14.4" customHeight="1" x14ac:dyDescent="0.3">
      <c r="A339" s="566" t="s">
        <v>537</v>
      </c>
      <c r="B339" s="567" t="s">
        <v>539</v>
      </c>
      <c r="C339" s="568" t="s">
        <v>557</v>
      </c>
      <c r="D339" s="569" t="s">
        <v>558</v>
      </c>
      <c r="E339" s="568" t="s">
        <v>4273</v>
      </c>
      <c r="F339" s="569" t="s">
        <v>4274</v>
      </c>
      <c r="G339" s="568" t="s">
        <v>4317</v>
      </c>
      <c r="H339" s="568" t="s">
        <v>4318</v>
      </c>
      <c r="I339" s="570">
        <v>8.1</v>
      </c>
      <c r="J339" s="570">
        <v>300</v>
      </c>
      <c r="K339" s="571">
        <v>2430</v>
      </c>
    </row>
    <row r="340" spans="1:11" ht="14.4" customHeight="1" x14ac:dyDescent="0.3">
      <c r="A340" s="566" t="s">
        <v>537</v>
      </c>
      <c r="B340" s="567" t="s">
        <v>539</v>
      </c>
      <c r="C340" s="568" t="s">
        <v>557</v>
      </c>
      <c r="D340" s="569" t="s">
        <v>558</v>
      </c>
      <c r="E340" s="568" t="s">
        <v>4273</v>
      </c>
      <c r="F340" s="569" t="s">
        <v>4274</v>
      </c>
      <c r="G340" s="568" t="s">
        <v>4319</v>
      </c>
      <c r="H340" s="568" t="s">
        <v>4320</v>
      </c>
      <c r="I340" s="570">
        <v>0.6</v>
      </c>
      <c r="J340" s="570">
        <v>1000</v>
      </c>
      <c r="K340" s="571">
        <v>600</v>
      </c>
    </row>
    <row r="341" spans="1:11" ht="14.4" customHeight="1" x14ac:dyDescent="0.3">
      <c r="A341" s="566" t="s">
        <v>537</v>
      </c>
      <c r="B341" s="567" t="s">
        <v>539</v>
      </c>
      <c r="C341" s="568" t="s">
        <v>557</v>
      </c>
      <c r="D341" s="569" t="s">
        <v>558</v>
      </c>
      <c r="E341" s="568" t="s">
        <v>4273</v>
      </c>
      <c r="F341" s="569" t="s">
        <v>4274</v>
      </c>
      <c r="G341" s="568" t="s">
        <v>4497</v>
      </c>
      <c r="H341" s="568" t="s">
        <v>4498</v>
      </c>
      <c r="I341" s="570">
        <v>0.44</v>
      </c>
      <c r="J341" s="570">
        <v>3500</v>
      </c>
      <c r="K341" s="571">
        <v>1540</v>
      </c>
    </row>
    <row r="342" spans="1:11" ht="14.4" customHeight="1" x14ac:dyDescent="0.3">
      <c r="A342" s="566" t="s">
        <v>537</v>
      </c>
      <c r="B342" s="567" t="s">
        <v>539</v>
      </c>
      <c r="C342" s="568" t="s">
        <v>557</v>
      </c>
      <c r="D342" s="569" t="s">
        <v>558</v>
      </c>
      <c r="E342" s="568" t="s">
        <v>4273</v>
      </c>
      <c r="F342" s="569" t="s">
        <v>4274</v>
      </c>
      <c r="G342" s="568" t="s">
        <v>4501</v>
      </c>
      <c r="H342" s="568" t="s">
        <v>4502</v>
      </c>
      <c r="I342" s="570">
        <v>407.8533333333333</v>
      </c>
      <c r="J342" s="570">
        <v>4</v>
      </c>
      <c r="K342" s="571">
        <v>1629.06</v>
      </c>
    </row>
    <row r="343" spans="1:11" ht="14.4" customHeight="1" x14ac:dyDescent="0.3">
      <c r="A343" s="566" t="s">
        <v>537</v>
      </c>
      <c r="B343" s="567" t="s">
        <v>539</v>
      </c>
      <c r="C343" s="568" t="s">
        <v>557</v>
      </c>
      <c r="D343" s="569" t="s">
        <v>558</v>
      </c>
      <c r="E343" s="568" t="s">
        <v>4273</v>
      </c>
      <c r="F343" s="569" t="s">
        <v>4274</v>
      </c>
      <c r="G343" s="568" t="s">
        <v>4323</v>
      </c>
      <c r="H343" s="568" t="s">
        <v>4324</v>
      </c>
      <c r="I343" s="570">
        <v>8.59</v>
      </c>
      <c r="J343" s="570">
        <v>24</v>
      </c>
      <c r="K343" s="571">
        <v>206.16</v>
      </c>
    </row>
    <row r="344" spans="1:11" ht="14.4" customHeight="1" x14ac:dyDescent="0.3">
      <c r="A344" s="566" t="s">
        <v>537</v>
      </c>
      <c r="B344" s="567" t="s">
        <v>539</v>
      </c>
      <c r="C344" s="568" t="s">
        <v>557</v>
      </c>
      <c r="D344" s="569" t="s">
        <v>558</v>
      </c>
      <c r="E344" s="568" t="s">
        <v>4273</v>
      </c>
      <c r="F344" s="569" t="s">
        <v>4274</v>
      </c>
      <c r="G344" s="568" t="s">
        <v>4691</v>
      </c>
      <c r="H344" s="568" t="s">
        <v>4692</v>
      </c>
      <c r="I344" s="570">
        <v>1.17</v>
      </c>
      <c r="J344" s="570">
        <v>1000</v>
      </c>
      <c r="K344" s="571">
        <v>1170</v>
      </c>
    </row>
    <row r="345" spans="1:11" ht="14.4" customHeight="1" x14ac:dyDescent="0.3">
      <c r="A345" s="566" t="s">
        <v>537</v>
      </c>
      <c r="B345" s="567" t="s">
        <v>539</v>
      </c>
      <c r="C345" s="568" t="s">
        <v>557</v>
      </c>
      <c r="D345" s="569" t="s">
        <v>558</v>
      </c>
      <c r="E345" s="568" t="s">
        <v>4273</v>
      </c>
      <c r="F345" s="569" t="s">
        <v>4274</v>
      </c>
      <c r="G345" s="568" t="s">
        <v>4693</v>
      </c>
      <c r="H345" s="568" t="s">
        <v>4694</v>
      </c>
      <c r="I345" s="570">
        <v>0.92</v>
      </c>
      <c r="J345" s="570">
        <v>5000</v>
      </c>
      <c r="K345" s="571">
        <v>4600</v>
      </c>
    </row>
    <row r="346" spans="1:11" ht="14.4" customHeight="1" x14ac:dyDescent="0.3">
      <c r="A346" s="566" t="s">
        <v>537</v>
      </c>
      <c r="B346" s="567" t="s">
        <v>539</v>
      </c>
      <c r="C346" s="568" t="s">
        <v>557</v>
      </c>
      <c r="D346" s="569" t="s">
        <v>558</v>
      </c>
      <c r="E346" s="568" t="s">
        <v>4273</v>
      </c>
      <c r="F346" s="569" t="s">
        <v>4274</v>
      </c>
      <c r="G346" s="568" t="s">
        <v>4695</v>
      </c>
      <c r="H346" s="568" t="s">
        <v>4696</v>
      </c>
      <c r="I346" s="570">
        <v>0.56000000000000005</v>
      </c>
      <c r="J346" s="570">
        <v>9100</v>
      </c>
      <c r="K346" s="571">
        <v>5096</v>
      </c>
    </row>
    <row r="347" spans="1:11" ht="14.4" customHeight="1" x14ac:dyDescent="0.3">
      <c r="A347" s="566" t="s">
        <v>537</v>
      </c>
      <c r="B347" s="567" t="s">
        <v>539</v>
      </c>
      <c r="C347" s="568" t="s">
        <v>557</v>
      </c>
      <c r="D347" s="569" t="s">
        <v>558</v>
      </c>
      <c r="E347" s="568" t="s">
        <v>4273</v>
      </c>
      <c r="F347" s="569" t="s">
        <v>4274</v>
      </c>
      <c r="G347" s="568" t="s">
        <v>4331</v>
      </c>
      <c r="H347" s="568" t="s">
        <v>4332</v>
      </c>
      <c r="I347" s="570">
        <v>122.07</v>
      </c>
      <c r="J347" s="570">
        <v>10</v>
      </c>
      <c r="K347" s="571">
        <v>1220.73</v>
      </c>
    </row>
    <row r="348" spans="1:11" ht="14.4" customHeight="1" x14ac:dyDescent="0.3">
      <c r="A348" s="566" t="s">
        <v>537</v>
      </c>
      <c r="B348" s="567" t="s">
        <v>539</v>
      </c>
      <c r="C348" s="568" t="s">
        <v>557</v>
      </c>
      <c r="D348" s="569" t="s">
        <v>558</v>
      </c>
      <c r="E348" s="568" t="s">
        <v>4273</v>
      </c>
      <c r="F348" s="569" t="s">
        <v>4274</v>
      </c>
      <c r="G348" s="568" t="s">
        <v>4697</v>
      </c>
      <c r="H348" s="568" t="s">
        <v>4698</v>
      </c>
      <c r="I348" s="570">
        <v>0.3</v>
      </c>
      <c r="J348" s="570">
        <v>500</v>
      </c>
      <c r="K348" s="571">
        <v>151.69999999999999</v>
      </c>
    </row>
    <row r="349" spans="1:11" ht="14.4" customHeight="1" x14ac:dyDescent="0.3">
      <c r="A349" s="566" t="s">
        <v>537</v>
      </c>
      <c r="B349" s="567" t="s">
        <v>539</v>
      </c>
      <c r="C349" s="568" t="s">
        <v>557</v>
      </c>
      <c r="D349" s="569" t="s">
        <v>558</v>
      </c>
      <c r="E349" s="568" t="s">
        <v>4273</v>
      </c>
      <c r="F349" s="569" t="s">
        <v>4274</v>
      </c>
      <c r="G349" s="568" t="s">
        <v>4699</v>
      </c>
      <c r="H349" s="568" t="s">
        <v>4700</v>
      </c>
      <c r="I349" s="570">
        <v>13.225</v>
      </c>
      <c r="J349" s="570">
        <v>48</v>
      </c>
      <c r="K349" s="571">
        <v>634.63</v>
      </c>
    </row>
    <row r="350" spans="1:11" ht="14.4" customHeight="1" x14ac:dyDescent="0.3">
      <c r="A350" s="566" t="s">
        <v>537</v>
      </c>
      <c r="B350" s="567" t="s">
        <v>539</v>
      </c>
      <c r="C350" s="568" t="s">
        <v>557</v>
      </c>
      <c r="D350" s="569" t="s">
        <v>558</v>
      </c>
      <c r="E350" s="568" t="s">
        <v>4273</v>
      </c>
      <c r="F350" s="569" t="s">
        <v>4274</v>
      </c>
      <c r="G350" s="568" t="s">
        <v>4701</v>
      </c>
      <c r="H350" s="568" t="s">
        <v>4702</v>
      </c>
      <c r="I350" s="570">
        <v>26.415000000000003</v>
      </c>
      <c r="J350" s="570">
        <v>120</v>
      </c>
      <c r="K350" s="571">
        <v>3167.59</v>
      </c>
    </row>
    <row r="351" spans="1:11" ht="14.4" customHeight="1" x14ac:dyDescent="0.3">
      <c r="A351" s="566" t="s">
        <v>537</v>
      </c>
      <c r="B351" s="567" t="s">
        <v>539</v>
      </c>
      <c r="C351" s="568" t="s">
        <v>557</v>
      </c>
      <c r="D351" s="569" t="s">
        <v>558</v>
      </c>
      <c r="E351" s="568" t="s">
        <v>4273</v>
      </c>
      <c r="F351" s="569" t="s">
        <v>4274</v>
      </c>
      <c r="G351" s="568" t="s">
        <v>4641</v>
      </c>
      <c r="H351" s="568" t="s">
        <v>4642</v>
      </c>
      <c r="I351" s="570">
        <v>124.41</v>
      </c>
      <c r="J351" s="570">
        <v>5</v>
      </c>
      <c r="K351" s="571">
        <v>622.04</v>
      </c>
    </row>
    <row r="352" spans="1:11" ht="14.4" customHeight="1" x14ac:dyDescent="0.3">
      <c r="A352" s="566" t="s">
        <v>537</v>
      </c>
      <c r="B352" s="567" t="s">
        <v>539</v>
      </c>
      <c r="C352" s="568" t="s">
        <v>557</v>
      </c>
      <c r="D352" s="569" t="s">
        <v>558</v>
      </c>
      <c r="E352" s="568" t="s">
        <v>4273</v>
      </c>
      <c r="F352" s="569" t="s">
        <v>4274</v>
      </c>
      <c r="G352" s="568" t="s">
        <v>4703</v>
      </c>
      <c r="H352" s="568" t="s">
        <v>4704</v>
      </c>
      <c r="I352" s="570">
        <v>9.77</v>
      </c>
      <c r="J352" s="570">
        <v>24</v>
      </c>
      <c r="K352" s="571">
        <v>234.48</v>
      </c>
    </row>
    <row r="353" spans="1:11" ht="14.4" customHeight="1" x14ac:dyDescent="0.3">
      <c r="A353" s="566" t="s">
        <v>537</v>
      </c>
      <c r="B353" s="567" t="s">
        <v>539</v>
      </c>
      <c r="C353" s="568" t="s">
        <v>557</v>
      </c>
      <c r="D353" s="569" t="s">
        <v>558</v>
      </c>
      <c r="E353" s="568" t="s">
        <v>4273</v>
      </c>
      <c r="F353" s="569" t="s">
        <v>4274</v>
      </c>
      <c r="G353" s="568" t="s">
        <v>4523</v>
      </c>
      <c r="H353" s="568" t="s">
        <v>4524</v>
      </c>
      <c r="I353" s="570">
        <v>0.85499999999999998</v>
      </c>
      <c r="J353" s="570">
        <v>1200</v>
      </c>
      <c r="K353" s="571">
        <v>1022</v>
      </c>
    </row>
    <row r="354" spans="1:11" ht="14.4" customHeight="1" x14ac:dyDescent="0.3">
      <c r="A354" s="566" t="s">
        <v>537</v>
      </c>
      <c r="B354" s="567" t="s">
        <v>539</v>
      </c>
      <c r="C354" s="568" t="s">
        <v>557</v>
      </c>
      <c r="D354" s="569" t="s">
        <v>558</v>
      </c>
      <c r="E354" s="568" t="s">
        <v>4273</v>
      </c>
      <c r="F354" s="569" t="s">
        <v>4274</v>
      </c>
      <c r="G354" s="568" t="s">
        <v>4705</v>
      </c>
      <c r="H354" s="568" t="s">
        <v>4706</v>
      </c>
      <c r="I354" s="570">
        <v>31.05</v>
      </c>
      <c r="J354" s="570">
        <v>150</v>
      </c>
      <c r="K354" s="571">
        <v>4819.37</v>
      </c>
    </row>
    <row r="355" spans="1:11" ht="14.4" customHeight="1" x14ac:dyDescent="0.3">
      <c r="A355" s="566" t="s">
        <v>537</v>
      </c>
      <c r="B355" s="567" t="s">
        <v>539</v>
      </c>
      <c r="C355" s="568" t="s">
        <v>557</v>
      </c>
      <c r="D355" s="569" t="s">
        <v>558</v>
      </c>
      <c r="E355" s="568" t="s">
        <v>4273</v>
      </c>
      <c r="F355" s="569" t="s">
        <v>4274</v>
      </c>
      <c r="G355" s="568" t="s">
        <v>4707</v>
      </c>
      <c r="H355" s="568" t="s">
        <v>4708</v>
      </c>
      <c r="I355" s="570">
        <v>0.91</v>
      </c>
      <c r="J355" s="570">
        <v>250</v>
      </c>
      <c r="K355" s="571">
        <v>227.7</v>
      </c>
    </row>
    <row r="356" spans="1:11" ht="14.4" customHeight="1" x14ac:dyDescent="0.3">
      <c r="A356" s="566" t="s">
        <v>537</v>
      </c>
      <c r="B356" s="567" t="s">
        <v>539</v>
      </c>
      <c r="C356" s="568" t="s">
        <v>557</v>
      </c>
      <c r="D356" s="569" t="s">
        <v>558</v>
      </c>
      <c r="E356" s="568" t="s">
        <v>4273</v>
      </c>
      <c r="F356" s="569" t="s">
        <v>4274</v>
      </c>
      <c r="G356" s="568" t="s">
        <v>4337</v>
      </c>
      <c r="H356" s="568" t="s">
        <v>4338</v>
      </c>
      <c r="I356" s="570">
        <v>1.1749999999999998</v>
      </c>
      <c r="J356" s="570">
        <v>1000</v>
      </c>
      <c r="K356" s="571">
        <v>1172.7</v>
      </c>
    </row>
    <row r="357" spans="1:11" ht="14.4" customHeight="1" x14ac:dyDescent="0.3">
      <c r="A357" s="566" t="s">
        <v>537</v>
      </c>
      <c r="B357" s="567" t="s">
        <v>539</v>
      </c>
      <c r="C357" s="568" t="s">
        <v>557</v>
      </c>
      <c r="D357" s="569" t="s">
        <v>558</v>
      </c>
      <c r="E357" s="568" t="s">
        <v>4273</v>
      </c>
      <c r="F357" s="569" t="s">
        <v>4274</v>
      </c>
      <c r="G357" s="568" t="s">
        <v>4339</v>
      </c>
      <c r="H357" s="568" t="s">
        <v>4340</v>
      </c>
      <c r="I357" s="570">
        <v>35.32</v>
      </c>
      <c r="J357" s="570">
        <v>100</v>
      </c>
      <c r="K357" s="571">
        <v>3531.65</v>
      </c>
    </row>
    <row r="358" spans="1:11" ht="14.4" customHeight="1" x14ac:dyDescent="0.3">
      <c r="A358" s="566" t="s">
        <v>537</v>
      </c>
      <c r="B358" s="567" t="s">
        <v>539</v>
      </c>
      <c r="C358" s="568" t="s">
        <v>557</v>
      </c>
      <c r="D358" s="569" t="s">
        <v>558</v>
      </c>
      <c r="E358" s="568" t="s">
        <v>4273</v>
      </c>
      <c r="F358" s="569" t="s">
        <v>4274</v>
      </c>
      <c r="G358" s="568" t="s">
        <v>4709</v>
      </c>
      <c r="H358" s="568" t="s">
        <v>4710</v>
      </c>
      <c r="I358" s="570">
        <v>0.87</v>
      </c>
      <c r="J358" s="570">
        <v>1000</v>
      </c>
      <c r="K358" s="571">
        <v>874</v>
      </c>
    </row>
    <row r="359" spans="1:11" ht="14.4" customHeight="1" x14ac:dyDescent="0.3">
      <c r="A359" s="566" t="s">
        <v>537</v>
      </c>
      <c r="B359" s="567" t="s">
        <v>539</v>
      </c>
      <c r="C359" s="568" t="s">
        <v>557</v>
      </c>
      <c r="D359" s="569" t="s">
        <v>558</v>
      </c>
      <c r="E359" s="568" t="s">
        <v>4273</v>
      </c>
      <c r="F359" s="569" t="s">
        <v>4274</v>
      </c>
      <c r="G359" s="568" t="s">
        <v>4711</v>
      </c>
      <c r="H359" s="568" t="s">
        <v>4712</v>
      </c>
      <c r="I359" s="570">
        <v>28.520000000000003</v>
      </c>
      <c r="J359" s="570">
        <v>48</v>
      </c>
      <c r="K359" s="571">
        <v>1369.1799999999998</v>
      </c>
    </row>
    <row r="360" spans="1:11" ht="14.4" customHeight="1" x14ac:dyDescent="0.3">
      <c r="A360" s="566" t="s">
        <v>537</v>
      </c>
      <c r="B360" s="567" t="s">
        <v>539</v>
      </c>
      <c r="C360" s="568" t="s">
        <v>557</v>
      </c>
      <c r="D360" s="569" t="s">
        <v>558</v>
      </c>
      <c r="E360" s="568" t="s">
        <v>4273</v>
      </c>
      <c r="F360" s="569" t="s">
        <v>4274</v>
      </c>
      <c r="G360" s="568" t="s">
        <v>4713</v>
      </c>
      <c r="H360" s="568" t="s">
        <v>4714</v>
      </c>
      <c r="I360" s="570">
        <v>1132.3900000000001</v>
      </c>
      <c r="J360" s="570">
        <v>1</v>
      </c>
      <c r="K360" s="571">
        <v>1132.3900000000001</v>
      </c>
    </row>
    <row r="361" spans="1:11" ht="14.4" customHeight="1" x14ac:dyDescent="0.3">
      <c r="A361" s="566" t="s">
        <v>537</v>
      </c>
      <c r="B361" s="567" t="s">
        <v>539</v>
      </c>
      <c r="C361" s="568" t="s">
        <v>557</v>
      </c>
      <c r="D361" s="569" t="s">
        <v>558</v>
      </c>
      <c r="E361" s="568" t="s">
        <v>4273</v>
      </c>
      <c r="F361" s="569" t="s">
        <v>4274</v>
      </c>
      <c r="G361" s="568" t="s">
        <v>4545</v>
      </c>
      <c r="H361" s="568" t="s">
        <v>4546</v>
      </c>
      <c r="I361" s="570">
        <v>5.18</v>
      </c>
      <c r="J361" s="570">
        <v>100</v>
      </c>
      <c r="K361" s="571">
        <v>518</v>
      </c>
    </row>
    <row r="362" spans="1:11" ht="14.4" customHeight="1" x14ac:dyDescent="0.3">
      <c r="A362" s="566" t="s">
        <v>537</v>
      </c>
      <c r="B362" s="567" t="s">
        <v>539</v>
      </c>
      <c r="C362" s="568" t="s">
        <v>557</v>
      </c>
      <c r="D362" s="569" t="s">
        <v>558</v>
      </c>
      <c r="E362" s="568" t="s">
        <v>4275</v>
      </c>
      <c r="F362" s="569" t="s">
        <v>4276</v>
      </c>
      <c r="G362" s="568" t="s">
        <v>4343</v>
      </c>
      <c r="H362" s="568" t="s">
        <v>4344</v>
      </c>
      <c r="I362" s="570">
        <v>3.51</v>
      </c>
      <c r="J362" s="570">
        <v>100</v>
      </c>
      <c r="K362" s="571">
        <v>351</v>
      </c>
    </row>
    <row r="363" spans="1:11" ht="14.4" customHeight="1" x14ac:dyDescent="0.3">
      <c r="A363" s="566" t="s">
        <v>537</v>
      </c>
      <c r="B363" s="567" t="s">
        <v>539</v>
      </c>
      <c r="C363" s="568" t="s">
        <v>557</v>
      </c>
      <c r="D363" s="569" t="s">
        <v>558</v>
      </c>
      <c r="E363" s="568" t="s">
        <v>4275</v>
      </c>
      <c r="F363" s="569" t="s">
        <v>4276</v>
      </c>
      <c r="G363" s="568" t="s">
        <v>4347</v>
      </c>
      <c r="H363" s="568" t="s">
        <v>4348</v>
      </c>
      <c r="I363" s="570">
        <v>0.93</v>
      </c>
      <c r="J363" s="570">
        <v>700</v>
      </c>
      <c r="K363" s="571">
        <v>651</v>
      </c>
    </row>
    <row r="364" spans="1:11" ht="14.4" customHeight="1" x14ac:dyDescent="0.3">
      <c r="A364" s="566" t="s">
        <v>537</v>
      </c>
      <c r="B364" s="567" t="s">
        <v>539</v>
      </c>
      <c r="C364" s="568" t="s">
        <v>557</v>
      </c>
      <c r="D364" s="569" t="s">
        <v>558</v>
      </c>
      <c r="E364" s="568" t="s">
        <v>4275</v>
      </c>
      <c r="F364" s="569" t="s">
        <v>4276</v>
      </c>
      <c r="G364" s="568" t="s">
        <v>4353</v>
      </c>
      <c r="H364" s="568" t="s">
        <v>4354</v>
      </c>
      <c r="I364" s="570">
        <v>0.57999999999999996</v>
      </c>
      <c r="J364" s="570">
        <v>100</v>
      </c>
      <c r="K364" s="571">
        <v>58</v>
      </c>
    </row>
    <row r="365" spans="1:11" ht="14.4" customHeight="1" x14ac:dyDescent="0.3">
      <c r="A365" s="566" t="s">
        <v>537</v>
      </c>
      <c r="B365" s="567" t="s">
        <v>539</v>
      </c>
      <c r="C365" s="568" t="s">
        <v>557</v>
      </c>
      <c r="D365" s="569" t="s">
        <v>558</v>
      </c>
      <c r="E365" s="568" t="s">
        <v>4275</v>
      </c>
      <c r="F365" s="569" t="s">
        <v>4276</v>
      </c>
      <c r="G365" s="568" t="s">
        <v>4373</v>
      </c>
      <c r="H365" s="568" t="s">
        <v>4374</v>
      </c>
      <c r="I365" s="570">
        <v>1.7550000000000001</v>
      </c>
      <c r="J365" s="570">
        <v>450</v>
      </c>
      <c r="K365" s="571">
        <v>781</v>
      </c>
    </row>
    <row r="366" spans="1:11" ht="14.4" customHeight="1" x14ac:dyDescent="0.3">
      <c r="A366" s="566" t="s">
        <v>537</v>
      </c>
      <c r="B366" s="567" t="s">
        <v>539</v>
      </c>
      <c r="C366" s="568" t="s">
        <v>557</v>
      </c>
      <c r="D366" s="569" t="s">
        <v>558</v>
      </c>
      <c r="E366" s="568" t="s">
        <v>4275</v>
      </c>
      <c r="F366" s="569" t="s">
        <v>4276</v>
      </c>
      <c r="G366" s="568" t="s">
        <v>4569</v>
      </c>
      <c r="H366" s="568" t="s">
        <v>4570</v>
      </c>
      <c r="I366" s="570">
        <v>1.7733333333333334</v>
      </c>
      <c r="J366" s="570">
        <v>450</v>
      </c>
      <c r="K366" s="571">
        <v>800</v>
      </c>
    </row>
    <row r="367" spans="1:11" ht="14.4" customHeight="1" x14ac:dyDescent="0.3">
      <c r="A367" s="566" t="s">
        <v>537</v>
      </c>
      <c r="B367" s="567" t="s">
        <v>539</v>
      </c>
      <c r="C367" s="568" t="s">
        <v>557</v>
      </c>
      <c r="D367" s="569" t="s">
        <v>558</v>
      </c>
      <c r="E367" s="568" t="s">
        <v>4275</v>
      </c>
      <c r="F367" s="569" t="s">
        <v>4276</v>
      </c>
      <c r="G367" s="568" t="s">
        <v>4715</v>
      </c>
      <c r="H367" s="568" t="s">
        <v>4716</v>
      </c>
      <c r="I367" s="570">
        <v>1.91</v>
      </c>
      <c r="J367" s="570">
        <v>500</v>
      </c>
      <c r="K367" s="571">
        <v>955</v>
      </c>
    </row>
    <row r="368" spans="1:11" ht="14.4" customHeight="1" x14ac:dyDescent="0.3">
      <c r="A368" s="566" t="s">
        <v>537</v>
      </c>
      <c r="B368" s="567" t="s">
        <v>539</v>
      </c>
      <c r="C368" s="568" t="s">
        <v>557</v>
      </c>
      <c r="D368" s="569" t="s">
        <v>558</v>
      </c>
      <c r="E368" s="568" t="s">
        <v>4275</v>
      </c>
      <c r="F368" s="569" t="s">
        <v>4276</v>
      </c>
      <c r="G368" s="568" t="s">
        <v>4377</v>
      </c>
      <c r="H368" s="568" t="s">
        <v>4378</v>
      </c>
      <c r="I368" s="570">
        <v>1.6833333333333333</v>
      </c>
      <c r="J368" s="570">
        <v>500</v>
      </c>
      <c r="K368" s="571">
        <v>845</v>
      </c>
    </row>
    <row r="369" spans="1:11" ht="14.4" customHeight="1" x14ac:dyDescent="0.3">
      <c r="A369" s="566" t="s">
        <v>537</v>
      </c>
      <c r="B369" s="567" t="s">
        <v>539</v>
      </c>
      <c r="C369" s="568" t="s">
        <v>557</v>
      </c>
      <c r="D369" s="569" t="s">
        <v>558</v>
      </c>
      <c r="E369" s="568" t="s">
        <v>4275</v>
      </c>
      <c r="F369" s="569" t="s">
        <v>4276</v>
      </c>
      <c r="G369" s="568" t="s">
        <v>4379</v>
      </c>
      <c r="H369" s="568" t="s">
        <v>4380</v>
      </c>
      <c r="I369" s="570">
        <v>1.75</v>
      </c>
      <c r="J369" s="570">
        <v>900</v>
      </c>
      <c r="K369" s="571">
        <v>1575</v>
      </c>
    </row>
    <row r="370" spans="1:11" ht="14.4" customHeight="1" x14ac:dyDescent="0.3">
      <c r="A370" s="566" t="s">
        <v>537</v>
      </c>
      <c r="B370" s="567" t="s">
        <v>539</v>
      </c>
      <c r="C370" s="568" t="s">
        <v>557</v>
      </c>
      <c r="D370" s="569" t="s">
        <v>558</v>
      </c>
      <c r="E370" s="568" t="s">
        <v>4275</v>
      </c>
      <c r="F370" s="569" t="s">
        <v>4276</v>
      </c>
      <c r="G370" s="568" t="s">
        <v>4381</v>
      </c>
      <c r="H370" s="568" t="s">
        <v>4382</v>
      </c>
      <c r="I370" s="570">
        <v>0.01</v>
      </c>
      <c r="J370" s="570">
        <v>1000</v>
      </c>
      <c r="K370" s="571">
        <v>10</v>
      </c>
    </row>
    <row r="371" spans="1:11" ht="14.4" customHeight="1" x14ac:dyDescent="0.3">
      <c r="A371" s="566" t="s">
        <v>537</v>
      </c>
      <c r="B371" s="567" t="s">
        <v>539</v>
      </c>
      <c r="C371" s="568" t="s">
        <v>557</v>
      </c>
      <c r="D371" s="569" t="s">
        <v>558</v>
      </c>
      <c r="E371" s="568" t="s">
        <v>4275</v>
      </c>
      <c r="F371" s="569" t="s">
        <v>4276</v>
      </c>
      <c r="G371" s="568" t="s">
        <v>4667</v>
      </c>
      <c r="H371" s="568" t="s">
        <v>4668</v>
      </c>
      <c r="I371" s="570">
        <v>1.87</v>
      </c>
      <c r="J371" s="570">
        <v>100</v>
      </c>
      <c r="K371" s="571">
        <v>187</v>
      </c>
    </row>
    <row r="372" spans="1:11" ht="14.4" customHeight="1" x14ac:dyDescent="0.3">
      <c r="A372" s="566" t="s">
        <v>537</v>
      </c>
      <c r="B372" s="567" t="s">
        <v>539</v>
      </c>
      <c r="C372" s="568" t="s">
        <v>557</v>
      </c>
      <c r="D372" s="569" t="s">
        <v>558</v>
      </c>
      <c r="E372" s="568" t="s">
        <v>4275</v>
      </c>
      <c r="F372" s="569" t="s">
        <v>4276</v>
      </c>
      <c r="G372" s="568" t="s">
        <v>4717</v>
      </c>
      <c r="H372" s="568" t="s">
        <v>4718</v>
      </c>
      <c r="I372" s="570">
        <v>2.72</v>
      </c>
      <c r="J372" s="570">
        <v>1000</v>
      </c>
      <c r="K372" s="571">
        <v>2715</v>
      </c>
    </row>
    <row r="373" spans="1:11" ht="14.4" customHeight="1" x14ac:dyDescent="0.3">
      <c r="A373" s="566" t="s">
        <v>537</v>
      </c>
      <c r="B373" s="567" t="s">
        <v>539</v>
      </c>
      <c r="C373" s="568" t="s">
        <v>557</v>
      </c>
      <c r="D373" s="569" t="s">
        <v>558</v>
      </c>
      <c r="E373" s="568" t="s">
        <v>4275</v>
      </c>
      <c r="F373" s="569" t="s">
        <v>4276</v>
      </c>
      <c r="G373" s="568" t="s">
        <v>4383</v>
      </c>
      <c r="H373" s="568" t="s">
        <v>4384</v>
      </c>
      <c r="I373" s="570">
        <v>1.9566666666666668</v>
      </c>
      <c r="J373" s="570">
        <v>500</v>
      </c>
      <c r="K373" s="571">
        <v>975</v>
      </c>
    </row>
    <row r="374" spans="1:11" ht="14.4" customHeight="1" x14ac:dyDescent="0.3">
      <c r="A374" s="566" t="s">
        <v>537</v>
      </c>
      <c r="B374" s="567" t="s">
        <v>539</v>
      </c>
      <c r="C374" s="568" t="s">
        <v>557</v>
      </c>
      <c r="D374" s="569" t="s">
        <v>558</v>
      </c>
      <c r="E374" s="568" t="s">
        <v>4275</v>
      </c>
      <c r="F374" s="569" t="s">
        <v>4276</v>
      </c>
      <c r="G374" s="568" t="s">
        <v>4387</v>
      </c>
      <c r="H374" s="568" t="s">
        <v>4388</v>
      </c>
      <c r="I374" s="570">
        <v>4.24</v>
      </c>
      <c r="J374" s="570">
        <v>500</v>
      </c>
      <c r="K374" s="571">
        <v>2120</v>
      </c>
    </row>
    <row r="375" spans="1:11" ht="14.4" customHeight="1" x14ac:dyDescent="0.3">
      <c r="A375" s="566" t="s">
        <v>537</v>
      </c>
      <c r="B375" s="567" t="s">
        <v>539</v>
      </c>
      <c r="C375" s="568" t="s">
        <v>557</v>
      </c>
      <c r="D375" s="569" t="s">
        <v>558</v>
      </c>
      <c r="E375" s="568" t="s">
        <v>4275</v>
      </c>
      <c r="F375" s="569" t="s">
        <v>4276</v>
      </c>
      <c r="G375" s="568" t="s">
        <v>4395</v>
      </c>
      <c r="H375" s="568" t="s">
        <v>4396</v>
      </c>
      <c r="I375" s="570">
        <v>0.67</v>
      </c>
      <c r="J375" s="570">
        <v>8100</v>
      </c>
      <c r="K375" s="571">
        <v>5427</v>
      </c>
    </row>
    <row r="376" spans="1:11" ht="14.4" customHeight="1" x14ac:dyDescent="0.3">
      <c r="A376" s="566" t="s">
        <v>537</v>
      </c>
      <c r="B376" s="567" t="s">
        <v>539</v>
      </c>
      <c r="C376" s="568" t="s">
        <v>557</v>
      </c>
      <c r="D376" s="569" t="s">
        <v>558</v>
      </c>
      <c r="E376" s="568" t="s">
        <v>4275</v>
      </c>
      <c r="F376" s="569" t="s">
        <v>4276</v>
      </c>
      <c r="G376" s="568" t="s">
        <v>4719</v>
      </c>
      <c r="H376" s="568" t="s">
        <v>4720</v>
      </c>
      <c r="I376" s="570">
        <v>2.8149999999999999</v>
      </c>
      <c r="J376" s="570">
        <v>200</v>
      </c>
      <c r="K376" s="571">
        <v>563</v>
      </c>
    </row>
    <row r="377" spans="1:11" ht="14.4" customHeight="1" x14ac:dyDescent="0.3">
      <c r="A377" s="566" t="s">
        <v>537</v>
      </c>
      <c r="B377" s="567" t="s">
        <v>539</v>
      </c>
      <c r="C377" s="568" t="s">
        <v>557</v>
      </c>
      <c r="D377" s="569" t="s">
        <v>558</v>
      </c>
      <c r="E377" s="568" t="s">
        <v>4275</v>
      </c>
      <c r="F377" s="569" t="s">
        <v>4276</v>
      </c>
      <c r="G377" s="568" t="s">
        <v>4405</v>
      </c>
      <c r="H377" s="568" t="s">
        <v>4406</v>
      </c>
      <c r="I377" s="570">
        <v>12.1</v>
      </c>
      <c r="J377" s="570">
        <v>20</v>
      </c>
      <c r="K377" s="571">
        <v>242</v>
      </c>
    </row>
    <row r="378" spans="1:11" ht="14.4" customHeight="1" x14ac:dyDescent="0.3">
      <c r="A378" s="566" t="s">
        <v>537</v>
      </c>
      <c r="B378" s="567" t="s">
        <v>539</v>
      </c>
      <c r="C378" s="568" t="s">
        <v>557</v>
      </c>
      <c r="D378" s="569" t="s">
        <v>558</v>
      </c>
      <c r="E378" s="568" t="s">
        <v>4275</v>
      </c>
      <c r="F378" s="569" t="s">
        <v>4276</v>
      </c>
      <c r="G378" s="568" t="s">
        <v>4409</v>
      </c>
      <c r="H378" s="568" t="s">
        <v>4410</v>
      </c>
      <c r="I378" s="570">
        <v>2.8366666666666664</v>
      </c>
      <c r="J378" s="570">
        <v>400</v>
      </c>
      <c r="K378" s="571">
        <v>1135</v>
      </c>
    </row>
    <row r="379" spans="1:11" ht="14.4" customHeight="1" x14ac:dyDescent="0.3">
      <c r="A379" s="566" t="s">
        <v>537</v>
      </c>
      <c r="B379" s="567" t="s">
        <v>539</v>
      </c>
      <c r="C379" s="568" t="s">
        <v>557</v>
      </c>
      <c r="D379" s="569" t="s">
        <v>558</v>
      </c>
      <c r="E379" s="568" t="s">
        <v>4275</v>
      </c>
      <c r="F379" s="569" t="s">
        <v>4276</v>
      </c>
      <c r="G379" s="568" t="s">
        <v>4419</v>
      </c>
      <c r="H379" s="568" t="s">
        <v>4420</v>
      </c>
      <c r="I379" s="570">
        <v>21.205000000000002</v>
      </c>
      <c r="J379" s="570">
        <v>100</v>
      </c>
      <c r="K379" s="571">
        <v>2122</v>
      </c>
    </row>
    <row r="380" spans="1:11" ht="14.4" customHeight="1" x14ac:dyDescent="0.3">
      <c r="A380" s="566" t="s">
        <v>537</v>
      </c>
      <c r="B380" s="567" t="s">
        <v>539</v>
      </c>
      <c r="C380" s="568" t="s">
        <v>557</v>
      </c>
      <c r="D380" s="569" t="s">
        <v>558</v>
      </c>
      <c r="E380" s="568" t="s">
        <v>4275</v>
      </c>
      <c r="F380" s="569" t="s">
        <v>4276</v>
      </c>
      <c r="G380" s="568" t="s">
        <v>4597</v>
      </c>
      <c r="H380" s="568" t="s">
        <v>4598</v>
      </c>
      <c r="I380" s="570">
        <v>2.78</v>
      </c>
      <c r="J380" s="570">
        <v>200</v>
      </c>
      <c r="K380" s="571">
        <v>556</v>
      </c>
    </row>
    <row r="381" spans="1:11" ht="14.4" customHeight="1" x14ac:dyDescent="0.3">
      <c r="A381" s="566" t="s">
        <v>537</v>
      </c>
      <c r="B381" s="567" t="s">
        <v>539</v>
      </c>
      <c r="C381" s="568" t="s">
        <v>557</v>
      </c>
      <c r="D381" s="569" t="s">
        <v>558</v>
      </c>
      <c r="E381" s="568" t="s">
        <v>4275</v>
      </c>
      <c r="F381" s="569" t="s">
        <v>4276</v>
      </c>
      <c r="G381" s="568" t="s">
        <v>4721</v>
      </c>
      <c r="H381" s="568" t="s">
        <v>4722</v>
      </c>
      <c r="I381" s="570">
        <v>2.2799999999999998</v>
      </c>
      <c r="J381" s="570">
        <v>200</v>
      </c>
      <c r="K381" s="571">
        <v>455</v>
      </c>
    </row>
    <row r="382" spans="1:11" ht="14.4" customHeight="1" x14ac:dyDescent="0.3">
      <c r="A382" s="566" t="s">
        <v>537</v>
      </c>
      <c r="B382" s="567" t="s">
        <v>539</v>
      </c>
      <c r="C382" s="568" t="s">
        <v>557</v>
      </c>
      <c r="D382" s="569" t="s">
        <v>558</v>
      </c>
      <c r="E382" s="568" t="s">
        <v>4287</v>
      </c>
      <c r="F382" s="569" t="s">
        <v>4288</v>
      </c>
      <c r="G382" s="568" t="s">
        <v>4723</v>
      </c>
      <c r="H382" s="568" t="s">
        <v>4724</v>
      </c>
      <c r="I382" s="570">
        <v>33.729999999999997</v>
      </c>
      <c r="J382" s="570">
        <v>36</v>
      </c>
      <c r="K382" s="571">
        <v>1214.28</v>
      </c>
    </row>
    <row r="383" spans="1:11" ht="14.4" customHeight="1" x14ac:dyDescent="0.3">
      <c r="A383" s="566" t="s">
        <v>537</v>
      </c>
      <c r="B383" s="567" t="s">
        <v>539</v>
      </c>
      <c r="C383" s="568" t="s">
        <v>557</v>
      </c>
      <c r="D383" s="569" t="s">
        <v>558</v>
      </c>
      <c r="E383" s="568" t="s">
        <v>4287</v>
      </c>
      <c r="F383" s="569" t="s">
        <v>4288</v>
      </c>
      <c r="G383" s="568" t="s">
        <v>4725</v>
      </c>
      <c r="H383" s="568" t="s">
        <v>4726</v>
      </c>
      <c r="I383" s="570">
        <v>50.12</v>
      </c>
      <c r="J383" s="570">
        <v>36</v>
      </c>
      <c r="K383" s="571">
        <v>1804.21</v>
      </c>
    </row>
    <row r="384" spans="1:11" ht="14.4" customHeight="1" x14ac:dyDescent="0.3">
      <c r="A384" s="566" t="s">
        <v>537</v>
      </c>
      <c r="B384" s="567" t="s">
        <v>539</v>
      </c>
      <c r="C384" s="568" t="s">
        <v>557</v>
      </c>
      <c r="D384" s="569" t="s">
        <v>558</v>
      </c>
      <c r="E384" s="568" t="s">
        <v>4287</v>
      </c>
      <c r="F384" s="569" t="s">
        <v>4288</v>
      </c>
      <c r="G384" s="568" t="s">
        <v>4727</v>
      </c>
      <c r="H384" s="568" t="s">
        <v>4728</v>
      </c>
      <c r="I384" s="570">
        <v>50.12</v>
      </c>
      <c r="J384" s="570">
        <v>36</v>
      </c>
      <c r="K384" s="571">
        <v>1804.21</v>
      </c>
    </row>
    <row r="385" spans="1:11" ht="14.4" customHeight="1" x14ac:dyDescent="0.3">
      <c r="A385" s="566" t="s">
        <v>537</v>
      </c>
      <c r="B385" s="567" t="s">
        <v>539</v>
      </c>
      <c r="C385" s="568" t="s">
        <v>557</v>
      </c>
      <c r="D385" s="569" t="s">
        <v>558</v>
      </c>
      <c r="E385" s="568" t="s">
        <v>4287</v>
      </c>
      <c r="F385" s="569" t="s">
        <v>4288</v>
      </c>
      <c r="G385" s="568" t="s">
        <v>4729</v>
      </c>
      <c r="H385" s="568" t="s">
        <v>4730</v>
      </c>
      <c r="I385" s="570">
        <v>50.12</v>
      </c>
      <c r="J385" s="570">
        <v>72</v>
      </c>
      <c r="K385" s="571">
        <v>3608.42</v>
      </c>
    </row>
    <row r="386" spans="1:11" ht="14.4" customHeight="1" x14ac:dyDescent="0.3">
      <c r="A386" s="566" t="s">
        <v>537</v>
      </c>
      <c r="B386" s="567" t="s">
        <v>539</v>
      </c>
      <c r="C386" s="568" t="s">
        <v>557</v>
      </c>
      <c r="D386" s="569" t="s">
        <v>558</v>
      </c>
      <c r="E386" s="568" t="s">
        <v>4287</v>
      </c>
      <c r="F386" s="569" t="s">
        <v>4288</v>
      </c>
      <c r="G386" s="568" t="s">
        <v>4731</v>
      </c>
      <c r="H386" s="568" t="s">
        <v>4732</v>
      </c>
      <c r="I386" s="570">
        <v>34.119999999999997</v>
      </c>
      <c r="J386" s="570">
        <v>108</v>
      </c>
      <c r="K386" s="571">
        <v>3685.0199999999995</v>
      </c>
    </row>
    <row r="387" spans="1:11" ht="14.4" customHeight="1" x14ac:dyDescent="0.3">
      <c r="A387" s="566" t="s">
        <v>537</v>
      </c>
      <c r="B387" s="567" t="s">
        <v>539</v>
      </c>
      <c r="C387" s="568" t="s">
        <v>557</v>
      </c>
      <c r="D387" s="569" t="s">
        <v>558</v>
      </c>
      <c r="E387" s="568" t="s">
        <v>4287</v>
      </c>
      <c r="F387" s="569" t="s">
        <v>4288</v>
      </c>
      <c r="G387" s="568" t="s">
        <v>4733</v>
      </c>
      <c r="H387" s="568" t="s">
        <v>4734</v>
      </c>
      <c r="I387" s="570">
        <v>40.57</v>
      </c>
      <c r="J387" s="570">
        <v>72</v>
      </c>
      <c r="K387" s="571">
        <v>2921</v>
      </c>
    </row>
    <row r="388" spans="1:11" ht="14.4" customHeight="1" x14ac:dyDescent="0.3">
      <c r="A388" s="566" t="s">
        <v>537</v>
      </c>
      <c r="B388" s="567" t="s">
        <v>539</v>
      </c>
      <c r="C388" s="568" t="s">
        <v>557</v>
      </c>
      <c r="D388" s="569" t="s">
        <v>558</v>
      </c>
      <c r="E388" s="568" t="s">
        <v>4287</v>
      </c>
      <c r="F388" s="569" t="s">
        <v>4288</v>
      </c>
      <c r="G388" s="568" t="s">
        <v>4735</v>
      </c>
      <c r="H388" s="568" t="s">
        <v>4736</v>
      </c>
      <c r="I388" s="570">
        <v>45.03</v>
      </c>
      <c r="J388" s="570">
        <v>12</v>
      </c>
      <c r="K388" s="571">
        <v>540.4</v>
      </c>
    </row>
    <row r="389" spans="1:11" ht="14.4" customHeight="1" x14ac:dyDescent="0.3">
      <c r="A389" s="566" t="s">
        <v>537</v>
      </c>
      <c r="B389" s="567" t="s">
        <v>539</v>
      </c>
      <c r="C389" s="568" t="s">
        <v>557</v>
      </c>
      <c r="D389" s="569" t="s">
        <v>558</v>
      </c>
      <c r="E389" s="568" t="s">
        <v>4289</v>
      </c>
      <c r="F389" s="569" t="s">
        <v>4290</v>
      </c>
      <c r="G389" s="568" t="s">
        <v>4453</v>
      </c>
      <c r="H389" s="568" t="s">
        <v>4454</v>
      </c>
      <c r="I389" s="570">
        <v>0.3</v>
      </c>
      <c r="J389" s="570">
        <v>500</v>
      </c>
      <c r="K389" s="571">
        <v>150</v>
      </c>
    </row>
    <row r="390" spans="1:11" ht="14.4" customHeight="1" x14ac:dyDescent="0.3">
      <c r="A390" s="566" t="s">
        <v>537</v>
      </c>
      <c r="B390" s="567" t="s">
        <v>539</v>
      </c>
      <c r="C390" s="568" t="s">
        <v>557</v>
      </c>
      <c r="D390" s="569" t="s">
        <v>558</v>
      </c>
      <c r="E390" s="568" t="s">
        <v>4289</v>
      </c>
      <c r="F390" s="569" t="s">
        <v>4290</v>
      </c>
      <c r="G390" s="568" t="s">
        <v>4457</v>
      </c>
      <c r="H390" s="568" t="s">
        <v>4458</v>
      </c>
      <c r="I390" s="570">
        <v>0.3</v>
      </c>
      <c r="J390" s="570">
        <v>200</v>
      </c>
      <c r="K390" s="571">
        <v>60</v>
      </c>
    </row>
    <row r="391" spans="1:11" ht="14.4" customHeight="1" x14ac:dyDescent="0.3">
      <c r="A391" s="566" t="s">
        <v>537</v>
      </c>
      <c r="B391" s="567" t="s">
        <v>539</v>
      </c>
      <c r="C391" s="568" t="s">
        <v>557</v>
      </c>
      <c r="D391" s="569" t="s">
        <v>558</v>
      </c>
      <c r="E391" s="568" t="s">
        <v>4291</v>
      </c>
      <c r="F391" s="569" t="s">
        <v>4292</v>
      </c>
      <c r="G391" s="568" t="s">
        <v>4737</v>
      </c>
      <c r="H391" s="568" t="s">
        <v>4738</v>
      </c>
      <c r="I391" s="570">
        <v>2.44</v>
      </c>
      <c r="J391" s="570">
        <v>1000</v>
      </c>
      <c r="K391" s="571">
        <v>2442.14</v>
      </c>
    </row>
    <row r="392" spans="1:11" ht="14.4" customHeight="1" x14ac:dyDescent="0.3">
      <c r="A392" s="566" t="s">
        <v>537</v>
      </c>
      <c r="B392" s="567" t="s">
        <v>539</v>
      </c>
      <c r="C392" s="568" t="s">
        <v>557</v>
      </c>
      <c r="D392" s="569" t="s">
        <v>558</v>
      </c>
      <c r="E392" s="568" t="s">
        <v>4291</v>
      </c>
      <c r="F392" s="569" t="s">
        <v>4292</v>
      </c>
      <c r="G392" s="568" t="s">
        <v>4739</v>
      </c>
      <c r="H392" s="568" t="s">
        <v>4740</v>
      </c>
      <c r="I392" s="570">
        <v>2.44</v>
      </c>
      <c r="J392" s="570">
        <v>2300</v>
      </c>
      <c r="K392" s="571">
        <v>5616.9299999999994</v>
      </c>
    </row>
    <row r="393" spans="1:11" ht="14.4" customHeight="1" x14ac:dyDescent="0.3">
      <c r="A393" s="566" t="s">
        <v>537</v>
      </c>
      <c r="B393" s="567" t="s">
        <v>539</v>
      </c>
      <c r="C393" s="568" t="s">
        <v>557</v>
      </c>
      <c r="D393" s="569" t="s">
        <v>558</v>
      </c>
      <c r="E393" s="568" t="s">
        <v>4291</v>
      </c>
      <c r="F393" s="569" t="s">
        <v>4292</v>
      </c>
      <c r="G393" s="568" t="s">
        <v>4741</v>
      </c>
      <c r="H393" s="568" t="s">
        <v>4742</v>
      </c>
      <c r="I393" s="570">
        <v>2.44</v>
      </c>
      <c r="J393" s="570">
        <v>1000</v>
      </c>
      <c r="K393" s="571">
        <v>2442.15</v>
      </c>
    </row>
    <row r="394" spans="1:11" ht="14.4" customHeight="1" x14ac:dyDescent="0.3">
      <c r="A394" s="566" t="s">
        <v>537</v>
      </c>
      <c r="B394" s="567" t="s">
        <v>539</v>
      </c>
      <c r="C394" s="568" t="s">
        <v>557</v>
      </c>
      <c r="D394" s="569" t="s">
        <v>558</v>
      </c>
      <c r="E394" s="568" t="s">
        <v>4291</v>
      </c>
      <c r="F394" s="569" t="s">
        <v>4292</v>
      </c>
      <c r="G394" s="568" t="s">
        <v>4743</v>
      </c>
      <c r="H394" s="568" t="s">
        <v>4744</v>
      </c>
      <c r="I394" s="570">
        <v>1.21</v>
      </c>
      <c r="J394" s="570">
        <v>100</v>
      </c>
      <c r="K394" s="571">
        <v>121</v>
      </c>
    </row>
    <row r="395" spans="1:11" ht="14.4" customHeight="1" x14ac:dyDescent="0.3">
      <c r="A395" s="566" t="s">
        <v>537</v>
      </c>
      <c r="B395" s="567" t="s">
        <v>539</v>
      </c>
      <c r="C395" s="568" t="s">
        <v>557</v>
      </c>
      <c r="D395" s="569" t="s">
        <v>558</v>
      </c>
      <c r="E395" s="568" t="s">
        <v>4291</v>
      </c>
      <c r="F395" s="569" t="s">
        <v>4292</v>
      </c>
      <c r="G395" s="568" t="s">
        <v>4745</v>
      </c>
      <c r="H395" s="568" t="s">
        <v>4746</v>
      </c>
      <c r="I395" s="570">
        <v>7.4350000000000005</v>
      </c>
      <c r="J395" s="570">
        <v>110</v>
      </c>
      <c r="K395" s="571">
        <v>817.2</v>
      </c>
    </row>
    <row r="396" spans="1:11" ht="14.4" customHeight="1" x14ac:dyDescent="0.3">
      <c r="A396" s="566" t="s">
        <v>537</v>
      </c>
      <c r="B396" s="567" t="s">
        <v>539</v>
      </c>
      <c r="C396" s="568" t="s">
        <v>557</v>
      </c>
      <c r="D396" s="569" t="s">
        <v>558</v>
      </c>
      <c r="E396" s="568" t="s">
        <v>4291</v>
      </c>
      <c r="F396" s="569" t="s">
        <v>4292</v>
      </c>
      <c r="G396" s="568" t="s">
        <v>4747</v>
      </c>
      <c r="H396" s="568" t="s">
        <v>4748</v>
      </c>
      <c r="I396" s="570">
        <v>7.503333333333333</v>
      </c>
      <c r="J396" s="570">
        <v>220</v>
      </c>
      <c r="K396" s="571">
        <v>1650.6</v>
      </c>
    </row>
    <row r="397" spans="1:11" ht="14.4" customHeight="1" x14ac:dyDescent="0.3">
      <c r="A397" s="566" t="s">
        <v>537</v>
      </c>
      <c r="B397" s="567" t="s">
        <v>539</v>
      </c>
      <c r="C397" s="568" t="s">
        <v>557</v>
      </c>
      <c r="D397" s="569" t="s">
        <v>558</v>
      </c>
      <c r="E397" s="568" t="s">
        <v>4291</v>
      </c>
      <c r="F397" s="569" t="s">
        <v>4292</v>
      </c>
      <c r="G397" s="568" t="s">
        <v>4749</v>
      </c>
      <c r="H397" s="568" t="s">
        <v>4750</v>
      </c>
      <c r="I397" s="570">
        <v>19.489999999999998</v>
      </c>
      <c r="J397" s="570">
        <v>30</v>
      </c>
      <c r="K397" s="571">
        <v>584.70000000000005</v>
      </c>
    </row>
    <row r="398" spans="1:11" ht="14.4" customHeight="1" x14ac:dyDescent="0.3">
      <c r="A398" s="566" t="s">
        <v>537</v>
      </c>
      <c r="B398" s="567" t="s">
        <v>539</v>
      </c>
      <c r="C398" s="568" t="s">
        <v>559</v>
      </c>
      <c r="D398" s="569" t="s">
        <v>560</v>
      </c>
      <c r="E398" s="568" t="s">
        <v>4273</v>
      </c>
      <c r="F398" s="569" t="s">
        <v>4274</v>
      </c>
      <c r="G398" s="568" t="s">
        <v>4751</v>
      </c>
      <c r="H398" s="568" t="s">
        <v>4752</v>
      </c>
      <c r="I398" s="570">
        <v>4.4420000000000002</v>
      </c>
      <c r="J398" s="570">
        <v>110</v>
      </c>
      <c r="K398" s="571">
        <v>489.3</v>
      </c>
    </row>
    <row r="399" spans="1:11" ht="14.4" customHeight="1" x14ac:dyDescent="0.3">
      <c r="A399" s="566" t="s">
        <v>537</v>
      </c>
      <c r="B399" s="567" t="s">
        <v>539</v>
      </c>
      <c r="C399" s="568" t="s">
        <v>559</v>
      </c>
      <c r="D399" s="569" t="s">
        <v>560</v>
      </c>
      <c r="E399" s="568" t="s">
        <v>4273</v>
      </c>
      <c r="F399" s="569" t="s">
        <v>4274</v>
      </c>
      <c r="G399" s="568" t="s">
        <v>4297</v>
      </c>
      <c r="H399" s="568" t="s">
        <v>4298</v>
      </c>
      <c r="I399" s="570">
        <v>2.39</v>
      </c>
      <c r="J399" s="570">
        <v>80</v>
      </c>
      <c r="K399" s="571">
        <v>191.2</v>
      </c>
    </row>
    <row r="400" spans="1:11" ht="14.4" customHeight="1" x14ac:dyDescent="0.3">
      <c r="A400" s="566" t="s">
        <v>537</v>
      </c>
      <c r="B400" s="567" t="s">
        <v>539</v>
      </c>
      <c r="C400" s="568" t="s">
        <v>559</v>
      </c>
      <c r="D400" s="569" t="s">
        <v>560</v>
      </c>
      <c r="E400" s="568" t="s">
        <v>4273</v>
      </c>
      <c r="F400" s="569" t="s">
        <v>4274</v>
      </c>
      <c r="G400" s="568" t="s">
        <v>4465</v>
      </c>
      <c r="H400" s="568" t="s">
        <v>4466</v>
      </c>
      <c r="I400" s="570">
        <v>3.1</v>
      </c>
      <c r="J400" s="570">
        <v>40</v>
      </c>
      <c r="K400" s="571">
        <v>124</v>
      </c>
    </row>
    <row r="401" spans="1:11" ht="14.4" customHeight="1" x14ac:dyDescent="0.3">
      <c r="A401" s="566" t="s">
        <v>537</v>
      </c>
      <c r="B401" s="567" t="s">
        <v>539</v>
      </c>
      <c r="C401" s="568" t="s">
        <v>559</v>
      </c>
      <c r="D401" s="569" t="s">
        <v>560</v>
      </c>
      <c r="E401" s="568" t="s">
        <v>4273</v>
      </c>
      <c r="F401" s="569" t="s">
        <v>4274</v>
      </c>
      <c r="G401" s="568" t="s">
        <v>4299</v>
      </c>
      <c r="H401" s="568" t="s">
        <v>4300</v>
      </c>
      <c r="I401" s="570">
        <v>7.3257142857142856</v>
      </c>
      <c r="J401" s="570">
        <v>570</v>
      </c>
      <c r="K401" s="571">
        <v>4173.2</v>
      </c>
    </row>
    <row r="402" spans="1:11" ht="14.4" customHeight="1" x14ac:dyDescent="0.3">
      <c r="A402" s="566" t="s">
        <v>537</v>
      </c>
      <c r="B402" s="567" t="s">
        <v>539</v>
      </c>
      <c r="C402" s="568" t="s">
        <v>559</v>
      </c>
      <c r="D402" s="569" t="s">
        <v>560</v>
      </c>
      <c r="E402" s="568" t="s">
        <v>4273</v>
      </c>
      <c r="F402" s="569" t="s">
        <v>4274</v>
      </c>
      <c r="G402" s="568" t="s">
        <v>4469</v>
      </c>
      <c r="H402" s="568" t="s">
        <v>4470</v>
      </c>
      <c r="I402" s="570">
        <v>12.102857142857143</v>
      </c>
      <c r="J402" s="570">
        <v>180</v>
      </c>
      <c r="K402" s="571">
        <v>2179</v>
      </c>
    </row>
    <row r="403" spans="1:11" ht="14.4" customHeight="1" x14ac:dyDescent="0.3">
      <c r="A403" s="566" t="s">
        <v>537</v>
      </c>
      <c r="B403" s="567" t="s">
        <v>539</v>
      </c>
      <c r="C403" s="568" t="s">
        <v>559</v>
      </c>
      <c r="D403" s="569" t="s">
        <v>560</v>
      </c>
      <c r="E403" s="568" t="s">
        <v>4273</v>
      </c>
      <c r="F403" s="569" t="s">
        <v>4274</v>
      </c>
      <c r="G403" s="568" t="s">
        <v>4753</v>
      </c>
      <c r="H403" s="568" t="s">
        <v>4754</v>
      </c>
      <c r="I403" s="570">
        <v>0.39714285714285719</v>
      </c>
      <c r="J403" s="570">
        <v>7000</v>
      </c>
      <c r="K403" s="571">
        <v>2780</v>
      </c>
    </row>
    <row r="404" spans="1:11" ht="14.4" customHeight="1" x14ac:dyDescent="0.3">
      <c r="A404" s="566" t="s">
        <v>537</v>
      </c>
      <c r="B404" s="567" t="s">
        <v>539</v>
      </c>
      <c r="C404" s="568" t="s">
        <v>559</v>
      </c>
      <c r="D404" s="569" t="s">
        <v>560</v>
      </c>
      <c r="E404" s="568" t="s">
        <v>4273</v>
      </c>
      <c r="F404" s="569" t="s">
        <v>4274</v>
      </c>
      <c r="G404" s="568" t="s">
        <v>4301</v>
      </c>
      <c r="H404" s="568" t="s">
        <v>4302</v>
      </c>
      <c r="I404" s="570">
        <v>27.067142857142862</v>
      </c>
      <c r="J404" s="570">
        <v>248</v>
      </c>
      <c r="K404" s="571">
        <v>6719.04</v>
      </c>
    </row>
    <row r="405" spans="1:11" ht="14.4" customHeight="1" x14ac:dyDescent="0.3">
      <c r="A405" s="566" t="s">
        <v>537</v>
      </c>
      <c r="B405" s="567" t="s">
        <v>539</v>
      </c>
      <c r="C405" s="568" t="s">
        <v>559</v>
      </c>
      <c r="D405" s="569" t="s">
        <v>560</v>
      </c>
      <c r="E405" s="568" t="s">
        <v>4273</v>
      </c>
      <c r="F405" s="569" t="s">
        <v>4274</v>
      </c>
      <c r="G405" s="568" t="s">
        <v>4689</v>
      </c>
      <c r="H405" s="568" t="s">
        <v>4690</v>
      </c>
      <c r="I405" s="570">
        <v>3.91</v>
      </c>
      <c r="J405" s="570">
        <v>300</v>
      </c>
      <c r="K405" s="571">
        <v>1173</v>
      </c>
    </row>
    <row r="406" spans="1:11" ht="14.4" customHeight="1" x14ac:dyDescent="0.3">
      <c r="A406" s="566" t="s">
        <v>537</v>
      </c>
      <c r="B406" s="567" t="s">
        <v>539</v>
      </c>
      <c r="C406" s="568" t="s">
        <v>559</v>
      </c>
      <c r="D406" s="569" t="s">
        <v>560</v>
      </c>
      <c r="E406" s="568" t="s">
        <v>4273</v>
      </c>
      <c r="F406" s="569" t="s">
        <v>4274</v>
      </c>
      <c r="G406" s="568" t="s">
        <v>4305</v>
      </c>
      <c r="H406" s="568" t="s">
        <v>4306</v>
      </c>
      <c r="I406" s="570">
        <v>5.916666666666667</v>
      </c>
      <c r="J406" s="570">
        <v>600</v>
      </c>
      <c r="K406" s="571">
        <v>3550</v>
      </c>
    </row>
    <row r="407" spans="1:11" ht="14.4" customHeight="1" x14ac:dyDescent="0.3">
      <c r="A407" s="566" t="s">
        <v>537</v>
      </c>
      <c r="B407" s="567" t="s">
        <v>539</v>
      </c>
      <c r="C407" s="568" t="s">
        <v>559</v>
      </c>
      <c r="D407" s="569" t="s">
        <v>560</v>
      </c>
      <c r="E407" s="568" t="s">
        <v>4273</v>
      </c>
      <c r="F407" s="569" t="s">
        <v>4274</v>
      </c>
      <c r="G407" s="568" t="s">
        <v>4307</v>
      </c>
      <c r="H407" s="568" t="s">
        <v>4308</v>
      </c>
      <c r="I407" s="570">
        <v>0.84166666666666667</v>
      </c>
      <c r="J407" s="570">
        <v>6000</v>
      </c>
      <c r="K407" s="571">
        <v>5052</v>
      </c>
    </row>
    <row r="408" spans="1:11" ht="14.4" customHeight="1" x14ac:dyDescent="0.3">
      <c r="A408" s="566" t="s">
        <v>537</v>
      </c>
      <c r="B408" s="567" t="s">
        <v>539</v>
      </c>
      <c r="C408" s="568" t="s">
        <v>559</v>
      </c>
      <c r="D408" s="569" t="s">
        <v>560</v>
      </c>
      <c r="E408" s="568" t="s">
        <v>4273</v>
      </c>
      <c r="F408" s="569" t="s">
        <v>4274</v>
      </c>
      <c r="G408" s="568" t="s">
        <v>4755</v>
      </c>
      <c r="H408" s="568" t="s">
        <v>4756</v>
      </c>
      <c r="I408" s="570">
        <v>2.2749999999999999</v>
      </c>
      <c r="J408" s="570">
        <v>80</v>
      </c>
      <c r="K408" s="571">
        <v>182</v>
      </c>
    </row>
    <row r="409" spans="1:11" ht="14.4" customHeight="1" x14ac:dyDescent="0.3">
      <c r="A409" s="566" t="s">
        <v>537</v>
      </c>
      <c r="B409" s="567" t="s">
        <v>539</v>
      </c>
      <c r="C409" s="568" t="s">
        <v>559</v>
      </c>
      <c r="D409" s="569" t="s">
        <v>560</v>
      </c>
      <c r="E409" s="568" t="s">
        <v>4273</v>
      </c>
      <c r="F409" s="569" t="s">
        <v>4274</v>
      </c>
      <c r="G409" s="568" t="s">
        <v>4629</v>
      </c>
      <c r="H409" s="568" t="s">
        <v>4630</v>
      </c>
      <c r="I409" s="570">
        <v>101.91000000000001</v>
      </c>
      <c r="J409" s="570">
        <v>20</v>
      </c>
      <c r="K409" s="571">
        <v>2697.6499999999996</v>
      </c>
    </row>
    <row r="410" spans="1:11" ht="14.4" customHeight="1" x14ac:dyDescent="0.3">
      <c r="A410" s="566" t="s">
        <v>537</v>
      </c>
      <c r="B410" s="567" t="s">
        <v>539</v>
      </c>
      <c r="C410" s="568" t="s">
        <v>559</v>
      </c>
      <c r="D410" s="569" t="s">
        <v>560</v>
      </c>
      <c r="E410" s="568" t="s">
        <v>4273</v>
      </c>
      <c r="F410" s="569" t="s">
        <v>4274</v>
      </c>
      <c r="G410" s="568" t="s">
        <v>4313</v>
      </c>
      <c r="H410" s="568" t="s">
        <v>4314</v>
      </c>
      <c r="I410" s="570">
        <v>30.110000000000003</v>
      </c>
      <c r="J410" s="570">
        <v>200</v>
      </c>
      <c r="K410" s="571">
        <v>6022</v>
      </c>
    </row>
    <row r="411" spans="1:11" ht="14.4" customHeight="1" x14ac:dyDescent="0.3">
      <c r="A411" s="566" t="s">
        <v>537</v>
      </c>
      <c r="B411" s="567" t="s">
        <v>539</v>
      </c>
      <c r="C411" s="568" t="s">
        <v>559</v>
      </c>
      <c r="D411" s="569" t="s">
        <v>560</v>
      </c>
      <c r="E411" s="568" t="s">
        <v>4273</v>
      </c>
      <c r="F411" s="569" t="s">
        <v>4274</v>
      </c>
      <c r="G411" s="568" t="s">
        <v>4315</v>
      </c>
      <c r="H411" s="568" t="s">
        <v>4316</v>
      </c>
      <c r="I411" s="570">
        <v>12.345000000000001</v>
      </c>
      <c r="J411" s="570">
        <v>100</v>
      </c>
      <c r="K411" s="571">
        <v>1234.5</v>
      </c>
    </row>
    <row r="412" spans="1:11" ht="14.4" customHeight="1" x14ac:dyDescent="0.3">
      <c r="A412" s="566" t="s">
        <v>537</v>
      </c>
      <c r="B412" s="567" t="s">
        <v>539</v>
      </c>
      <c r="C412" s="568" t="s">
        <v>559</v>
      </c>
      <c r="D412" s="569" t="s">
        <v>560</v>
      </c>
      <c r="E412" s="568" t="s">
        <v>4273</v>
      </c>
      <c r="F412" s="569" t="s">
        <v>4274</v>
      </c>
      <c r="G412" s="568" t="s">
        <v>4317</v>
      </c>
      <c r="H412" s="568" t="s">
        <v>4318</v>
      </c>
      <c r="I412" s="570">
        <v>8.1150000000000002</v>
      </c>
      <c r="J412" s="570">
        <v>200</v>
      </c>
      <c r="K412" s="571">
        <v>1623</v>
      </c>
    </row>
    <row r="413" spans="1:11" ht="14.4" customHeight="1" x14ac:dyDescent="0.3">
      <c r="A413" s="566" t="s">
        <v>537</v>
      </c>
      <c r="B413" s="567" t="s">
        <v>539</v>
      </c>
      <c r="C413" s="568" t="s">
        <v>559</v>
      </c>
      <c r="D413" s="569" t="s">
        <v>560</v>
      </c>
      <c r="E413" s="568" t="s">
        <v>4273</v>
      </c>
      <c r="F413" s="569" t="s">
        <v>4274</v>
      </c>
      <c r="G413" s="568" t="s">
        <v>4633</v>
      </c>
      <c r="H413" s="568" t="s">
        <v>4634</v>
      </c>
      <c r="I413" s="570">
        <v>66.585000000000008</v>
      </c>
      <c r="J413" s="570">
        <v>20</v>
      </c>
      <c r="K413" s="571">
        <v>1331.65</v>
      </c>
    </row>
    <row r="414" spans="1:11" ht="14.4" customHeight="1" x14ac:dyDescent="0.3">
      <c r="A414" s="566" t="s">
        <v>537</v>
      </c>
      <c r="B414" s="567" t="s">
        <v>539</v>
      </c>
      <c r="C414" s="568" t="s">
        <v>559</v>
      </c>
      <c r="D414" s="569" t="s">
        <v>560</v>
      </c>
      <c r="E414" s="568" t="s">
        <v>4273</v>
      </c>
      <c r="F414" s="569" t="s">
        <v>4274</v>
      </c>
      <c r="G414" s="568" t="s">
        <v>4319</v>
      </c>
      <c r="H414" s="568" t="s">
        <v>4320</v>
      </c>
      <c r="I414" s="570">
        <v>0.6</v>
      </c>
      <c r="J414" s="570">
        <v>1500</v>
      </c>
      <c r="K414" s="571">
        <v>900</v>
      </c>
    </row>
    <row r="415" spans="1:11" ht="14.4" customHeight="1" x14ac:dyDescent="0.3">
      <c r="A415" s="566" t="s">
        <v>537</v>
      </c>
      <c r="B415" s="567" t="s">
        <v>539</v>
      </c>
      <c r="C415" s="568" t="s">
        <v>559</v>
      </c>
      <c r="D415" s="569" t="s">
        <v>560</v>
      </c>
      <c r="E415" s="568" t="s">
        <v>4273</v>
      </c>
      <c r="F415" s="569" t="s">
        <v>4274</v>
      </c>
      <c r="G415" s="568" t="s">
        <v>4757</v>
      </c>
      <c r="H415" s="568" t="s">
        <v>4758</v>
      </c>
      <c r="I415" s="570">
        <v>1.33</v>
      </c>
      <c r="J415" s="570">
        <v>1000</v>
      </c>
      <c r="K415" s="571">
        <v>1331</v>
      </c>
    </row>
    <row r="416" spans="1:11" ht="14.4" customHeight="1" x14ac:dyDescent="0.3">
      <c r="A416" s="566" t="s">
        <v>537</v>
      </c>
      <c r="B416" s="567" t="s">
        <v>539</v>
      </c>
      <c r="C416" s="568" t="s">
        <v>559</v>
      </c>
      <c r="D416" s="569" t="s">
        <v>560</v>
      </c>
      <c r="E416" s="568" t="s">
        <v>4273</v>
      </c>
      <c r="F416" s="569" t="s">
        <v>4274</v>
      </c>
      <c r="G416" s="568" t="s">
        <v>4501</v>
      </c>
      <c r="H416" s="568" t="s">
        <v>4502</v>
      </c>
      <c r="I416" s="570">
        <v>407.8533333333333</v>
      </c>
      <c r="J416" s="570">
        <v>8</v>
      </c>
      <c r="K416" s="571">
        <v>3265.25</v>
      </c>
    </row>
    <row r="417" spans="1:11" ht="14.4" customHeight="1" x14ac:dyDescent="0.3">
      <c r="A417" s="566" t="s">
        <v>537</v>
      </c>
      <c r="B417" s="567" t="s">
        <v>539</v>
      </c>
      <c r="C417" s="568" t="s">
        <v>559</v>
      </c>
      <c r="D417" s="569" t="s">
        <v>560</v>
      </c>
      <c r="E417" s="568" t="s">
        <v>4273</v>
      </c>
      <c r="F417" s="569" t="s">
        <v>4274</v>
      </c>
      <c r="G417" s="568" t="s">
        <v>4323</v>
      </c>
      <c r="H417" s="568" t="s">
        <v>4324</v>
      </c>
      <c r="I417" s="570">
        <v>8.6157142857142865</v>
      </c>
      <c r="J417" s="570">
        <v>360</v>
      </c>
      <c r="K417" s="571">
        <v>3102.12</v>
      </c>
    </row>
    <row r="418" spans="1:11" ht="14.4" customHeight="1" x14ac:dyDescent="0.3">
      <c r="A418" s="566" t="s">
        <v>537</v>
      </c>
      <c r="B418" s="567" t="s">
        <v>539</v>
      </c>
      <c r="C418" s="568" t="s">
        <v>559</v>
      </c>
      <c r="D418" s="569" t="s">
        <v>560</v>
      </c>
      <c r="E418" s="568" t="s">
        <v>4273</v>
      </c>
      <c r="F418" s="569" t="s">
        <v>4274</v>
      </c>
      <c r="G418" s="568" t="s">
        <v>4503</v>
      </c>
      <c r="H418" s="568" t="s">
        <v>4504</v>
      </c>
      <c r="I418" s="570">
        <v>13.038333333333334</v>
      </c>
      <c r="J418" s="570">
        <v>23</v>
      </c>
      <c r="K418" s="571">
        <v>299.86</v>
      </c>
    </row>
    <row r="419" spans="1:11" ht="14.4" customHeight="1" x14ac:dyDescent="0.3">
      <c r="A419" s="566" t="s">
        <v>537</v>
      </c>
      <c r="B419" s="567" t="s">
        <v>539</v>
      </c>
      <c r="C419" s="568" t="s">
        <v>559</v>
      </c>
      <c r="D419" s="569" t="s">
        <v>560</v>
      </c>
      <c r="E419" s="568" t="s">
        <v>4273</v>
      </c>
      <c r="F419" s="569" t="s">
        <v>4274</v>
      </c>
      <c r="G419" s="568" t="s">
        <v>4325</v>
      </c>
      <c r="H419" s="568" t="s">
        <v>4326</v>
      </c>
      <c r="I419" s="570">
        <v>26.471428571428568</v>
      </c>
      <c r="J419" s="570">
        <v>36</v>
      </c>
      <c r="K419" s="571">
        <v>951.75999999999988</v>
      </c>
    </row>
    <row r="420" spans="1:11" ht="14.4" customHeight="1" x14ac:dyDescent="0.3">
      <c r="A420" s="566" t="s">
        <v>537</v>
      </c>
      <c r="B420" s="567" t="s">
        <v>539</v>
      </c>
      <c r="C420" s="568" t="s">
        <v>559</v>
      </c>
      <c r="D420" s="569" t="s">
        <v>560</v>
      </c>
      <c r="E420" s="568" t="s">
        <v>4273</v>
      </c>
      <c r="F420" s="569" t="s">
        <v>4274</v>
      </c>
      <c r="G420" s="568" t="s">
        <v>4759</v>
      </c>
      <c r="H420" s="568" t="s">
        <v>4760</v>
      </c>
      <c r="I420" s="570">
        <v>2.9785714285714286</v>
      </c>
      <c r="J420" s="570">
        <v>300</v>
      </c>
      <c r="K420" s="571">
        <v>894.6</v>
      </c>
    </row>
    <row r="421" spans="1:11" ht="14.4" customHeight="1" x14ac:dyDescent="0.3">
      <c r="A421" s="566" t="s">
        <v>537</v>
      </c>
      <c r="B421" s="567" t="s">
        <v>539</v>
      </c>
      <c r="C421" s="568" t="s">
        <v>559</v>
      </c>
      <c r="D421" s="569" t="s">
        <v>560</v>
      </c>
      <c r="E421" s="568" t="s">
        <v>4273</v>
      </c>
      <c r="F421" s="569" t="s">
        <v>4274</v>
      </c>
      <c r="G421" s="568" t="s">
        <v>4327</v>
      </c>
      <c r="H421" s="568" t="s">
        <v>4328</v>
      </c>
      <c r="I421" s="570">
        <v>1.2300000000000002</v>
      </c>
      <c r="J421" s="570">
        <v>15400</v>
      </c>
      <c r="K421" s="571">
        <v>18942</v>
      </c>
    </row>
    <row r="422" spans="1:11" ht="14.4" customHeight="1" x14ac:dyDescent="0.3">
      <c r="A422" s="566" t="s">
        <v>537</v>
      </c>
      <c r="B422" s="567" t="s">
        <v>539</v>
      </c>
      <c r="C422" s="568" t="s">
        <v>559</v>
      </c>
      <c r="D422" s="569" t="s">
        <v>560</v>
      </c>
      <c r="E422" s="568" t="s">
        <v>4273</v>
      </c>
      <c r="F422" s="569" t="s">
        <v>4274</v>
      </c>
      <c r="G422" s="568" t="s">
        <v>4761</v>
      </c>
      <c r="H422" s="568" t="s">
        <v>4762</v>
      </c>
      <c r="I422" s="570">
        <v>8.5324999999999989</v>
      </c>
      <c r="J422" s="570">
        <v>400</v>
      </c>
      <c r="K422" s="571">
        <v>3413</v>
      </c>
    </row>
    <row r="423" spans="1:11" ht="14.4" customHeight="1" x14ac:dyDescent="0.3">
      <c r="A423" s="566" t="s">
        <v>537</v>
      </c>
      <c r="B423" s="567" t="s">
        <v>539</v>
      </c>
      <c r="C423" s="568" t="s">
        <v>559</v>
      </c>
      <c r="D423" s="569" t="s">
        <v>560</v>
      </c>
      <c r="E423" s="568" t="s">
        <v>4273</v>
      </c>
      <c r="F423" s="569" t="s">
        <v>4274</v>
      </c>
      <c r="G423" s="568" t="s">
        <v>4691</v>
      </c>
      <c r="H423" s="568" t="s">
        <v>4692</v>
      </c>
      <c r="I423" s="570">
        <v>1.1749999999999998</v>
      </c>
      <c r="J423" s="570">
        <v>600</v>
      </c>
      <c r="K423" s="571">
        <v>704</v>
      </c>
    </row>
    <row r="424" spans="1:11" ht="14.4" customHeight="1" x14ac:dyDescent="0.3">
      <c r="A424" s="566" t="s">
        <v>537</v>
      </c>
      <c r="B424" s="567" t="s">
        <v>539</v>
      </c>
      <c r="C424" s="568" t="s">
        <v>559</v>
      </c>
      <c r="D424" s="569" t="s">
        <v>560</v>
      </c>
      <c r="E424" s="568" t="s">
        <v>4273</v>
      </c>
      <c r="F424" s="569" t="s">
        <v>4274</v>
      </c>
      <c r="G424" s="568" t="s">
        <v>4763</v>
      </c>
      <c r="H424" s="568" t="s">
        <v>4764</v>
      </c>
      <c r="I424" s="570">
        <v>98.4</v>
      </c>
      <c r="J424" s="570">
        <v>10</v>
      </c>
      <c r="K424" s="571">
        <v>984</v>
      </c>
    </row>
    <row r="425" spans="1:11" ht="14.4" customHeight="1" x14ac:dyDescent="0.3">
      <c r="A425" s="566" t="s">
        <v>537</v>
      </c>
      <c r="B425" s="567" t="s">
        <v>539</v>
      </c>
      <c r="C425" s="568" t="s">
        <v>559</v>
      </c>
      <c r="D425" s="569" t="s">
        <v>560</v>
      </c>
      <c r="E425" s="568" t="s">
        <v>4273</v>
      </c>
      <c r="F425" s="569" t="s">
        <v>4274</v>
      </c>
      <c r="G425" s="568" t="s">
        <v>4639</v>
      </c>
      <c r="H425" s="568" t="s">
        <v>4640</v>
      </c>
      <c r="I425" s="570">
        <v>188.68999999999997</v>
      </c>
      <c r="J425" s="570">
        <v>20</v>
      </c>
      <c r="K425" s="571">
        <v>4245.46</v>
      </c>
    </row>
    <row r="426" spans="1:11" ht="14.4" customHeight="1" x14ac:dyDescent="0.3">
      <c r="A426" s="566" t="s">
        <v>537</v>
      </c>
      <c r="B426" s="567" t="s">
        <v>539</v>
      </c>
      <c r="C426" s="568" t="s">
        <v>559</v>
      </c>
      <c r="D426" s="569" t="s">
        <v>560</v>
      </c>
      <c r="E426" s="568" t="s">
        <v>4273</v>
      </c>
      <c r="F426" s="569" t="s">
        <v>4274</v>
      </c>
      <c r="G426" s="568" t="s">
        <v>4329</v>
      </c>
      <c r="H426" s="568" t="s">
        <v>4330</v>
      </c>
      <c r="I426" s="570">
        <v>8.1216666666666679</v>
      </c>
      <c r="J426" s="570">
        <v>400</v>
      </c>
      <c r="K426" s="571">
        <v>3268.79</v>
      </c>
    </row>
    <row r="427" spans="1:11" ht="14.4" customHeight="1" x14ac:dyDescent="0.3">
      <c r="A427" s="566" t="s">
        <v>537</v>
      </c>
      <c r="B427" s="567" t="s">
        <v>539</v>
      </c>
      <c r="C427" s="568" t="s">
        <v>559</v>
      </c>
      <c r="D427" s="569" t="s">
        <v>560</v>
      </c>
      <c r="E427" s="568" t="s">
        <v>4273</v>
      </c>
      <c r="F427" s="569" t="s">
        <v>4274</v>
      </c>
      <c r="G427" s="568" t="s">
        <v>4521</v>
      </c>
      <c r="H427" s="568" t="s">
        <v>4522</v>
      </c>
      <c r="I427" s="570">
        <v>9.5466666666666669</v>
      </c>
      <c r="J427" s="570">
        <v>300</v>
      </c>
      <c r="K427" s="571">
        <v>2864</v>
      </c>
    </row>
    <row r="428" spans="1:11" ht="14.4" customHeight="1" x14ac:dyDescent="0.3">
      <c r="A428" s="566" t="s">
        <v>537</v>
      </c>
      <c r="B428" s="567" t="s">
        <v>539</v>
      </c>
      <c r="C428" s="568" t="s">
        <v>559</v>
      </c>
      <c r="D428" s="569" t="s">
        <v>560</v>
      </c>
      <c r="E428" s="568" t="s">
        <v>4273</v>
      </c>
      <c r="F428" s="569" t="s">
        <v>4274</v>
      </c>
      <c r="G428" s="568" t="s">
        <v>4333</v>
      </c>
      <c r="H428" s="568" t="s">
        <v>4334</v>
      </c>
      <c r="I428" s="570">
        <v>7.23</v>
      </c>
      <c r="J428" s="570">
        <v>36</v>
      </c>
      <c r="K428" s="571">
        <v>260.39999999999998</v>
      </c>
    </row>
    <row r="429" spans="1:11" ht="14.4" customHeight="1" x14ac:dyDescent="0.3">
      <c r="A429" s="566" t="s">
        <v>537</v>
      </c>
      <c r="B429" s="567" t="s">
        <v>539</v>
      </c>
      <c r="C429" s="568" t="s">
        <v>559</v>
      </c>
      <c r="D429" s="569" t="s">
        <v>560</v>
      </c>
      <c r="E429" s="568" t="s">
        <v>4273</v>
      </c>
      <c r="F429" s="569" t="s">
        <v>4274</v>
      </c>
      <c r="G429" s="568" t="s">
        <v>4649</v>
      </c>
      <c r="H429" s="568" t="s">
        <v>4650</v>
      </c>
      <c r="I429" s="570">
        <v>60.87</v>
      </c>
      <c r="J429" s="570">
        <v>10</v>
      </c>
      <c r="K429" s="571">
        <v>608.66999999999996</v>
      </c>
    </row>
    <row r="430" spans="1:11" ht="14.4" customHeight="1" x14ac:dyDescent="0.3">
      <c r="A430" s="566" t="s">
        <v>537</v>
      </c>
      <c r="B430" s="567" t="s">
        <v>539</v>
      </c>
      <c r="C430" s="568" t="s">
        <v>559</v>
      </c>
      <c r="D430" s="569" t="s">
        <v>560</v>
      </c>
      <c r="E430" s="568" t="s">
        <v>4273</v>
      </c>
      <c r="F430" s="569" t="s">
        <v>4274</v>
      </c>
      <c r="G430" s="568" t="s">
        <v>4335</v>
      </c>
      <c r="H430" s="568" t="s">
        <v>4336</v>
      </c>
      <c r="I430" s="570">
        <v>314.79499999999996</v>
      </c>
      <c r="J430" s="570">
        <v>6</v>
      </c>
      <c r="K430" s="571">
        <v>1888.7599999999998</v>
      </c>
    </row>
    <row r="431" spans="1:11" ht="14.4" customHeight="1" x14ac:dyDescent="0.3">
      <c r="A431" s="566" t="s">
        <v>537</v>
      </c>
      <c r="B431" s="567" t="s">
        <v>539</v>
      </c>
      <c r="C431" s="568" t="s">
        <v>559</v>
      </c>
      <c r="D431" s="569" t="s">
        <v>560</v>
      </c>
      <c r="E431" s="568" t="s">
        <v>4273</v>
      </c>
      <c r="F431" s="569" t="s">
        <v>4274</v>
      </c>
      <c r="G431" s="568" t="s">
        <v>4531</v>
      </c>
      <c r="H431" s="568" t="s">
        <v>4532</v>
      </c>
      <c r="I431" s="570">
        <v>314.80250000000001</v>
      </c>
      <c r="J431" s="570">
        <v>6</v>
      </c>
      <c r="K431" s="571">
        <v>1888.81</v>
      </c>
    </row>
    <row r="432" spans="1:11" ht="14.4" customHeight="1" x14ac:dyDescent="0.3">
      <c r="A432" s="566" t="s">
        <v>537</v>
      </c>
      <c r="B432" s="567" t="s">
        <v>539</v>
      </c>
      <c r="C432" s="568" t="s">
        <v>559</v>
      </c>
      <c r="D432" s="569" t="s">
        <v>560</v>
      </c>
      <c r="E432" s="568" t="s">
        <v>4273</v>
      </c>
      <c r="F432" s="569" t="s">
        <v>4274</v>
      </c>
      <c r="G432" s="568" t="s">
        <v>4765</v>
      </c>
      <c r="H432" s="568" t="s">
        <v>4766</v>
      </c>
      <c r="I432" s="570">
        <v>314.81333333333333</v>
      </c>
      <c r="J432" s="570">
        <v>5</v>
      </c>
      <c r="K432" s="571">
        <v>1574.0900000000001</v>
      </c>
    </row>
    <row r="433" spans="1:11" ht="14.4" customHeight="1" x14ac:dyDescent="0.3">
      <c r="A433" s="566" t="s">
        <v>537</v>
      </c>
      <c r="B433" s="567" t="s">
        <v>539</v>
      </c>
      <c r="C433" s="568" t="s">
        <v>559</v>
      </c>
      <c r="D433" s="569" t="s">
        <v>560</v>
      </c>
      <c r="E433" s="568" t="s">
        <v>4273</v>
      </c>
      <c r="F433" s="569" t="s">
        <v>4274</v>
      </c>
      <c r="G433" s="568" t="s">
        <v>4767</v>
      </c>
      <c r="H433" s="568" t="s">
        <v>4768</v>
      </c>
      <c r="I433" s="570">
        <v>69.05</v>
      </c>
      <c r="J433" s="570">
        <v>10</v>
      </c>
      <c r="K433" s="571">
        <v>690.52</v>
      </c>
    </row>
    <row r="434" spans="1:11" ht="14.4" customHeight="1" x14ac:dyDescent="0.3">
      <c r="A434" s="566" t="s">
        <v>537</v>
      </c>
      <c r="B434" s="567" t="s">
        <v>539</v>
      </c>
      <c r="C434" s="568" t="s">
        <v>559</v>
      </c>
      <c r="D434" s="569" t="s">
        <v>560</v>
      </c>
      <c r="E434" s="568" t="s">
        <v>4273</v>
      </c>
      <c r="F434" s="569" t="s">
        <v>4274</v>
      </c>
      <c r="G434" s="568" t="s">
        <v>4769</v>
      </c>
      <c r="H434" s="568" t="s">
        <v>4770</v>
      </c>
      <c r="I434" s="570">
        <v>61.75</v>
      </c>
      <c r="J434" s="570">
        <v>10</v>
      </c>
      <c r="K434" s="571">
        <v>617.54999999999995</v>
      </c>
    </row>
    <row r="435" spans="1:11" ht="14.4" customHeight="1" x14ac:dyDescent="0.3">
      <c r="A435" s="566" t="s">
        <v>537</v>
      </c>
      <c r="B435" s="567" t="s">
        <v>539</v>
      </c>
      <c r="C435" s="568" t="s">
        <v>559</v>
      </c>
      <c r="D435" s="569" t="s">
        <v>560</v>
      </c>
      <c r="E435" s="568" t="s">
        <v>4273</v>
      </c>
      <c r="F435" s="569" t="s">
        <v>4274</v>
      </c>
      <c r="G435" s="568" t="s">
        <v>4771</v>
      </c>
      <c r="H435" s="568" t="s">
        <v>4772</v>
      </c>
      <c r="I435" s="570">
        <v>101.24</v>
      </c>
      <c r="J435" s="570">
        <v>10</v>
      </c>
      <c r="K435" s="571">
        <v>1012.35</v>
      </c>
    </row>
    <row r="436" spans="1:11" ht="14.4" customHeight="1" x14ac:dyDescent="0.3">
      <c r="A436" s="566" t="s">
        <v>537</v>
      </c>
      <c r="B436" s="567" t="s">
        <v>539</v>
      </c>
      <c r="C436" s="568" t="s">
        <v>559</v>
      </c>
      <c r="D436" s="569" t="s">
        <v>560</v>
      </c>
      <c r="E436" s="568" t="s">
        <v>4275</v>
      </c>
      <c r="F436" s="569" t="s">
        <v>4276</v>
      </c>
      <c r="G436" s="568" t="s">
        <v>4773</v>
      </c>
      <c r="H436" s="568" t="s">
        <v>4774</v>
      </c>
      <c r="I436" s="570">
        <v>444.6</v>
      </c>
      <c r="J436" s="570">
        <v>6</v>
      </c>
      <c r="K436" s="571">
        <v>2667.6</v>
      </c>
    </row>
    <row r="437" spans="1:11" ht="14.4" customHeight="1" x14ac:dyDescent="0.3">
      <c r="A437" s="566" t="s">
        <v>537</v>
      </c>
      <c r="B437" s="567" t="s">
        <v>539</v>
      </c>
      <c r="C437" s="568" t="s">
        <v>559</v>
      </c>
      <c r="D437" s="569" t="s">
        <v>560</v>
      </c>
      <c r="E437" s="568" t="s">
        <v>4275</v>
      </c>
      <c r="F437" s="569" t="s">
        <v>4276</v>
      </c>
      <c r="G437" s="568" t="s">
        <v>4775</v>
      </c>
      <c r="H437" s="568" t="s">
        <v>4776</v>
      </c>
      <c r="I437" s="570">
        <v>268.60000000000002</v>
      </c>
      <c r="J437" s="570">
        <v>10</v>
      </c>
      <c r="K437" s="571">
        <v>2686</v>
      </c>
    </row>
    <row r="438" spans="1:11" ht="14.4" customHeight="1" x14ac:dyDescent="0.3">
      <c r="A438" s="566" t="s">
        <v>537</v>
      </c>
      <c r="B438" s="567" t="s">
        <v>539</v>
      </c>
      <c r="C438" s="568" t="s">
        <v>559</v>
      </c>
      <c r="D438" s="569" t="s">
        <v>560</v>
      </c>
      <c r="E438" s="568" t="s">
        <v>4275</v>
      </c>
      <c r="F438" s="569" t="s">
        <v>4276</v>
      </c>
      <c r="G438" s="568" t="s">
        <v>4777</v>
      </c>
      <c r="H438" s="568" t="s">
        <v>4778</v>
      </c>
      <c r="I438" s="570">
        <v>57.612499999999997</v>
      </c>
      <c r="J438" s="570">
        <v>100</v>
      </c>
      <c r="K438" s="571">
        <v>5721.2999999999993</v>
      </c>
    </row>
    <row r="439" spans="1:11" ht="14.4" customHeight="1" x14ac:dyDescent="0.3">
      <c r="A439" s="566" t="s">
        <v>537</v>
      </c>
      <c r="B439" s="567" t="s">
        <v>539</v>
      </c>
      <c r="C439" s="568" t="s">
        <v>559</v>
      </c>
      <c r="D439" s="569" t="s">
        <v>560</v>
      </c>
      <c r="E439" s="568" t="s">
        <v>4275</v>
      </c>
      <c r="F439" s="569" t="s">
        <v>4276</v>
      </c>
      <c r="G439" s="568" t="s">
        <v>4341</v>
      </c>
      <c r="H439" s="568" t="s">
        <v>4342</v>
      </c>
      <c r="I439" s="570">
        <v>5.7374999999999989</v>
      </c>
      <c r="J439" s="570">
        <v>320</v>
      </c>
      <c r="K439" s="571">
        <v>1848.0000000000002</v>
      </c>
    </row>
    <row r="440" spans="1:11" ht="14.4" customHeight="1" x14ac:dyDescent="0.3">
      <c r="A440" s="566" t="s">
        <v>537</v>
      </c>
      <c r="B440" s="567" t="s">
        <v>539</v>
      </c>
      <c r="C440" s="568" t="s">
        <v>559</v>
      </c>
      <c r="D440" s="569" t="s">
        <v>560</v>
      </c>
      <c r="E440" s="568" t="s">
        <v>4275</v>
      </c>
      <c r="F440" s="569" t="s">
        <v>4276</v>
      </c>
      <c r="G440" s="568" t="s">
        <v>4779</v>
      </c>
      <c r="H440" s="568" t="s">
        <v>4780</v>
      </c>
      <c r="I440" s="570">
        <v>37.106250000000003</v>
      </c>
      <c r="J440" s="570">
        <v>840</v>
      </c>
      <c r="K440" s="571">
        <v>31485.98</v>
      </c>
    </row>
    <row r="441" spans="1:11" ht="14.4" customHeight="1" x14ac:dyDescent="0.3">
      <c r="A441" s="566" t="s">
        <v>537</v>
      </c>
      <c r="B441" s="567" t="s">
        <v>539</v>
      </c>
      <c r="C441" s="568" t="s">
        <v>559</v>
      </c>
      <c r="D441" s="569" t="s">
        <v>560</v>
      </c>
      <c r="E441" s="568" t="s">
        <v>4275</v>
      </c>
      <c r="F441" s="569" t="s">
        <v>4276</v>
      </c>
      <c r="G441" s="568" t="s">
        <v>4343</v>
      </c>
      <c r="H441" s="568" t="s">
        <v>4344</v>
      </c>
      <c r="I441" s="570">
        <v>3.5074999999999998</v>
      </c>
      <c r="J441" s="570">
        <v>70</v>
      </c>
      <c r="K441" s="571">
        <v>245.5</v>
      </c>
    </row>
    <row r="442" spans="1:11" ht="14.4" customHeight="1" x14ac:dyDescent="0.3">
      <c r="A442" s="566" t="s">
        <v>537</v>
      </c>
      <c r="B442" s="567" t="s">
        <v>539</v>
      </c>
      <c r="C442" s="568" t="s">
        <v>559</v>
      </c>
      <c r="D442" s="569" t="s">
        <v>560</v>
      </c>
      <c r="E442" s="568" t="s">
        <v>4275</v>
      </c>
      <c r="F442" s="569" t="s">
        <v>4276</v>
      </c>
      <c r="G442" s="568" t="s">
        <v>4345</v>
      </c>
      <c r="H442" s="568" t="s">
        <v>4346</v>
      </c>
      <c r="I442" s="570">
        <v>15.671428571428573</v>
      </c>
      <c r="J442" s="570">
        <v>900</v>
      </c>
      <c r="K442" s="571">
        <v>14044</v>
      </c>
    </row>
    <row r="443" spans="1:11" ht="14.4" customHeight="1" x14ac:dyDescent="0.3">
      <c r="A443" s="566" t="s">
        <v>537</v>
      </c>
      <c r="B443" s="567" t="s">
        <v>539</v>
      </c>
      <c r="C443" s="568" t="s">
        <v>559</v>
      </c>
      <c r="D443" s="569" t="s">
        <v>560</v>
      </c>
      <c r="E443" s="568" t="s">
        <v>4275</v>
      </c>
      <c r="F443" s="569" t="s">
        <v>4276</v>
      </c>
      <c r="G443" s="568" t="s">
        <v>4551</v>
      </c>
      <c r="H443" s="568" t="s">
        <v>4552</v>
      </c>
      <c r="I443" s="570">
        <v>7.3071428571428569</v>
      </c>
      <c r="J443" s="570">
        <v>1300</v>
      </c>
      <c r="K443" s="571">
        <v>9530</v>
      </c>
    </row>
    <row r="444" spans="1:11" ht="14.4" customHeight="1" x14ac:dyDescent="0.3">
      <c r="A444" s="566" t="s">
        <v>537</v>
      </c>
      <c r="B444" s="567" t="s">
        <v>539</v>
      </c>
      <c r="C444" s="568" t="s">
        <v>559</v>
      </c>
      <c r="D444" s="569" t="s">
        <v>560</v>
      </c>
      <c r="E444" s="568" t="s">
        <v>4275</v>
      </c>
      <c r="F444" s="569" t="s">
        <v>4276</v>
      </c>
      <c r="G444" s="568" t="s">
        <v>4781</v>
      </c>
      <c r="H444" s="568" t="s">
        <v>4782</v>
      </c>
      <c r="I444" s="570">
        <v>325.49</v>
      </c>
      <c r="J444" s="570">
        <v>2</v>
      </c>
      <c r="K444" s="571">
        <v>650.97</v>
      </c>
    </row>
    <row r="445" spans="1:11" ht="14.4" customHeight="1" x14ac:dyDescent="0.3">
      <c r="A445" s="566" t="s">
        <v>537</v>
      </c>
      <c r="B445" s="567" t="s">
        <v>539</v>
      </c>
      <c r="C445" s="568" t="s">
        <v>559</v>
      </c>
      <c r="D445" s="569" t="s">
        <v>560</v>
      </c>
      <c r="E445" s="568" t="s">
        <v>4275</v>
      </c>
      <c r="F445" s="569" t="s">
        <v>4276</v>
      </c>
      <c r="G445" s="568" t="s">
        <v>4783</v>
      </c>
      <c r="H445" s="568" t="s">
        <v>4784</v>
      </c>
      <c r="I445" s="570">
        <v>24.637999999999998</v>
      </c>
      <c r="J445" s="570">
        <v>12</v>
      </c>
      <c r="K445" s="571">
        <v>295.32</v>
      </c>
    </row>
    <row r="446" spans="1:11" ht="14.4" customHeight="1" x14ac:dyDescent="0.3">
      <c r="A446" s="566" t="s">
        <v>537</v>
      </c>
      <c r="B446" s="567" t="s">
        <v>539</v>
      </c>
      <c r="C446" s="568" t="s">
        <v>559</v>
      </c>
      <c r="D446" s="569" t="s">
        <v>560</v>
      </c>
      <c r="E446" s="568" t="s">
        <v>4275</v>
      </c>
      <c r="F446" s="569" t="s">
        <v>4276</v>
      </c>
      <c r="G446" s="568" t="s">
        <v>4347</v>
      </c>
      <c r="H446" s="568" t="s">
        <v>4348</v>
      </c>
      <c r="I446" s="570">
        <v>0.92249999999999999</v>
      </c>
      <c r="J446" s="570">
        <v>14500</v>
      </c>
      <c r="K446" s="571">
        <v>13360</v>
      </c>
    </row>
    <row r="447" spans="1:11" ht="14.4" customHeight="1" x14ac:dyDescent="0.3">
      <c r="A447" s="566" t="s">
        <v>537</v>
      </c>
      <c r="B447" s="567" t="s">
        <v>539</v>
      </c>
      <c r="C447" s="568" t="s">
        <v>559</v>
      </c>
      <c r="D447" s="569" t="s">
        <v>560</v>
      </c>
      <c r="E447" s="568" t="s">
        <v>4275</v>
      </c>
      <c r="F447" s="569" t="s">
        <v>4276</v>
      </c>
      <c r="G447" s="568" t="s">
        <v>4349</v>
      </c>
      <c r="H447" s="568" t="s">
        <v>4350</v>
      </c>
      <c r="I447" s="570">
        <v>1.4214285714285713</v>
      </c>
      <c r="J447" s="570">
        <v>5800</v>
      </c>
      <c r="K447" s="571">
        <v>8262</v>
      </c>
    </row>
    <row r="448" spans="1:11" ht="14.4" customHeight="1" x14ac:dyDescent="0.3">
      <c r="A448" s="566" t="s">
        <v>537</v>
      </c>
      <c r="B448" s="567" t="s">
        <v>539</v>
      </c>
      <c r="C448" s="568" t="s">
        <v>559</v>
      </c>
      <c r="D448" s="569" t="s">
        <v>560</v>
      </c>
      <c r="E448" s="568" t="s">
        <v>4275</v>
      </c>
      <c r="F448" s="569" t="s">
        <v>4276</v>
      </c>
      <c r="G448" s="568" t="s">
        <v>4351</v>
      </c>
      <c r="H448" s="568" t="s">
        <v>4352</v>
      </c>
      <c r="I448" s="570">
        <v>0.41571428571428576</v>
      </c>
      <c r="J448" s="570">
        <v>4100</v>
      </c>
      <c r="K448" s="571">
        <v>1700</v>
      </c>
    </row>
    <row r="449" spans="1:11" ht="14.4" customHeight="1" x14ac:dyDescent="0.3">
      <c r="A449" s="566" t="s">
        <v>537</v>
      </c>
      <c r="B449" s="567" t="s">
        <v>539</v>
      </c>
      <c r="C449" s="568" t="s">
        <v>559</v>
      </c>
      <c r="D449" s="569" t="s">
        <v>560</v>
      </c>
      <c r="E449" s="568" t="s">
        <v>4275</v>
      </c>
      <c r="F449" s="569" t="s">
        <v>4276</v>
      </c>
      <c r="G449" s="568" t="s">
        <v>4353</v>
      </c>
      <c r="H449" s="568" t="s">
        <v>4354</v>
      </c>
      <c r="I449" s="570">
        <v>0.57428571428571418</v>
      </c>
      <c r="J449" s="570">
        <v>7400</v>
      </c>
      <c r="K449" s="571">
        <v>4252</v>
      </c>
    </row>
    <row r="450" spans="1:11" ht="14.4" customHeight="1" x14ac:dyDescent="0.3">
      <c r="A450" s="566" t="s">
        <v>537</v>
      </c>
      <c r="B450" s="567" t="s">
        <v>539</v>
      </c>
      <c r="C450" s="568" t="s">
        <v>559</v>
      </c>
      <c r="D450" s="569" t="s">
        <v>560</v>
      </c>
      <c r="E450" s="568" t="s">
        <v>4275</v>
      </c>
      <c r="F450" s="569" t="s">
        <v>4276</v>
      </c>
      <c r="G450" s="568" t="s">
        <v>4657</v>
      </c>
      <c r="H450" s="568" t="s">
        <v>4658</v>
      </c>
      <c r="I450" s="570">
        <v>24.416</v>
      </c>
      <c r="J450" s="570">
        <v>40</v>
      </c>
      <c r="K450" s="571">
        <v>976.05000000000007</v>
      </c>
    </row>
    <row r="451" spans="1:11" ht="14.4" customHeight="1" x14ac:dyDescent="0.3">
      <c r="A451" s="566" t="s">
        <v>537</v>
      </c>
      <c r="B451" s="567" t="s">
        <v>539</v>
      </c>
      <c r="C451" s="568" t="s">
        <v>559</v>
      </c>
      <c r="D451" s="569" t="s">
        <v>560</v>
      </c>
      <c r="E451" s="568" t="s">
        <v>4275</v>
      </c>
      <c r="F451" s="569" t="s">
        <v>4276</v>
      </c>
      <c r="G451" s="568" t="s">
        <v>4355</v>
      </c>
      <c r="H451" s="568" t="s">
        <v>4356</v>
      </c>
      <c r="I451" s="570">
        <v>3.0520000000000005</v>
      </c>
      <c r="J451" s="570">
        <v>400</v>
      </c>
      <c r="K451" s="571">
        <v>1214.5</v>
      </c>
    </row>
    <row r="452" spans="1:11" ht="14.4" customHeight="1" x14ac:dyDescent="0.3">
      <c r="A452" s="566" t="s">
        <v>537</v>
      </c>
      <c r="B452" s="567" t="s">
        <v>539</v>
      </c>
      <c r="C452" s="568" t="s">
        <v>559</v>
      </c>
      <c r="D452" s="569" t="s">
        <v>560</v>
      </c>
      <c r="E452" s="568" t="s">
        <v>4275</v>
      </c>
      <c r="F452" s="569" t="s">
        <v>4276</v>
      </c>
      <c r="G452" s="568" t="s">
        <v>4557</v>
      </c>
      <c r="H452" s="568" t="s">
        <v>4558</v>
      </c>
      <c r="I452" s="570">
        <v>5.33</v>
      </c>
      <c r="J452" s="570">
        <v>200</v>
      </c>
      <c r="K452" s="571">
        <v>1065.5</v>
      </c>
    </row>
    <row r="453" spans="1:11" ht="14.4" customHeight="1" x14ac:dyDescent="0.3">
      <c r="A453" s="566" t="s">
        <v>537</v>
      </c>
      <c r="B453" s="567" t="s">
        <v>539</v>
      </c>
      <c r="C453" s="568" t="s">
        <v>559</v>
      </c>
      <c r="D453" s="569" t="s">
        <v>560</v>
      </c>
      <c r="E453" s="568" t="s">
        <v>4275</v>
      </c>
      <c r="F453" s="569" t="s">
        <v>4276</v>
      </c>
      <c r="G453" s="568" t="s">
        <v>4785</v>
      </c>
      <c r="H453" s="568" t="s">
        <v>4786</v>
      </c>
      <c r="I453" s="570">
        <v>118.8</v>
      </c>
      <c r="J453" s="570">
        <v>10</v>
      </c>
      <c r="K453" s="571">
        <v>1122.8</v>
      </c>
    </row>
    <row r="454" spans="1:11" ht="14.4" customHeight="1" x14ac:dyDescent="0.3">
      <c r="A454" s="566" t="s">
        <v>537</v>
      </c>
      <c r="B454" s="567" t="s">
        <v>539</v>
      </c>
      <c r="C454" s="568" t="s">
        <v>559</v>
      </c>
      <c r="D454" s="569" t="s">
        <v>560</v>
      </c>
      <c r="E454" s="568" t="s">
        <v>4275</v>
      </c>
      <c r="F454" s="569" t="s">
        <v>4276</v>
      </c>
      <c r="G454" s="568" t="s">
        <v>4359</v>
      </c>
      <c r="H454" s="568" t="s">
        <v>4360</v>
      </c>
      <c r="I454" s="570">
        <v>6.5680000000000005</v>
      </c>
      <c r="J454" s="570">
        <v>170</v>
      </c>
      <c r="K454" s="571">
        <v>1105</v>
      </c>
    </row>
    <row r="455" spans="1:11" ht="14.4" customHeight="1" x14ac:dyDescent="0.3">
      <c r="A455" s="566" t="s">
        <v>537</v>
      </c>
      <c r="B455" s="567" t="s">
        <v>539</v>
      </c>
      <c r="C455" s="568" t="s">
        <v>559</v>
      </c>
      <c r="D455" s="569" t="s">
        <v>560</v>
      </c>
      <c r="E455" s="568" t="s">
        <v>4275</v>
      </c>
      <c r="F455" s="569" t="s">
        <v>4276</v>
      </c>
      <c r="G455" s="568" t="s">
        <v>4361</v>
      </c>
      <c r="H455" s="568" t="s">
        <v>4362</v>
      </c>
      <c r="I455" s="570">
        <v>193.66</v>
      </c>
      <c r="J455" s="570">
        <v>5</v>
      </c>
      <c r="K455" s="571">
        <v>968.3</v>
      </c>
    </row>
    <row r="456" spans="1:11" ht="14.4" customHeight="1" x14ac:dyDescent="0.3">
      <c r="A456" s="566" t="s">
        <v>537</v>
      </c>
      <c r="B456" s="567" t="s">
        <v>539</v>
      </c>
      <c r="C456" s="568" t="s">
        <v>559</v>
      </c>
      <c r="D456" s="569" t="s">
        <v>560</v>
      </c>
      <c r="E456" s="568" t="s">
        <v>4275</v>
      </c>
      <c r="F456" s="569" t="s">
        <v>4276</v>
      </c>
      <c r="G456" s="568" t="s">
        <v>4787</v>
      </c>
      <c r="H456" s="568" t="s">
        <v>4788</v>
      </c>
      <c r="I456" s="570">
        <v>484.03399999999999</v>
      </c>
      <c r="J456" s="570">
        <v>6</v>
      </c>
      <c r="K456" s="571">
        <v>2904.22</v>
      </c>
    </row>
    <row r="457" spans="1:11" ht="14.4" customHeight="1" x14ac:dyDescent="0.3">
      <c r="A457" s="566" t="s">
        <v>537</v>
      </c>
      <c r="B457" s="567" t="s">
        <v>539</v>
      </c>
      <c r="C457" s="568" t="s">
        <v>559</v>
      </c>
      <c r="D457" s="569" t="s">
        <v>560</v>
      </c>
      <c r="E457" s="568" t="s">
        <v>4275</v>
      </c>
      <c r="F457" s="569" t="s">
        <v>4276</v>
      </c>
      <c r="G457" s="568" t="s">
        <v>4789</v>
      </c>
      <c r="H457" s="568" t="s">
        <v>4790</v>
      </c>
      <c r="I457" s="570">
        <v>66.94</v>
      </c>
      <c r="J457" s="570">
        <v>5</v>
      </c>
      <c r="K457" s="571">
        <v>334.7</v>
      </c>
    </row>
    <row r="458" spans="1:11" ht="14.4" customHeight="1" x14ac:dyDescent="0.3">
      <c r="A458" s="566" t="s">
        <v>537</v>
      </c>
      <c r="B458" s="567" t="s">
        <v>539</v>
      </c>
      <c r="C458" s="568" t="s">
        <v>559</v>
      </c>
      <c r="D458" s="569" t="s">
        <v>560</v>
      </c>
      <c r="E458" s="568" t="s">
        <v>4275</v>
      </c>
      <c r="F458" s="569" t="s">
        <v>4276</v>
      </c>
      <c r="G458" s="568" t="s">
        <v>4559</v>
      </c>
      <c r="H458" s="568" t="s">
        <v>4560</v>
      </c>
      <c r="I458" s="570">
        <v>15.9</v>
      </c>
      <c r="J458" s="570">
        <v>40</v>
      </c>
      <c r="K458" s="571">
        <v>636</v>
      </c>
    </row>
    <row r="459" spans="1:11" ht="14.4" customHeight="1" x14ac:dyDescent="0.3">
      <c r="A459" s="566" t="s">
        <v>537</v>
      </c>
      <c r="B459" s="567" t="s">
        <v>539</v>
      </c>
      <c r="C459" s="568" t="s">
        <v>559</v>
      </c>
      <c r="D459" s="569" t="s">
        <v>560</v>
      </c>
      <c r="E459" s="568" t="s">
        <v>4275</v>
      </c>
      <c r="F459" s="569" t="s">
        <v>4276</v>
      </c>
      <c r="G459" s="568" t="s">
        <v>4363</v>
      </c>
      <c r="H459" s="568" t="s">
        <v>4364</v>
      </c>
      <c r="I459" s="570">
        <v>79.638000000000005</v>
      </c>
      <c r="J459" s="570">
        <v>100</v>
      </c>
      <c r="K459" s="571">
        <v>7963.7999999999993</v>
      </c>
    </row>
    <row r="460" spans="1:11" ht="14.4" customHeight="1" x14ac:dyDescent="0.3">
      <c r="A460" s="566" t="s">
        <v>537</v>
      </c>
      <c r="B460" s="567" t="s">
        <v>539</v>
      </c>
      <c r="C460" s="568" t="s">
        <v>559</v>
      </c>
      <c r="D460" s="569" t="s">
        <v>560</v>
      </c>
      <c r="E460" s="568" t="s">
        <v>4275</v>
      </c>
      <c r="F460" s="569" t="s">
        <v>4276</v>
      </c>
      <c r="G460" s="568" t="s">
        <v>4561</v>
      </c>
      <c r="H460" s="568" t="s">
        <v>4562</v>
      </c>
      <c r="I460" s="570">
        <v>17.906666666666666</v>
      </c>
      <c r="J460" s="570">
        <v>280</v>
      </c>
      <c r="K460" s="571">
        <v>5016.3999999999996</v>
      </c>
    </row>
    <row r="461" spans="1:11" ht="14.4" customHeight="1" x14ac:dyDescent="0.3">
      <c r="A461" s="566" t="s">
        <v>537</v>
      </c>
      <c r="B461" s="567" t="s">
        <v>539</v>
      </c>
      <c r="C461" s="568" t="s">
        <v>559</v>
      </c>
      <c r="D461" s="569" t="s">
        <v>560</v>
      </c>
      <c r="E461" s="568" t="s">
        <v>4275</v>
      </c>
      <c r="F461" s="569" t="s">
        <v>4276</v>
      </c>
      <c r="G461" s="568" t="s">
        <v>4365</v>
      </c>
      <c r="H461" s="568" t="s">
        <v>4366</v>
      </c>
      <c r="I461" s="570">
        <v>5.5128571428571425</v>
      </c>
      <c r="J461" s="570">
        <v>1050</v>
      </c>
      <c r="K461" s="571">
        <v>5776.5</v>
      </c>
    </row>
    <row r="462" spans="1:11" ht="14.4" customHeight="1" x14ac:dyDescent="0.3">
      <c r="A462" s="566" t="s">
        <v>537</v>
      </c>
      <c r="B462" s="567" t="s">
        <v>539</v>
      </c>
      <c r="C462" s="568" t="s">
        <v>559</v>
      </c>
      <c r="D462" s="569" t="s">
        <v>560</v>
      </c>
      <c r="E462" s="568" t="s">
        <v>4275</v>
      </c>
      <c r="F462" s="569" t="s">
        <v>4276</v>
      </c>
      <c r="G462" s="568" t="s">
        <v>4791</v>
      </c>
      <c r="H462" s="568" t="s">
        <v>4792</v>
      </c>
      <c r="I462" s="570">
        <v>2951.19</v>
      </c>
      <c r="J462" s="570">
        <v>1</v>
      </c>
      <c r="K462" s="571">
        <v>2951.19</v>
      </c>
    </row>
    <row r="463" spans="1:11" ht="14.4" customHeight="1" x14ac:dyDescent="0.3">
      <c r="A463" s="566" t="s">
        <v>537</v>
      </c>
      <c r="B463" s="567" t="s">
        <v>539</v>
      </c>
      <c r="C463" s="568" t="s">
        <v>559</v>
      </c>
      <c r="D463" s="569" t="s">
        <v>560</v>
      </c>
      <c r="E463" s="568" t="s">
        <v>4275</v>
      </c>
      <c r="F463" s="569" t="s">
        <v>4276</v>
      </c>
      <c r="G463" s="568" t="s">
        <v>4793</v>
      </c>
      <c r="H463" s="568" t="s">
        <v>4794</v>
      </c>
      <c r="I463" s="570">
        <v>108.90599999999999</v>
      </c>
      <c r="J463" s="570">
        <v>24</v>
      </c>
      <c r="K463" s="571">
        <v>2613.58</v>
      </c>
    </row>
    <row r="464" spans="1:11" ht="14.4" customHeight="1" x14ac:dyDescent="0.3">
      <c r="A464" s="566" t="s">
        <v>537</v>
      </c>
      <c r="B464" s="567" t="s">
        <v>539</v>
      </c>
      <c r="C464" s="568" t="s">
        <v>559</v>
      </c>
      <c r="D464" s="569" t="s">
        <v>560</v>
      </c>
      <c r="E464" s="568" t="s">
        <v>4275</v>
      </c>
      <c r="F464" s="569" t="s">
        <v>4276</v>
      </c>
      <c r="G464" s="568" t="s">
        <v>4795</v>
      </c>
      <c r="H464" s="568" t="s">
        <v>4796</v>
      </c>
      <c r="I464" s="570">
        <v>193.48999999999995</v>
      </c>
      <c r="J464" s="570">
        <v>18</v>
      </c>
      <c r="K464" s="571">
        <v>3487.04</v>
      </c>
    </row>
    <row r="465" spans="1:11" ht="14.4" customHeight="1" x14ac:dyDescent="0.3">
      <c r="A465" s="566" t="s">
        <v>537</v>
      </c>
      <c r="B465" s="567" t="s">
        <v>539</v>
      </c>
      <c r="C465" s="568" t="s">
        <v>559</v>
      </c>
      <c r="D465" s="569" t="s">
        <v>560</v>
      </c>
      <c r="E465" s="568" t="s">
        <v>4275</v>
      </c>
      <c r="F465" s="569" t="s">
        <v>4276</v>
      </c>
      <c r="G465" s="568" t="s">
        <v>4367</v>
      </c>
      <c r="H465" s="568" t="s">
        <v>4368</v>
      </c>
      <c r="I465" s="570">
        <v>8.7799999999999994</v>
      </c>
      <c r="J465" s="570">
        <v>60</v>
      </c>
      <c r="K465" s="571">
        <v>535.68000000000006</v>
      </c>
    </row>
    <row r="466" spans="1:11" ht="14.4" customHeight="1" x14ac:dyDescent="0.3">
      <c r="A466" s="566" t="s">
        <v>537</v>
      </c>
      <c r="B466" s="567" t="s">
        <v>539</v>
      </c>
      <c r="C466" s="568" t="s">
        <v>559</v>
      </c>
      <c r="D466" s="569" t="s">
        <v>560</v>
      </c>
      <c r="E466" s="568" t="s">
        <v>4275</v>
      </c>
      <c r="F466" s="569" t="s">
        <v>4276</v>
      </c>
      <c r="G466" s="568" t="s">
        <v>4369</v>
      </c>
      <c r="H466" s="568" t="s">
        <v>4370</v>
      </c>
      <c r="I466" s="570">
        <v>10.835000000000001</v>
      </c>
      <c r="J466" s="570">
        <v>400</v>
      </c>
      <c r="K466" s="571">
        <v>4334</v>
      </c>
    </row>
    <row r="467" spans="1:11" ht="14.4" customHeight="1" x14ac:dyDescent="0.3">
      <c r="A467" s="566" t="s">
        <v>537</v>
      </c>
      <c r="B467" s="567" t="s">
        <v>539</v>
      </c>
      <c r="C467" s="568" t="s">
        <v>559</v>
      </c>
      <c r="D467" s="569" t="s">
        <v>560</v>
      </c>
      <c r="E467" s="568" t="s">
        <v>4275</v>
      </c>
      <c r="F467" s="569" t="s">
        <v>4276</v>
      </c>
      <c r="G467" s="568" t="s">
        <v>4371</v>
      </c>
      <c r="H467" s="568" t="s">
        <v>4372</v>
      </c>
      <c r="I467" s="570">
        <v>22.12</v>
      </c>
      <c r="J467" s="570">
        <v>30</v>
      </c>
      <c r="K467" s="571">
        <v>663.6</v>
      </c>
    </row>
    <row r="468" spans="1:11" ht="14.4" customHeight="1" x14ac:dyDescent="0.3">
      <c r="A468" s="566" t="s">
        <v>537</v>
      </c>
      <c r="B468" s="567" t="s">
        <v>539</v>
      </c>
      <c r="C468" s="568" t="s">
        <v>559</v>
      </c>
      <c r="D468" s="569" t="s">
        <v>560</v>
      </c>
      <c r="E468" s="568" t="s">
        <v>4275</v>
      </c>
      <c r="F468" s="569" t="s">
        <v>4276</v>
      </c>
      <c r="G468" s="568" t="s">
        <v>4797</v>
      </c>
      <c r="H468" s="568" t="s">
        <v>4798</v>
      </c>
      <c r="I468" s="570">
        <v>2.29</v>
      </c>
      <c r="J468" s="570">
        <v>150</v>
      </c>
      <c r="K468" s="571">
        <v>346.5</v>
      </c>
    </row>
    <row r="469" spans="1:11" ht="14.4" customHeight="1" x14ac:dyDescent="0.3">
      <c r="A469" s="566" t="s">
        <v>537</v>
      </c>
      <c r="B469" s="567" t="s">
        <v>539</v>
      </c>
      <c r="C469" s="568" t="s">
        <v>559</v>
      </c>
      <c r="D469" s="569" t="s">
        <v>560</v>
      </c>
      <c r="E469" s="568" t="s">
        <v>4275</v>
      </c>
      <c r="F469" s="569" t="s">
        <v>4276</v>
      </c>
      <c r="G469" s="568" t="s">
        <v>4373</v>
      </c>
      <c r="H469" s="568" t="s">
        <v>4374</v>
      </c>
      <c r="I469" s="570">
        <v>1.7642857142857142</v>
      </c>
      <c r="J469" s="570">
        <v>1950</v>
      </c>
      <c r="K469" s="571">
        <v>3428</v>
      </c>
    </row>
    <row r="470" spans="1:11" ht="14.4" customHeight="1" x14ac:dyDescent="0.3">
      <c r="A470" s="566" t="s">
        <v>537</v>
      </c>
      <c r="B470" s="567" t="s">
        <v>539</v>
      </c>
      <c r="C470" s="568" t="s">
        <v>559</v>
      </c>
      <c r="D470" s="569" t="s">
        <v>560</v>
      </c>
      <c r="E470" s="568" t="s">
        <v>4275</v>
      </c>
      <c r="F470" s="569" t="s">
        <v>4276</v>
      </c>
      <c r="G470" s="568" t="s">
        <v>4569</v>
      </c>
      <c r="H470" s="568" t="s">
        <v>4570</v>
      </c>
      <c r="I470" s="570">
        <v>1.7250000000000001</v>
      </c>
      <c r="J470" s="570">
        <v>100</v>
      </c>
      <c r="K470" s="571">
        <v>172.5</v>
      </c>
    </row>
    <row r="471" spans="1:11" ht="14.4" customHeight="1" x14ac:dyDescent="0.3">
      <c r="A471" s="566" t="s">
        <v>537</v>
      </c>
      <c r="B471" s="567" t="s">
        <v>539</v>
      </c>
      <c r="C471" s="568" t="s">
        <v>559</v>
      </c>
      <c r="D471" s="569" t="s">
        <v>560</v>
      </c>
      <c r="E471" s="568" t="s">
        <v>4275</v>
      </c>
      <c r="F471" s="569" t="s">
        <v>4276</v>
      </c>
      <c r="G471" s="568" t="s">
        <v>4375</v>
      </c>
      <c r="H471" s="568" t="s">
        <v>4376</v>
      </c>
      <c r="I471" s="570">
        <v>2.74</v>
      </c>
      <c r="J471" s="570">
        <v>200</v>
      </c>
      <c r="K471" s="571">
        <v>548</v>
      </c>
    </row>
    <row r="472" spans="1:11" ht="14.4" customHeight="1" x14ac:dyDescent="0.3">
      <c r="A472" s="566" t="s">
        <v>537</v>
      </c>
      <c r="B472" s="567" t="s">
        <v>539</v>
      </c>
      <c r="C472" s="568" t="s">
        <v>559</v>
      </c>
      <c r="D472" s="569" t="s">
        <v>560</v>
      </c>
      <c r="E472" s="568" t="s">
        <v>4275</v>
      </c>
      <c r="F472" s="569" t="s">
        <v>4276</v>
      </c>
      <c r="G472" s="568" t="s">
        <v>4377</v>
      </c>
      <c r="H472" s="568" t="s">
        <v>4378</v>
      </c>
      <c r="I472" s="570">
        <v>1.7</v>
      </c>
      <c r="J472" s="570">
        <v>200</v>
      </c>
      <c r="K472" s="571">
        <v>340</v>
      </c>
    </row>
    <row r="473" spans="1:11" ht="14.4" customHeight="1" x14ac:dyDescent="0.3">
      <c r="A473" s="566" t="s">
        <v>537</v>
      </c>
      <c r="B473" s="567" t="s">
        <v>539</v>
      </c>
      <c r="C473" s="568" t="s">
        <v>559</v>
      </c>
      <c r="D473" s="569" t="s">
        <v>560</v>
      </c>
      <c r="E473" s="568" t="s">
        <v>4275</v>
      </c>
      <c r="F473" s="569" t="s">
        <v>4276</v>
      </c>
      <c r="G473" s="568" t="s">
        <v>4379</v>
      </c>
      <c r="H473" s="568" t="s">
        <v>4380</v>
      </c>
      <c r="I473" s="570">
        <v>1.65</v>
      </c>
      <c r="J473" s="570">
        <v>100</v>
      </c>
      <c r="K473" s="571">
        <v>165</v>
      </c>
    </row>
    <row r="474" spans="1:11" ht="14.4" customHeight="1" x14ac:dyDescent="0.3">
      <c r="A474" s="566" t="s">
        <v>537</v>
      </c>
      <c r="B474" s="567" t="s">
        <v>539</v>
      </c>
      <c r="C474" s="568" t="s">
        <v>559</v>
      </c>
      <c r="D474" s="569" t="s">
        <v>560</v>
      </c>
      <c r="E474" s="568" t="s">
        <v>4275</v>
      </c>
      <c r="F474" s="569" t="s">
        <v>4276</v>
      </c>
      <c r="G474" s="568" t="s">
        <v>4799</v>
      </c>
      <c r="H474" s="568" t="s">
        <v>4800</v>
      </c>
      <c r="I474" s="570">
        <v>1.73</v>
      </c>
      <c r="J474" s="570">
        <v>100</v>
      </c>
      <c r="K474" s="571">
        <v>173</v>
      </c>
    </row>
    <row r="475" spans="1:11" ht="14.4" customHeight="1" x14ac:dyDescent="0.3">
      <c r="A475" s="566" t="s">
        <v>537</v>
      </c>
      <c r="B475" s="567" t="s">
        <v>539</v>
      </c>
      <c r="C475" s="568" t="s">
        <v>559</v>
      </c>
      <c r="D475" s="569" t="s">
        <v>560</v>
      </c>
      <c r="E475" s="568" t="s">
        <v>4275</v>
      </c>
      <c r="F475" s="569" t="s">
        <v>4276</v>
      </c>
      <c r="G475" s="568" t="s">
        <v>4801</v>
      </c>
      <c r="H475" s="568" t="s">
        <v>4802</v>
      </c>
      <c r="I475" s="570">
        <v>4.7542857142857144</v>
      </c>
      <c r="J475" s="570">
        <v>800</v>
      </c>
      <c r="K475" s="571">
        <v>3807</v>
      </c>
    </row>
    <row r="476" spans="1:11" ht="14.4" customHeight="1" x14ac:dyDescent="0.3">
      <c r="A476" s="566" t="s">
        <v>537</v>
      </c>
      <c r="B476" s="567" t="s">
        <v>539</v>
      </c>
      <c r="C476" s="568" t="s">
        <v>559</v>
      </c>
      <c r="D476" s="569" t="s">
        <v>560</v>
      </c>
      <c r="E476" s="568" t="s">
        <v>4275</v>
      </c>
      <c r="F476" s="569" t="s">
        <v>4276</v>
      </c>
      <c r="G476" s="568" t="s">
        <v>4381</v>
      </c>
      <c r="H476" s="568" t="s">
        <v>4382</v>
      </c>
      <c r="I476" s="570">
        <v>0.01</v>
      </c>
      <c r="J476" s="570">
        <v>130</v>
      </c>
      <c r="K476" s="571">
        <v>1.3</v>
      </c>
    </row>
    <row r="477" spans="1:11" ht="14.4" customHeight="1" x14ac:dyDescent="0.3">
      <c r="A477" s="566" t="s">
        <v>537</v>
      </c>
      <c r="B477" s="567" t="s">
        <v>539</v>
      </c>
      <c r="C477" s="568" t="s">
        <v>559</v>
      </c>
      <c r="D477" s="569" t="s">
        <v>560</v>
      </c>
      <c r="E477" s="568" t="s">
        <v>4275</v>
      </c>
      <c r="F477" s="569" t="s">
        <v>4276</v>
      </c>
      <c r="G477" s="568" t="s">
        <v>4667</v>
      </c>
      <c r="H477" s="568" t="s">
        <v>4668</v>
      </c>
      <c r="I477" s="570">
        <v>1.95</v>
      </c>
      <c r="J477" s="570">
        <v>50</v>
      </c>
      <c r="K477" s="571">
        <v>97.5</v>
      </c>
    </row>
    <row r="478" spans="1:11" ht="14.4" customHeight="1" x14ac:dyDescent="0.3">
      <c r="A478" s="566" t="s">
        <v>537</v>
      </c>
      <c r="B478" s="567" t="s">
        <v>539</v>
      </c>
      <c r="C478" s="568" t="s">
        <v>559</v>
      </c>
      <c r="D478" s="569" t="s">
        <v>560</v>
      </c>
      <c r="E478" s="568" t="s">
        <v>4275</v>
      </c>
      <c r="F478" s="569" t="s">
        <v>4276</v>
      </c>
      <c r="G478" s="568" t="s">
        <v>4383</v>
      </c>
      <c r="H478" s="568" t="s">
        <v>4384</v>
      </c>
      <c r="I478" s="570">
        <v>1.99</v>
      </c>
      <c r="J478" s="570">
        <v>200</v>
      </c>
      <c r="K478" s="571">
        <v>398</v>
      </c>
    </row>
    <row r="479" spans="1:11" ht="14.4" customHeight="1" x14ac:dyDescent="0.3">
      <c r="A479" s="566" t="s">
        <v>537</v>
      </c>
      <c r="B479" s="567" t="s">
        <v>539</v>
      </c>
      <c r="C479" s="568" t="s">
        <v>559</v>
      </c>
      <c r="D479" s="569" t="s">
        <v>560</v>
      </c>
      <c r="E479" s="568" t="s">
        <v>4275</v>
      </c>
      <c r="F479" s="569" t="s">
        <v>4276</v>
      </c>
      <c r="G479" s="568" t="s">
        <v>4385</v>
      </c>
      <c r="H479" s="568" t="s">
        <v>4386</v>
      </c>
      <c r="I479" s="570">
        <v>2.371428571428571</v>
      </c>
      <c r="J479" s="570">
        <v>1500</v>
      </c>
      <c r="K479" s="571">
        <v>3539</v>
      </c>
    </row>
    <row r="480" spans="1:11" ht="14.4" customHeight="1" x14ac:dyDescent="0.3">
      <c r="A480" s="566" t="s">
        <v>537</v>
      </c>
      <c r="B480" s="567" t="s">
        <v>539</v>
      </c>
      <c r="C480" s="568" t="s">
        <v>559</v>
      </c>
      <c r="D480" s="569" t="s">
        <v>560</v>
      </c>
      <c r="E480" s="568" t="s">
        <v>4275</v>
      </c>
      <c r="F480" s="569" t="s">
        <v>4276</v>
      </c>
      <c r="G480" s="568" t="s">
        <v>4387</v>
      </c>
      <c r="H480" s="568" t="s">
        <v>4388</v>
      </c>
      <c r="I480" s="570">
        <v>4.24</v>
      </c>
      <c r="J480" s="570">
        <v>30</v>
      </c>
      <c r="K480" s="571">
        <v>127.19999999999999</v>
      </c>
    </row>
    <row r="481" spans="1:11" ht="14.4" customHeight="1" x14ac:dyDescent="0.3">
      <c r="A481" s="566" t="s">
        <v>537</v>
      </c>
      <c r="B481" s="567" t="s">
        <v>539</v>
      </c>
      <c r="C481" s="568" t="s">
        <v>559</v>
      </c>
      <c r="D481" s="569" t="s">
        <v>560</v>
      </c>
      <c r="E481" s="568" t="s">
        <v>4275</v>
      </c>
      <c r="F481" s="569" t="s">
        <v>4276</v>
      </c>
      <c r="G481" s="568" t="s">
        <v>4389</v>
      </c>
      <c r="H481" s="568" t="s">
        <v>4390</v>
      </c>
      <c r="I481" s="570">
        <v>2.4214285714285713</v>
      </c>
      <c r="J481" s="570">
        <v>2500</v>
      </c>
      <c r="K481" s="571">
        <v>5957</v>
      </c>
    </row>
    <row r="482" spans="1:11" ht="14.4" customHeight="1" x14ac:dyDescent="0.3">
      <c r="A482" s="566" t="s">
        <v>537</v>
      </c>
      <c r="B482" s="567" t="s">
        <v>539</v>
      </c>
      <c r="C482" s="568" t="s">
        <v>559</v>
      </c>
      <c r="D482" s="569" t="s">
        <v>560</v>
      </c>
      <c r="E482" s="568" t="s">
        <v>4275</v>
      </c>
      <c r="F482" s="569" t="s">
        <v>4276</v>
      </c>
      <c r="G482" s="568" t="s">
        <v>4803</v>
      </c>
      <c r="H482" s="568" t="s">
        <v>4804</v>
      </c>
      <c r="I482" s="570">
        <v>2.87</v>
      </c>
      <c r="J482" s="570">
        <v>200</v>
      </c>
      <c r="K482" s="571">
        <v>574</v>
      </c>
    </row>
    <row r="483" spans="1:11" ht="14.4" customHeight="1" x14ac:dyDescent="0.3">
      <c r="A483" s="566" t="s">
        <v>537</v>
      </c>
      <c r="B483" s="567" t="s">
        <v>539</v>
      </c>
      <c r="C483" s="568" t="s">
        <v>559</v>
      </c>
      <c r="D483" s="569" t="s">
        <v>560</v>
      </c>
      <c r="E483" s="568" t="s">
        <v>4275</v>
      </c>
      <c r="F483" s="569" t="s">
        <v>4276</v>
      </c>
      <c r="G483" s="568" t="s">
        <v>4391</v>
      </c>
      <c r="H483" s="568" t="s">
        <v>4392</v>
      </c>
      <c r="I483" s="570">
        <v>34.729999999999997</v>
      </c>
      <c r="J483" s="570">
        <v>40</v>
      </c>
      <c r="K483" s="571">
        <v>1389.2</v>
      </c>
    </row>
    <row r="484" spans="1:11" ht="14.4" customHeight="1" x14ac:dyDescent="0.3">
      <c r="A484" s="566" t="s">
        <v>537</v>
      </c>
      <c r="B484" s="567" t="s">
        <v>539</v>
      </c>
      <c r="C484" s="568" t="s">
        <v>559</v>
      </c>
      <c r="D484" s="569" t="s">
        <v>560</v>
      </c>
      <c r="E484" s="568" t="s">
        <v>4275</v>
      </c>
      <c r="F484" s="569" t="s">
        <v>4276</v>
      </c>
      <c r="G484" s="568" t="s">
        <v>4573</v>
      </c>
      <c r="H484" s="568" t="s">
        <v>4574</v>
      </c>
      <c r="I484" s="570">
        <v>29.853333333333335</v>
      </c>
      <c r="J484" s="570">
        <v>260</v>
      </c>
      <c r="K484" s="571">
        <v>7760.2</v>
      </c>
    </row>
    <row r="485" spans="1:11" ht="14.4" customHeight="1" x14ac:dyDescent="0.3">
      <c r="A485" s="566" t="s">
        <v>537</v>
      </c>
      <c r="B485" s="567" t="s">
        <v>539</v>
      </c>
      <c r="C485" s="568" t="s">
        <v>559</v>
      </c>
      <c r="D485" s="569" t="s">
        <v>560</v>
      </c>
      <c r="E485" s="568" t="s">
        <v>4275</v>
      </c>
      <c r="F485" s="569" t="s">
        <v>4276</v>
      </c>
      <c r="G485" s="568" t="s">
        <v>4805</v>
      </c>
      <c r="H485" s="568" t="s">
        <v>4806</v>
      </c>
      <c r="I485" s="570">
        <v>1.544</v>
      </c>
      <c r="J485" s="570">
        <v>1500</v>
      </c>
      <c r="K485" s="571">
        <v>2307</v>
      </c>
    </row>
    <row r="486" spans="1:11" ht="14.4" customHeight="1" x14ac:dyDescent="0.3">
      <c r="A486" s="566" t="s">
        <v>537</v>
      </c>
      <c r="B486" s="567" t="s">
        <v>539</v>
      </c>
      <c r="C486" s="568" t="s">
        <v>559</v>
      </c>
      <c r="D486" s="569" t="s">
        <v>560</v>
      </c>
      <c r="E486" s="568" t="s">
        <v>4275</v>
      </c>
      <c r="F486" s="569" t="s">
        <v>4276</v>
      </c>
      <c r="G486" s="568" t="s">
        <v>4577</v>
      </c>
      <c r="H486" s="568" t="s">
        <v>4578</v>
      </c>
      <c r="I486" s="570">
        <v>2.06</v>
      </c>
      <c r="J486" s="570">
        <v>40</v>
      </c>
      <c r="K486" s="571">
        <v>82.4</v>
      </c>
    </row>
    <row r="487" spans="1:11" ht="14.4" customHeight="1" x14ac:dyDescent="0.3">
      <c r="A487" s="566" t="s">
        <v>537</v>
      </c>
      <c r="B487" s="567" t="s">
        <v>539</v>
      </c>
      <c r="C487" s="568" t="s">
        <v>559</v>
      </c>
      <c r="D487" s="569" t="s">
        <v>560</v>
      </c>
      <c r="E487" s="568" t="s">
        <v>4275</v>
      </c>
      <c r="F487" s="569" t="s">
        <v>4276</v>
      </c>
      <c r="G487" s="568" t="s">
        <v>4579</v>
      </c>
      <c r="H487" s="568" t="s">
        <v>4580</v>
      </c>
      <c r="I487" s="570">
        <v>5.13</v>
      </c>
      <c r="J487" s="570">
        <v>40</v>
      </c>
      <c r="K487" s="571">
        <v>205.2</v>
      </c>
    </row>
    <row r="488" spans="1:11" ht="14.4" customHeight="1" x14ac:dyDescent="0.3">
      <c r="A488" s="566" t="s">
        <v>537</v>
      </c>
      <c r="B488" s="567" t="s">
        <v>539</v>
      </c>
      <c r="C488" s="568" t="s">
        <v>559</v>
      </c>
      <c r="D488" s="569" t="s">
        <v>560</v>
      </c>
      <c r="E488" s="568" t="s">
        <v>4275</v>
      </c>
      <c r="F488" s="569" t="s">
        <v>4276</v>
      </c>
      <c r="G488" s="568" t="s">
        <v>4581</v>
      </c>
      <c r="H488" s="568" t="s">
        <v>4582</v>
      </c>
      <c r="I488" s="570">
        <v>8.0185714285714287</v>
      </c>
      <c r="J488" s="570">
        <v>2600</v>
      </c>
      <c r="K488" s="571">
        <v>20816</v>
      </c>
    </row>
    <row r="489" spans="1:11" ht="14.4" customHeight="1" x14ac:dyDescent="0.3">
      <c r="A489" s="566" t="s">
        <v>537</v>
      </c>
      <c r="B489" s="567" t="s">
        <v>539</v>
      </c>
      <c r="C489" s="568" t="s">
        <v>559</v>
      </c>
      <c r="D489" s="569" t="s">
        <v>560</v>
      </c>
      <c r="E489" s="568" t="s">
        <v>4275</v>
      </c>
      <c r="F489" s="569" t="s">
        <v>4276</v>
      </c>
      <c r="G489" s="568" t="s">
        <v>4807</v>
      </c>
      <c r="H489" s="568" t="s">
        <v>4808</v>
      </c>
      <c r="I489" s="570">
        <v>0.54500000000000004</v>
      </c>
      <c r="J489" s="570">
        <v>300</v>
      </c>
      <c r="K489" s="571">
        <v>163.5</v>
      </c>
    </row>
    <row r="490" spans="1:11" ht="14.4" customHeight="1" x14ac:dyDescent="0.3">
      <c r="A490" s="566" t="s">
        <v>537</v>
      </c>
      <c r="B490" s="567" t="s">
        <v>539</v>
      </c>
      <c r="C490" s="568" t="s">
        <v>559</v>
      </c>
      <c r="D490" s="569" t="s">
        <v>560</v>
      </c>
      <c r="E490" s="568" t="s">
        <v>4275</v>
      </c>
      <c r="F490" s="569" t="s">
        <v>4276</v>
      </c>
      <c r="G490" s="568" t="s">
        <v>4671</v>
      </c>
      <c r="H490" s="568" t="s">
        <v>4672</v>
      </c>
      <c r="I490" s="570">
        <v>116.28</v>
      </c>
      <c r="J490" s="570">
        <v>1</v>
      </c>
      <c r="K490" s="571">
        <v>116.28</v>
      </c>
    </row>
    <row r="491" spans="1:11" ht="14.4" customHeight="1" x14ac:dyDescent="0.3">
      <c r="A491" s="566" t="s">
        <v>537</v>
      </c>
      <c r="B491" s="567" t="s">
        <v>539</v>
      </c>
      <c r="C491" s="568" t="s">
        <v>559</v>
      </c>
      <c r="D491" s="569" t="s">
        <v>560</v>
      </c>
      <c r="E491" s="568" t="s">
        <v>4275</v>
      </c>
      <c r="F491" s="569" t="s">
        <v>4276</v>
      </c>
      <c r="G491" s="568" t="s">
        <v>4397</v>
      </c>
      <c r="H491" s="568" t="s">
        <v>4398</v>
      </c>
      <c r="I491" s="570">
        <v>434.50599999999997</v>
      </c>
      <c r="J491" s="570">
        <v>18</v>
      </c>
      <c r="K491" s="571">
        <v>7820.8900000000012</v>
      </c>
    </row>
    <row r="492" spans="1:11" ht="14.4" customHeight="1" x14ac:dyDescent="0.3">
      <c r="A492" s="566" t="s">
        <v>537</v>
      </c>
      <c r="B492" s="567" t="s">
        <v>539</v>
      </c>
      <c r="C492" s="568" t="s">
        <v>559</v>
      </c>
      <c r="D492" s="569" t="s">
        <v>560</v>
      </c>
      <c r="E492" s="568" t="s">
        <v>4275</v>
      </c>
      <c r="F492" s="569" t="s">
        <v>4276</v>
      </c>
      <c r="G492" s="568" t="s">
        <v>4399</v>
      </c>
      <c r="H492" s="568" t="s">
        <v>4400</v>
      </c>
      <c r="I492" s="570">
        <v>32.79</v>
      </c>
      <c r="J492" s="570">
        <v>10</v>
      </c>
      <c r="K492" s="571">
        <v>327.9</v>
      </c>
    </row>
    <row r="493" spans="1:11" ht="14.4" customHeight="1" x14ac:dyDescent="0.3">
      <c r="A493" s="566" t="s">
        <v>537</v>
      </c>
      <c r="B493" s="567" t="s">
        <v>539</v>
      </c>
      <c r="C493" s="568" t="s">
        <v>559</v>
      </c>
      <c r="D493" s="569" t="s">
        <v>560</v>
      </c>
      <c r="E493" s="568" t="s">
        <v>4275</v>
      </c>
      <c r="F493" s="569" t="s">
        <v>4276</v>
      </c>
      <c r="G493" s="568" t="s">
        <v>4401</v>
      </c>
      <c r="H493" s="568" t="s">
        <v>4402</v>
      </c>
      <c r="I493" s="570">
        <v>17.793333333333337</v>
      </c>
      <c r="J493" s="570">
        <v>350</v>
      </c>
      <c r="K493" s="571">
        <v>6237</v>
      </c>
    </row>
    <row r="494" spans="1:11" ht="14.4" customHeight="1" x14ac:dyDescent="0.3">
      <c r="A494" s="566" t="s">
        <v>537</v>
      </c>
      <c r="B494" s="567" t="s">
        <v>539</v>
      </c>
      <c r="C494" s="568" t="s">
        <v>559</v>
      </c>
      <c r="D494" s="569" t="s">
        <v>560</v>
      </c>
      <c r="E494" s="568" t="s">
        <v>4275</v>
      </c>
      <c r="F494" s="569" t="s">
        <v>4276</v>
      </c>
      <c r="G494" s="568" t="s">
        <v>4403</v>
      </c>
      <c r="H494" s="568" t="s">
        <v>4404</v>
      </c>
      <c r="I494" s="570">
        <v>17.633333333333336</v>
      </c>
      <c r="J494" s="570">
        <v>200</v>
      </c>
      <c r="K494" s="571">
        <v>3492</v>
      </c>
    </row>
    <row r="495" spans="1:11" ht="14.4" customHeight="1" x14ac:dyDescent="0.3">
      <c r="A495" s="566" t="s">
        <v>537</v>
      </c>
      <c r="B495" s="567" t="s">
        <v>539</v>
      </c>
      <c r="C495" s="568" t="s">
        <v>559</v>
      </c>
      <c r="D495" s="569" t="s">
        <v>560</v>
      </c>
      <c r="E495" s="568" t="s">
        <v>4275</v>
      </c>
      <c r="F495" s="569" t="s">
        <v>4276</v>
      </c>
      <c r="G495" s="568" t="s">
        <v>4809</v>
      </c>
      <c r="H495" s="568" t="s">
        <v>4810</v>
      </c>
      <c r="I495" s="570">
        <v>12.08</v>
      </c>
      <c r="J495" s="570">
        <v>30</v>
      </c>
      <c r="K495" s="571">
        <v>362.4</v>
      </c>
    </row>
    <row r="496" spans="1:11" ht="14.4" customHeight="1" x14ac:dyDescent="0.3">
      <c r="A496" s="566" t="s">
        <v>537</v>
      </c>
      <c r="B496" s="567" t="s">
        <v>539</v>
      </c>
      <c r="C496" s="568" t="s">
        <v>559</v>
      </c>
      <c r="D496" s="569" t="s">
        <v>560</v>
      </c>
      <c r="E496" s="568" t="s">
        <v>4275</v>
      </c>
      <c r="F496" s="569" t="s">
        <v>4276</v>
      </c>
      <c r="G496" s="568" t="s">
        <v>4811</v>
      </c>
      <c r="H496" s="568" t="s">
        <v>4812</v>
      </c>
      <c r="I496" s="570">
        <v>4.4275000000000002</v>
      </c>
      <c r="J496" s="570">
        <v>40</v>
      </c>
      <c r="K496" s="571">
        <v>177.10000000000002</v>
      </c>
    </row>
    <row r="497" spans="1:11" ht="14.4" customHeight="1" x14ac:dyDescent="0.3">
      <c r="A497" s="566" t="s">
        <v>537</v>
      </c>
      <c r="B497" s="567" t="s">
        <v>539</v>
      </c>
      <c r="C497" s="568" t="s">
        <v>559</v>
      </c>
      <c r="D497" s="569" t="s">
        <v>560</v>
      </c>
      <c r="E497" s="568" t="s">
        <v>4275</v>
      </c>
      <c r="F497" s="569" t="s">
        <v>4276</v>
      </c>
      <c r="G497" s="568" t="s">
        <v>4405</v>
      </c>
      <c r="H497" s="568" t="s">
        <v>4406</v>
      </c>
      <c r="I497" s="570">
        <v>12.104285714285712</v>
      </c>
      <c r="J497" s="570">
        <v>140</v>
      </c>
      <c r="K497" s="571">
        <v>1694.6</v>
      </c>
    </row>
    <row r="498" spans="1:11" ht="14.4" customHeight="1" x14ac:dyDescent="0.3">
      <c r="A498" s="566" t="s">
        <v>537</v>
      </c>
      <c r="B498" s="567" t="s">
        <v>539</v>
      </c>
      <c r="C498" s="568" t="s">
        <v>559</v>
      </c>
      <c r="D498" s="569" t="s">
        <v>560</v>
      </c>
      <c r="E498" s="568" t="s">
        <v>4275</v>
      </c>
      <c r="F498" s="569" t="s">
        <v>4276</v>
      </c>
      <c r="G498" s="568" t="s">
        <v>4813</v>
      </c>
      <c r="H498" s="568" t="s">
        <v>4814</v>
      </c>
      <c r="I498" s="570">
        <v>8.9050000000000011</v>
      </c>
      <c r="J498" s="570">
        <v>50</v>
      </c>
      <c r="K498" s="571">
        <v>445.70000000000005</v>
      </c>
    </row>
    <row r="499" spans="1:11" ht="14.4" customHeight="1" x14ac:dyDescent="0.3">
      <c r="A499" s="566" t="s">
        <v>537</v>
      </c>
      <c r="B499" s="567" t="s">
        <v>539</v>
      </c>
      <c r="C499" s="568" t="s">
        <v>559</v>
      </c>
      <c r="D499" s="569" t="s">
        <v>560</v>
      </c>
      <c r="E499" s="568" t="s">
        <v>4275</v>
      </c>
      <c r="F499" s="569" t="s">
        <v>4276</v>
      </c>
      <c r="G499" s="568" t="s">
        <v>4815</v>
      </c>
      <c r="H499" s="568" t="s">
        <v>4816</v>
      </c>
      <c r="I499" s="570">
        <v>177.3775</v>
      </c>
      <c r="J499" s="570">
        <v>40</v>
      </c>
      <c r="K499" s="571">
        <v>7094.9699999999993</v>
      </c>
    </row>
    <row r="500" spans="1:11" ht="14.4" customHeight="1" x14ac:dyDescent="0.3">
      <c r="A500" s="566" t="s">
        <v>537</v>
      </c>
      <c r="B500" s="567" t="s">
        <v>539</v>
      </c>
      <c r="C500" s="568" t="s">
        <v>559</v>
      </c>
      <c r="D500" s="569" t="s">
        <v>560</v>
      </c>
      <c r="E500" s="568" t="s">
        <v>4275</v>
      </c>
      <c r="F500" s="569" t="s">
        <v>4276</v>
      </c>
      <c r="G500" s="568" t="s">
        <v>4817</v>
      </c>
      <c r="H500" s="568" t="s">
        <v>4818</v>
      </c>
      <c r="I500" s="570">
        <v>318.47666666666669</v>
      </c>
      <c r="J500" s="570">
        <v>30</v>
      </c>
      <c r="K500" s="571">
        <v>9554.32</v>
      </c>
    </row>
    <row r="501" spans="1:11" ht="14.4" customHeight="1" x14ac:dyDescent="0.3">
      <c r="A501" s="566" t="s">
        <v>537</v>
      </c>
      <c r="B501" s="567" t="s">
        <v>539</v>
      </c>
      <c r="C501" s="568" t="s">
        <v>559</v>
      </c>
      <c r="D501" s="569" t="s">
        <v>560</v>
      </c>
      <c r="E501" s="568" t="s">
        <v>4275</v>
      </c>
      <c r="F501" s="569" t="s">
        <v>4276</v>
      </c>
      <c r="G501" s="568" t="s">
        <v>4819</v>
      </c>
      <c r="H501" s="568" t="s">
        <v>4820</v>
      </c>
      <c r="I501" s="570">
        <v>262.13666666666671</v>
      </c>
      <c r="J501" s="570">
        <v>30</v>
      </c>
      <c r="K501" s="571">
        <v>7864.2</v>
      </c>
    </row>
    <row r="502" spans="1:11" ht="14.4" customHeight="1" x14ac:dyDescent="0.3">
      <c r="A502" s="566" t="s">
        <v>537</v>
      </c>
      <c r="B502" s="567" t="s">
        <v>539</v>
      </c>
      <c r="C502" s="568" t="s">
        <v>559</v>
      </c>
      <c r="D502" s="569" t="s">
        <v>560</v>
      </c>
      <c r="E502" s="568" t="s">
        <v>4275</v>
      </c>
      <c r="F502" s="569" t="s">
        <v>4276</v>
      </c>
      <c r="G502" s="568" t="s">
        <v>4821</v>
      </c>
      <c r="H502" s="568" t="s">
        <v>4822</v>
      </c>
      <c r="I502" s="570">
        <v>1393.9</v>
      </c>
      <c r="J502" s="570">
        <v>1</v>
      </c>
      <c r="K502" s="571">
        <v>1393.9</v>
      </c>
    </row>
    <row r="503" spans="1:11" ht="14.4" customHeight="1" x14ac:dyDescent="0.3">
      <c r="A503" s="566" t="s">
        <v>537</v>
      </c>
      <c r="B503" s="567" t="s">
        <v>539</v>
      </c>
      <c r="C503" s="568" t="s">
        <v>559</v>
      </c>
      <c r="D503" s="569" t="s">
        <v>560</v>
      </c>
      <c r="E503" s="568" t="s">
        <v>4275</v>
      </c>
      <c r="F503" s="569" t="s">
        <v>4276</v>
      </c>
      <c r="G503" s="568" t="s">
        <v>4409</v>
      </c>
      <c r="H503" s="568" t="s">
        <v>4410</v>
      </c>
      <c r="I503" s="570">
        <v>2.8466666666666662</v>
      </c>
      <c r="J503" s="570">
        <v>150</v>
      </c>
      <c r="K503" s="571">
        <v>427</v>
      </c>
    </row>
    <row r="504" spans="1:11" ht="14.4" customHeight="1" x14ac:dyDescent="0.3">
      <c r="A504" s="566" t="s">
        <v>537</v>
      </c>
      <c r="B504" s="567" t="s">
        <v>539</v>
      </c>
      <c r="C504" s="568" t="s">
        <v>559</v>
      </c>
      <c r="D504" s="569" t="s">
        <v>560</v>
      </c>
      <c r="E504" s="568" t="s">
        <v>4275</v>
      </c>
      <c r="F504" s="569" t="s">
        <v>4276</v>
      </c>
      <c r="G504" s="568" t="s">
        <v>4411</v>
      </c>
      <c r="H504" s="568" t="s">
        <v>4412</v>
      </c>
      <c r="I504" s="570">
        <v>1.89</v>
      </c>
      <c r="J504" s="570">
        <v>300</v>
      </c>
      <c r="K504" s="571">
        <v>567</v>
      </c>
    </row>
    <row r="505" spans="1:11" ht="14.4" customHeight="1" x14ac:dyDescent="0.3">
      <c r="A505" s="566" t="s">
        <v>537</v>
      </c>
      <c r="B505" s="567" t="s">
        <v>539</v>
      </c>
      <c r="C505" s="568" t="s">
        <v>559</v>
      </c>
      <c r="D505" s="569" t="s">
        <v>560</v>
      </c>
      <c r="E505" s="568" t="s">
        <v>4275</v>
      </c>
      <c r="F505" s="569" t="s">
        <v>4276</v>
      </c>
      <c r="G505" s="568" t="s">
        <v>4823</v>
      </c>
      <c r="H505" s="568" t="s">
        <v>4824</v>
      </c>
      <c r="I505" s="570">
        <v>198.08500000000001</v>
      </c>
      <c r="J505" s="570">
        <v>36</v>
      </c>
      <c r="K505" s="571">
        <v>7131.0800000000008</v>
      </c>
    </row>
    <row r="506" spans="1:11" ht="14.4" customHeight="1" x14ac:dyDescent="0.3">
      <c r="A506" s="566" t="s">
        <v>537</v>
      </c>
      <c r="B506" s="567" t="s">
        <v>539</v>
      </c>
      <c r="C506" s="568" t="s">
        <v>559</v>
      </c>
      <c r="D506" s="569" t="s">
        <v>560</v>
      </c>
      <c r="E506" s="568" t="s">
        <v>4275</v>
      </c>
      <c r="F506" s="569" t="s">
        <v>4276</v>
      </c>
      <c r="G506" s="568" t="s">
        <v>4825</v>
      </c>
      <c r="H506" s="568" t="s">
        <v>4826</v>
      </c>
      <c r="I506" s="570">
        <v>214.77</v>
      </c>
      <c r="J506" s="570">
        <v>6</v>
      </c>
      <c r="K506" s="571">
        <v>1288.6199999999999</v>
      </c>
    </row>
    <row r="507" spans="1:11" ht="14.4" customHeight="1" x14ac:dyDescent="0.3">
      <c r="A507" s="566" t="s">
        <v>537</v>
      </c>
      <c r="B507" s="567" t="s">
        <v>539</v>
      </c>
      <c r="C507" s="568" t="s">
        <v>559</v>
      </c>
      <c r="D507" s="569" t="s">
        <v>560</v>
      </c>
      <c r="E507" s="568" t="s">
        <v>4275</v>
      </c>
      <c r="F507" s="569" t="s">
        <v>4276</v>
      </c>
      <c r="G507" s="568" t="s">
        <v>4415</v>
      </c>
      <c r="H507" s="568" t="s">
        <v>4416</v>
      </c>
      <c r="I507" s="570">
        <v>13.19</v>
      </c>
      <c r="J507" s="570">
        <v>20</v>
      </c>
      <c r="K507" s="571">
        <v>263.8</v>
      </c>
    </row>
    <row r="508" spans="1:11" ht="14.4" customHeight="1" x14ac:dyDescent="0.3">
      <c r="A508" s="566" t="s">
        <v>537</v>
      </c>
      <c r="B508" s="567" t="s">
        <v>539</v>
      </c>
      <c r="C508" s="568" t="s">
        <v>559</v>
      </c>
      <c r="D508" s="569" t="s">
        <v>560</v>
      </c>
      <c r="E508" s="568" t="s">
        <v>4275</v>
      </c>
      <c r="F508" s="569" t="s">
        <v>4276</v>
      </c>
      <c r="G508" s="568" t="s">
        <v>4589</v>
      </c>
      <c r="H508" s="568" t="s">
        <v>4590</v>
      </c>
      <c r="I508" s="570">
        <v>13.2</v>
      </c>
      <c r="J508" s="570">
        <v>10</v>
      </c>
      <c r="K508" s="571">
        <v>132</v>
      </c>
    </row>
    <row r="509" spans="1:11" ht="14.4" customHeight="1" x14ac:dyDescent="0.3">
      <c r="A509" s="566" t="s">
        <v>537</v>
      </c>
      <c r="B509" s="567" t="s">
        <v>539</v>
      </c>
      <c r="C509" s="568" t="s">
        <v>559</v>
      </c>
      <c r="D509" s="569" t="s">
        <v>560</v>
      </c>
      <c r="E509" s="568" t="s">
        <v>4275</v>
      </c>
      <c r="F509" s="569" t="s">
        <v>4276</v>
      </c>
      <c r="G509" s="568" t="s">
        <v>4417</v>
      </c>
      <c r="H509" s="568" t="s">
        <v>4418</v>
      </c>
      <c r="I509" s="570">
        <v>1.5525</v>
      </c>
      <c r="J509" s="570">
        <v>375</v>
      </c>
      <c r="K509" s="571">
        <v>582</v>
      </c>
    </row>
    <row r="510" spans="1:11" ht="14.4" customHeight="1" x14ac:dyDescent="0.3">
      <c r="A510" s="566" t="s">
        <v>537</v>
      </c>
      <c r="B510" s="567" t="s">
        <v>539</v>
      </c>
      <c r="C510" s="568" t="s">
        <v>559</v>
      </c>
      <c r="D510" s="569" t="s">
        <v>560</v>
      </c>
      <c r="E510" s="568" t="s">
        <v>4275</v>
      </c>
      <c r="F510" s="569" t="s">
        <v>4276</v>
      </c>
      <c r="G510" s="568" t="s">
        <v>4419</v>
      </c>
      <c r="H510" s="568" t="s">
        <v>4420</v>
      </c>
      <c r="I510" s="570">
        <v>21.234999999999999</v>
      </c>
      <c r="J510" s="570">
        <v>40</v>
      </c>
      <c r="K510" s="571">
        <v>849.3</v>
      </c>
    </row>
    <row r="511" spans="1:11" ht="14.4" customHeight="1" x14ac:dyDescent="0.3">
      <c r="A511" s="566" t="s">
        <v>537</v>
      </c>
      <c r="B511" s="567" t="s">
        <v>539</v>
      </c>
      <c r="C511" s="568" t="s">
        <v>559</v>
      </c>
      <c r="D511" s="569" t="s">
        <v>560</v>
      </c>
      <c r="E511" s="568" t="s">
        <v>4275</v>
      </c>
      <c r="F511" s="569" t="s">
        <v>4276</v>
      </c>
      <c r="G511" s="568" t="s">
        <v>4421</v>
      </c>
      <c r="H511" s="568" t="s">
        <v>4422</v>
      </c>
      <c r="I511" s="570">
        <v>21.21</v>
      </c>
      <c r="J511" s="570">
        <v>40</v>
      </c>
      <c r="K511" s="571">
        <v>848.4</v>
      </c>
    </row>
    <row r="512" spans="1:11" ht="14.4" customHeight="1" x14ac:dyDescent="0.3">
      <c r="A512" s="566" t="s">
        <v>537</v>
      </c>
      <c r="B512" s="567" t="s">
        <v>539</v>
      </c>
      <c r="C512" s="568" t="s">
        <v>559</v>
      </c>
      <c r="D512" s="569" t="s">
        <v>560</v>
      </c>
      <c r="E512" s="568" t="s">
        <v>4275</v>
      </c>
      <c r="F512" s="569" t="s">
        <v>4276</v>
      </c>
      <c r="G512" s="568" t="s">
        <v>4423</v>
      </c>
      <c r="H512" s="568" t="s">
        <v>4424</v>
      </c>
      <c r="I512" s="570">
        <v>8.2242857142857151</v>
      </c>
      <c r="J512" s="570">
        <v>350</v>
      </c>
      <c r="K512" s="571">
        <v>2878.5</v>
      </c>
    </row>
    <row r="513" spans="1:11" ht="14.4" customHeight="1" x14ac:dyDescent="0.3">
      <c r="A513" s="566" t="s">
        <v>537</v>
      </c>
      <c r="B513" s="567" t="s">
        <v>539</v>
      </c>
      <c r="C513" s="568" t="s">
        <v>559</v>
      </c>
      <c r="D513" s="569" t="s">
        <v>560</v>
      </c>
      <c r="E513" s="568" t="s">
        <v>4275</v>
      </c>
      <c r="F513" s="569" t="s">
        <v>4276</v>
      </c>
      <c r="G513" s="568" t="s">
        <v>4827</v>
      </c>
      <c r="H513" s="568" t="s">
        <v>4828</v>
      </c>
      <c r="I513" s="570">
        <v>12.92</v>
      </c>
      <c r="J513" s="570">
        <v>10</v>
      </c>
      <c r="K513" s="571">
        <v>129.19999999999999</v>
      </c>
    </row>
    <row r="514" spans="1:11" ht="14.4" customHeight="1" x14ac:dyDescent="0.3">
      <c r="A514" s="566" t="s">
        <v>537</v>
      </c>
      <c r="B514" s="567" t="s">
        <v>539</v>
      </c>
      <c r="C514" s="568" t="s">
        <v>559</v>
      </c>
      <c r="D514" s="569" t="s">
        <v>560</v>
      </c>
      <c r="E514" s="568" t="s">
        <v>4275</v>
      </c>
      <c r="F514" s="569" t="s">
        <v>4276</v>
      </c>
      <c r="G514" s="568" t="s">
        <v>4425</v>
      </c>
      <c r="H514" s="568" t="s">
        <v>4426</v>
      </c>
      <c r="I514" s="570">
        <v>280.91000000000003</v>
      </c>
      <c r="J514" s="570">
        <v>2</v>
      </c>
      <c r="K514" s="571">
        <v>561.82000000000005</v>
      </c>
    </row>
    <row r="515" spans="1:11" ht="14.4" customHeight="1" x14ac:dyDescent="0.3">
      <c r="A515" s="566" t="s">
        <v>537</v>
      </c>
      <c r="B515" s="567" t="s">
        <v>539</v>
      </c>
      <c r="C515" s="568" t="s">
        <v>559</v>
      </c>
      <c r="D515" s="569" t="s">
        <v>560</v>
      </c>
      <c r="E515" s="568" t="s">
        <v>4275</v>
      </c>
      <c r="F515" s="569" t="s">
        <v>4276</v>
      </c>
      <c r="G515" s="568" t="s">
        <v>4427</v>
      </c>
      <c r="H515" s="568" t="s">
        <v>4428</v>
      </c>
      <c r="I515" s="570">
        <v>11.268333333333333</v>
      </c>
      <c r="J515" s="570">
        <v>1000</v>
      </c>
      <c r="K515" s="571">
        <v>11258</v>
      </c>
    </row>
    <row r="516" spans="1:11" ht="14.4" customHeight="1" x14ac:dyDescent="0.3">
      <c r="A516" s="566" t="s">
        <v>537</v>
      </c>
      <c r="B516" s="567" t="s">
        <v>539</v>
      </c>
      <c r="C516" s="568" t="s">
        <v>559</v>
      </c>
      <c r="D516" s="569" t="s">
        <v>560</v>
      </c>
      <c r="E516" s="568" t="s">
        <v>4275</v>
      </c>
      <c r="F516" s="569" t="s">
        <v>4276</v>
      </c>
      <c r="G516" s="568" t="s">
        <v>4595</v>
      </c>
      <c r="H516" s="568" t="s">
        <v>4596</v>
      </c>
      <c r="I516" s="570">
        <v>0.46285714285714291</v>
      </c>
      <c r="J516" s="570">
        <v>4100</v>
      </c>
      <c r="K516" s="571">
        <v>1909</v>
      </c>
    </row>
    <row r="517" spans="1:11" ht="14.4" customHeight="1" x14ac:dyDescent="0.3">
      <c r="A517" s="566" t="s">
        <v>537</v>
      </c>
      <c r="B517" s="567" t="s">
        <v>539</v>
      </c>
      <c r="C517" s="568" t="s">
        <v>559</v>
      </c>
      <c r="D517" s="569" t="s">
        <v>560</v>
      </c>
      <c r="E517" s="568" t="s">
        <v>4275</v>
      </c>
      <c r="F517" s="569" t="s">
        <v>4276</v>
      </c>
      <c r="G517" s="568" t="s">
        <v>4431</v>
      </c>
      <c r="H517" s="568" t="s">
        <v>4432</v>
      </c>
      <c r="I517" s="570">
        <v>3.9785714285714291</v>
      </c>
      <c r="J517" s="570">
        <v>2300</v>
      </c>
      <c r="K517" s="571">
        <v>9128</v>
      </c>
    </row>
    <row r="518" spans="1:11" ht="14.4" customHeight="1" x14ac:dyDescent="0.3">
      <c r="A518" s="566" t="s">
        <v>537</v>
      </c>
      <c r="B518" s="567" t="s">
        <v>539</v>
      </c>
      <c r="C518" s="568" t="s">
        <v>559</v>
      </c>
      <c r="D518" s="569" t="s">
        <v>560</v>
      </c>
      <c r="E518" s="568" t="s">
        <v>4275</v>
      </c>
      <c r="F518" s="569" t="s">
        <v>4276</v>
      </c>
      <c r="G518" s="568" t="s">
        <v>4677</v>
      </c>
      <c r="H518" s="568" t="s">
        <v>4678</v>
      </c>
      <c r="I518" s="570">
        <v>2.6</v>
      </c>
      <c r="J518" s="570">
        <v>1100</v>
      </c>
      <c r="K518" s="571">
        <v>2860</v>
      </c>
    </row>
    <row r="519" spans="1:11" ht="14.4" customHeight="1" x14ac:dyDescent="0.3">
      <c r="A519" s="566" t="s">
        <v>537</v>
      </c>
      <c r="B519" s="567" t="s">
        <v>539</v>
      </c>
      <c r="C519" s="568" t="s">
        <v>559</v>
      </c>
      <c r="D519" s="569" t="s">
        <v>560</v>
      </c>
      <c r="E519" s="568" t="s">
        <v>4275</v>
      </c>
      <c r="F519" s="569" t="s">
        <v>4276</v>
      </c>
      <c r="G519" s="568" t="s">
        <v>4679</v>
      </c>
      <c r="H519" s="568" t="s">
        <v>4680</v>
      </c>
      <c r="I519" s="570">
        <v>2.5919999999999996</v>
      </c>
      <c r="J519" s="570">
        <v>1300</v>
      </c>
      <c r="K519" s="571">
        <v>3370</v>
      </c>
    </row>
    <row r="520" spans="1:11" ht="14.4" customHeight="1" x14ac:dyDescent="0.3">
      <c r="A520" s="566" t="s">
        <v>537</v>
      </c>
      <c r="B520" s="567" t="s">
        <v>539</v>
      </c>
      <c r="C520" s="568" t="s">
        <v>559</v>
      </c>
      <c r="D520" s="569" t="s">
        <v>560</v>
      </c>
      <c r="E520" s="568" t="s">
        <v>4275</v>
      </c>
      <c r="F520" s="569" t="s">
        <v>4276</v>
      </c>
      <c r="G520" s="568" t="s">
        <v>4681</v>
      </c>
      <c r="H520" s="568" t="s">
        <v>4682</v>
      </c>
      <c r="I520" s="570">
        <v>2.6</v>
      </c>
      <c r="J520" s="570">
        <v>100</v>
      </c>
      <c r="K520" s="571">
        <v>260</v>
      </c>
    </row>
    <row r="521" spans="1:11" ht="14.4" customHeight="1" x14ac:dyDescent="0.3">
      <c r="A521" s="566" t="s">
        <v>537</v>
      </c>
      <c r="B521" s="567" t="s">
        <v>539</v>
      </c>
      <c r="C521" s="568" t="s">
        <v>559</v>
      </c>
      <c r="D521" s="569" t="s">
        <v>560</v>
      </c>
      <c r="E521" s="568" t="s">
        <v>4275</v>
      </c>
      <c r="F521" s="569" t="s">
        <v>4276</v>
      </c>
      <c r="G521" s="568" t="s">
        <v>4597</v>
      </c>
      <c r="H521" s="568" t="s">
        <v>4598</v>
      </c>
      <c r="I521" s="570">
        <v>2.78</v>
      </c>
      <c r="J521" s="570">
        <v>50</v>
      </c>
      <c r="K521" s="571">
        <v>139</v>
      </c>
    </row>
    <row r="522" spans="1:11" ht="14.4" customHeight="1" x14ac:dyDescent="0.3">
      <c r="A522" s="566" t="s">
        <v>537</v>
      </c>
      <c r="B522" s="567" t="s">
        <v>539</v>
      </c>
      <c r="C522" s="568" t="s">
        <v>559</v>
      </c>
      <c r="D522" s="569" t="s">
        <v>560</v>
      </c>
      <c r="E522" s="568" t="s">
        <v>4275</v>
      </c>
      <c r="F522" s="569" t="s">
        <v>4276</v>
      </c>
      <c r="G522" s="568" t="s">
        <v>4433</v>
      </c>
      <c r="H522" s="568" t="s">
        <v>4434</v>
      </c>
      <c r="I522" s="570">
        <v>11.98</v>
      </c>
      <c r="J522" s="570">
        <v>750</v>
      </c>
      <c r="K522" s="571">
        <v>8985</v>
      </c>
    </row>
    <row r="523" spans="1:11" ht="14.4" customHeight="1" x14ac:dyDescent="0.3">
      <c r="A523" s="566" t="s">
        <v>537</v>
      </c>
      <c r="B523" s="567" t="s">
        <v>539</v>
      </c>
      <c r="C523" s="568" t="s">
        <v>559</v>
      </c>
      <c r="D523" s="569" t="s">
        <v>560</v>
      </c>
      <c r="E523" s="568" t="s">
        <v>4275</v>
      </c>
      <c r="F523" s="569" t="s">
        <v>4276</v>
      </c>
      <c r="G523" s="568" t="s">
        <v>4599</v>
      </c>
      <c r="H523" s="568" t="s">
        <v>4600</v>
      </c>
      <c r="I523" s="570">
        <v>75.459999999999994</v>
      </c>
      <c r="J523" s="570">
        <v>30</v>
      </c>
      <c r="K523" s="571">
        <v>2263.94</v>
      </c>
    </row>
    <row r="524" spans="1:11" ht="14.4" customHeight="1" x14ac:dyDescent="0.3">
      <c r="A524" s="566" t="s">
        <v>537</v>
      </c>
      <c r="B524" s="567" t="s">
        <v>539</v>
      </c>
      <c r="C524" s="568" t="s">
        <v>559</v>
      </c>
      <c r="D524" s="569" t="s">
        <v>560</v>
      </c>
      <c r="E524" s="568" t="s">
        <v>4275</v>
      </c>
      <c r="F524" s="569" t="s">
        <v>4276</v>
      </c>
      <c r="G524" s="568" t="s">
        <v>4435</v>
      </c>
      <c r="H524" s="568" t="s">
        <v>4436</v>
      </c>
      <c r="I524" s="570">
        <v>64.13</v>
      </c>
      <c r="J524" s="570">
        <v>150</v>
      </c>
      <c r="K524" s="571">
        <v>9619.6</v>
      </c>
    </row>
    <row r="525" spans="1:11" ht="14.4" customHeight="1" x14ac:dyDescent="0.3">
      <c r="A525" s="566" t="s">
        <v>537</v>
      </c>
      <c r="B525" s="567" t="s">
        <v>539</v>
      </c>
      <c r="C525" s="568" t="s">
        <v>559</v>
      </c>
      <c r="D525" s="569" t="s">
        <v>560</v>
      </c>
      <c r="E525" s="568" t="s">
        <v>4275</v>
      </c>
      <c r="F525" s="569" t="s">
        <v>4276</v>
      </c>
      <c r="G525" s="568" t="s">
        <v>4607</v>
      </c>
      <c r="H525" s="568" t="s">
        <v>4608</v>
      </c>
      <c r="I525" s="570">
        <v>1018.9</v>
      </c>
      <c r="J525" s="570">
        <v>5</v>
      </c>
      <c r="K525" s="571">
        <v>5094.5</v>
      </c>
    </row>
    <row r="526" spans="1:11" ht="14.4" customHeight="1" x14ac:dyDescent="0.3">
      <c r="A526" s="566" t="s">
        <v>537</v>
      </c>
      <c r="B526" s="567" t="s">
        <v>539</v>
      </c>
      <c r="C526" s="568" t="s">
        <v>559</v>
      </c>
      <c r="D526" s="569" t="s">
        <v>560</v>
      </c>
      <c r="E526" s="568" t="s">
        <v>4275</v>
      </c>
      <c r="F526" s="569" t="s">
        <v>4276</v>
      </c>
      <c r="G526" s="568" t="s">
        <v>4609</v>
      </c>
      <c r="H526" s="568" t="s">
        <v>4610</v>
      </c>
      <c r="I526" s="570">
        <v>2.27</v>
      </c>
      <c r="J526" s="570">
        <v>50</v>
      </c>
      <c r="K526" s="571">
        <v>113.5</v>
      </c>
    </row>
    <row r="527" spans="1:11" ht="14.4" customHeight="1" x14ac:dyDescent="0.3">
      <c r="A527" s="566" t="s">
        <v>537</v>
      </c>
      <c r="B527" s="567" t="s">
        <v>539</v>
      </c>
      <c r="C527" s="568" t="s">
        <v>559</v>
      </c>
      <c r="D527" s="569" t="s">
        <v>560</v>
      </c>
      <c r="E527" s="568" t="s">
        <v>4275</v>
      </c>
      <c r="F527" s="569" t="s">
        <v>4276</v>
      </c>
      <c r="G527" s="568" t="s">
        <v>4829</v>
      </c>
      <c r="H527" s="568" t="s">
        <v>4830</v>
      </c>
      <c r="I527" s="570">
        <v>111.3</v>
      </c>
      <c r="J527" s="570">
        <v>1</v>
      </c>
      <c r="K527" s="571">
        <v>111.3</v>
      </c>
    </row>
    <row r="528" spans="1:11" ht="14.4" customHeight="1" x14ac:dyDescent="0.3">
      <c r="A528" s="566" t="s">
        <v>537</v>
      </c>
      <c r="B528" s="567" t="s">
        <v>539</v>
      </c>
      <c r="C528" s="568" t="s">
        <v>559</v>
      </c>
      <c r="D528" s="569" t="s">
        <v>560</v>
      </c>
      <c r="E528" s="568" t="s">
        <v>4275</v>
      </c>
      <c r="F528" s="569" t="s">
        <v>4276</v>
      </c>
      <c r="G528" s="568" t="s">
        <v>4831</v>
      </c>
      <c r="H528" s="568" t="s">
        <v>4832</v>
      </c>
      <c r="I528" s="570">
        <v>2400.64</v>
      </c>
      <c r="J528" s="570">
        <v>1</v>
      </c>
      <c r="K528" s="571">
        <v>2400.64</v>
      </c>
    </row>
    <row r="529" spans="1:11" ht="14.4" customHeight="1" x14ac:dyDescent="0.3">
      <c r="A529" s="566" t="s">
        <v>537</v>
      </c>
      <c r="B529" s="567" t="s">
        <v>539</v>
      </c>
      <c r="C529" s="568" t="s">
        <v>559</v>
      </c>
      <c r="D529" s="569" t="s">
        <v>560</v>
      </c>
      <c r="E529" s="568" t="s">
        <v>4275</v>
      </c>
      <c r="F529" s="569" t="s">
        <v>4276</v>
      </c>
      <c r="G529" s="568" t="s">
        <v>4833</v>
      </c>
      <c r="H529" s="568" t="s">
        <v>4834</v>
      </c>
      <c r="I529" s="570">
        <v>1109.27</v>
      </c>
      <c r="J529" s="570">
        <v>4</v>
      </c>
      <c r="K529" s="571">
        <v>4437.08</v>
      </c>
    </row>
    <row r="530" spans="1:11" ht="14.4" customHeight="1" x14ac:dyDescent="0.3">
      <c r="A530" s="566" t="s">
        <v>537</v>
      </c>
      <c r="B530" s="567" t="s">
        <v>539</v>
      </c>
      <c r="C530" s="568" t="s">
        <v>559</v>
      </c>
      <c r="D530" s="569" t="s">
        <v>560</v>
      </c>
      <c r="E530" s="568" t="s">
        <v>4275</v>
      </c>
      <c r="F530" s="569" t="s">
        <v>4276</v>
      </c>
      <c r="G530" s="568" t="s">
        <v>4835</v>
      </c>
      <c r="H530" s="568" t="s">
        <v>4836</v>
      </c>
      <c r="I530" s="570">
        <v>62.05</v>
      </c>
      <c r="J530" s="570">
        <v>30</v>
      </c>
      <c r="K530" s="571">
        <v>1876.56</v>
      </c>
    </row>
    <row r="531" spans="1:11" ht="14.4" customHeight="1" x14ac:dyDescent="0.3">
      <c r="A531" s="566" t="s">
        <v>537</v>
      </c>
      <c r="B531" s="567" t="s">
        <v>539</v>
      </c>
      <c r="C531" s="568" t="s">
        <v>559</v>
      </c>
      <c r="D531" s="569" t="s">
        <v>560</v>
      </c>
      <c r="E531" s="568" t="s">
        <v>4275</v>
      </c>
      <c r="F531" s="569" t="s">
        <v>4276</v>
      </c>
      <c r="G531" s="568" t="s">
        <v>4837</v>
      </c>
      <c r="H531" s="568" t="s">
        <v>4838</v>
      </c>
      <c r="I531" s="570">
        <v>29.04</v>
      </c>
      <c r="J531" s="570">
        <v>25</v>
      </c>
      <c r="K531" s="571">
        <v>726</v>
      </c>
    </row>
    <row r="532" spans="1:11" ht="14.4" customHeight="1" x14ac:dyDescent="0.3">
      <c r="A532" s="566" t="s">
        <v>537</v>
      </c>
      <c r="B532" s="567" t="s">
        <v>539</v>
      </c>
      <c r="C532" s="568" t="s">
        <v>559</v>
      </c>
      <c r="D532" s="569" t="s">
        <v>560</v>
      </c>
      <c r="E532" s="568" t="s">
        <v>4275</v>
      </c>
      <c r="F532" s="569" t="s">
        <v>4276</v>
      </c>
      <c r="G532" s="568" t="s">
        <v>4839</v>
      </c>
      <c r="H532" s="568" t="s">
        <v>4428</v>
      </c>
      <c r="I532" s="570">
        <v>8.56</v>
      </c>
      <c r="J532" s="570">
        <v>100</v>
      </c>
      <c r="K532" s="571">
        <v>856</v>
      </c>
    </row>
    <row r="533" spans="1:11" ht="14.4" customHeight="1" x14ac:dyDescent="0.3">
      <c r="A533" s="566" t="s">
        <v>537</v>
      </c>
      <c r="B533" s="567" t="s">
        <v>539</v>
      </c>
      <c r="C533" s="568" t="s">
        <v>559</v>
      </c>
      <c r="D533" s="569" t="s">
        <v>560</v>
      </c>
      <c r="E533" s="568" t="s">
        <v>4275</v>
      </c>
      <c r="F533" s="569" t="s">
        <v>4276</v>
      </c>
      <c r="G533" s="568" t="s">
        <v>4840</v>
      </c>
      <c r="H533" s="568" t="s">
        <v>4841</v>
      </c>
      <c r="I533" s="570">
        <v>42.04</v>
      </c>
      <c r="J533" s="570">
        <v>15</v>
      </c>
      <c r="K533" s="571">
        <v>630.54</v>
      </c>
    </row>
    <row r="534" spans="1:11" ht="14.4" customHeight="1" x14ac:dyDescent="0.3">
      <c r="A534" s="566" t="s">
        <v>537</v>
      </c>
      <c r="B534" s="567" t="s">
        <v>539</v>
      </c>
      <c r="C534" s="568" t="s">
        <v>559</v>
      </c>
      <c r="D534" s="569" t="s">
        <v>560</v>
      </c>
      <c r="E534" s="568" t="s">
        <v>4275</v>
      </c>
      <c r="F534" s="569" t="s">
        <v>4276</v>
      </c>
      <c r="G534" s="568" t="s">
        <v>4445</v>
      </c>
      <c r="H534" s="568" t="s">
        <v>4446</v>
      </c>
      <c r="I534" s="570">
        <v>18.25</v>
      </c>
      <c r="J534" s="570">
        <v>126</v>
      </c>
      <c r="K534" s="571">
        <v>2300</v>
      </c>
    </row>
    <row r="535" spans="1:11" ht="14.4" customHeight="1" x14ac:dyDescent="0.3">
      <c r="A535" s="566" t="s">
        <v>537</v>
      </c>
      <c r="B535" s="567" t="s">
        <v>539</v>
      </c>
      <c r="C535" s="568" t="s">
        <v>559</v>
      </c>
      <c r="D535" s="569" t="s">
        <v>560</v>
      </c>
      <c r="E535" s="568" t="s">
        <v>4277</v>
      </c>
      <c r="F535" s="569" t="s">
        <v>4278</v>
      </c>
      <c r="G535" s="568" t="s">
        <v>4842</v>
      </c>
      <c r="H535" s="568" t="s">
        <v>4843</v>
      </c>
      <c r="I535" s="570">
        <v>101.2825</v>
      </c>
      <c r="J535" s="570">
        <v>7</v>
      </c>
      <c r="K535" s="571">
        <v>709.36</v>
      </c>
    </row>
    <row r="536" spans="1:11" ht="14.4" customHeight="1" x14ac:dyDescent="0.3">
      <c r="A536" s="566" t="s">
        <v>537</v>
      </c>
      <c r="B536" s="567" t="s">
        <v>539</v>
      </c>
      <c r="C536" s="568" t="s">
        <v>559</v>
      </c>
      <c r="D536" s="569" t="s">
        <v>560</v>
      </c>
      <c r="E536" s="568" t="s">
        <v>4277</v>
      </c>
      <c r="F536" s="569" t="s">
        <v>4278</v>
      </c>
      <c r="G536" s="568" t="s">
        <v>4844</v>
      </c>
      <c r="H536" s="568" t="s">
        <v>4845</v>
      </c>
      <c r="I536" s="570">
        <v>3.1349999999999998</v>
      </c>
      <c r="J536" s="570">
        <v>150</v>
      </c>
      <c r="K536" s="571">
        <v>470.25</v>
      </c>
    </row>
    <row r="537" spans="1:11" ht="14.4" customHeight="1" x14ac:dyDescent="0.3">
      <c r="A537" s="566" t="s">
        <v>537</v>
      </c>
      <c r="B537" s="567" t="s">
        <v>539</v>
      </c>
      <c r="C537" s="568" t="s">
        <v>559</v>
      </c>
      <c r="D537" s="569" t="s">
        <v>560</v>
      </c>
      <c r="E537" s="568" t="s">
        <v>4277</v>
      </c>
      <c r="F537" s="569" t="s">
        <v>4278</v>
      </c>
      <c r="G537" s="568" t="s">
        <v>4846</v>
      </c>
      <c r="H537" s="568" t="s">
        <v>4847</v>
      </c>
      <c r="I537" s="570">
        <v>145.435</v>
      </c>
      <c r="J537" s="570">
        <v>4</v>
      </c>
      <c r="K537" s="571">
        <v>581.74</v>
      </c>
    </row>
    <row r="538" spans="1:11" ht="14.4" customHeight="1" x14ac:dyDescent="0.3">
      <c r="A538" s="566" t="s">
        <v>537</v>
      </c>
      <c r="B538" s="567" t="s">
        <v>539</v>
      </c>
      <c r="C538" s="568" t="s">
        <v>559</v>
      </c>
      <c r="D538" s="569" t="s">
        <v>560</v>
      </c>
      <c r="E538" s="568" t="s">
        <v>4281</v>
      </c>
      <c r="F538" s="569" t="s">
        <v>4282</v>
      </c>
      <c r="G538" s="568" t="s">
        <v>4447</v>
      </c>
      <c r="H538" s="568" t="s">
        <v>4448</v>
      </c>
      <c r="I538" s="570">
        <v>442.39000000000004</v>
      </c>
      <c r="J538" s="570">
        <v>30</v>
      </c>
      <c r="K538" s="571">
        <v>13271.66</v>
      </c>
    </row>
    <row r="539" spans="1:11" ht="14.4" customHeight="1" x14ac:dyDescent="0.3">
      <c r="A539" s="566" t="s">
        <v>537</v>
      </c>
      <c r="B539" s="567" t="s">
        <v>539</v>
      </c>
      <c r="C539" s="568" t="s">
        <v>559</v>
      </c>
      <c r="D539" s="569" t="s">
        <v>560</v>
      </c>
      <c r="E539" s="568" t="s">
        <v>4281</v>
      </c>
      <c r="F539" s="569" t="s">
        <v>4282</v>
      </c>
      <c r="G539" s="568" t="s">
        <v>4449</v>
      </c>
      <c r="H539" s="568" t="s">
        <v>4450</v>
      </c>
      <c r="I539" s="570">
        <v>261.55399999999997</v>
      </c>
      <c r="J539" s="570">
        <v>91</v>
      </c>
      <c r="K539" s="571">
        <v>23950.75</v>
      </c>
    </row>
    <row r="540" spans="1:11" ht="14.4" customHeight="1" x14ac:dyDescent="0.3">
      <c r="A540" s="566" t="s">
        <v>537</v>
      </c>
      <c r="B540" s="567" t="s">
        <v>539</v>
      </c>
      <c r="C540" s="568" t="s">
        <v>559</v>
      </c>
      <c r="D540" s="569" t="s">
        <v>560</v>
      </c>
      <c r="E540" s="568" t="s">
        <v>4285</v>
      </c>
      <c r="F540" s="569" t="s">
        <v>4286</v>
      </c>
      <c r="G540" s="568" t="s">
        <v>4451</v>
      </c>
      <c r="H540" s="568" t="s">
        <v>4452</v>
      </c>
      <c r="I540" s="570">
        <v>8.0628571428571423</v>
      </c>
      <c r="J540" s="570">
        <v>3000</v>
      </c>
      <c r="K540" s="571">
        <v>24209</v>
      </c>
    </row>
    <row r="541" spans="1:11" ht="14.4" customHeight="1" x14ac:dyDescent="0.3">
      <c r="A541" s="566" t="s">
        <v>537</v>
      </c>
      <c r="B541" s="567" t="s">
        <v>539</v>
      </c>
      <c r="C541" s="568" t="s">
        <v>559</v>
      </c>
      <c r="D541" s="569" t="s">
        <v>560</v>
      </c>
      <c r="E541" s="568" t="s">
        <v>4285</v>
      </c>
      <c r="F541" s="569" t="s">
        <v>4286</v>
      </c>
      <c r="G541" s="568" t="s">
        <v>4619</v>
      </c>
      <c r="H541" s="568" t="s">
        <v>4620</v>
      </c>
      <c r="I541" s="570">
        <v>12.334999999999999</v>
      </c>
      <c r="J541" s="570">
        <v>110</v>
      </c>
      <c r="K541" s="571">
        <v>1367.5</v>
      </c>
    </row>
    <row r="542" spans="1:11" ht="14.4" customHeight="1" x14ac:dyDescent="0.3">
      <c r="A542" s="566" t="s">
        <v>537</v>
      </c>
      <c r="B542" s="567" t="s">
        <v>539</v>
      </c>
      <c r="C542" s="568" t="s">
        <v>559</v>
      </c>
      <c r="D542" s="569" t="s">
        <v>560</v>
      </c>
      <c r="E542" s="568" t="s">
        <v>4285</v>
      </c>
      <c r="F542" s="569" t="s">
        <v>4286</v>
      </c>
      <c r="G542" s="568" t="s">
        <v>4848</v>
      </c>
      <c r="H542" s="568" t="s">
        <v>4849</v>
      </c>
      <c r="I542" s="570">
        <v>46.58</v>
      </c>
      <c r="J542" s="570">
        <v>10</v>
      </c>
      <c r="K542" s="571">
        <v>465.8</v>
      </c>
    </row>
    <row r="543" spans="1:11" ht="14.4" customHeight="1" x14ac:dyDescent="0.3">
      <c r="A543" s="566" t="s">
        <v>537</v>
      </c>
      <c r="B543" s="567" t="s">
        <v>539</v>
      </c>
      <c r="C543" s="568" t="s">
        <v>559</v>
      </c>
      <c r="D543" s="569" t="s">
        <v>560</v>
      </c>
      <c r="E543" s="568" t="s">
        <v>4287</v>
      </c>
      <c r="F543" s="569" t="s">
        <v>4288</v>
      </c>
      <c r="G543" s="568" t="s">
        <v>4850</v>
      </c>
      <c r="H543" s="568" t="s">
        <v>4851</v>
      </c>
      <c r="I543" s="570">
        <v>34.880000000000003</v>
      </c>
      <c r="J543" s="570">
        <v>36</v>
      </c>
      <c r="K543" s="571">
        <v>1255.6600000000001</v>
      </c>
    </row>
    <row r="544" spans="1:11" ht="14.4" customHeight="1" x14ac:dyDescent="0.3">
      <c r="A544" s="566" t="s">
        <v>537</v>
      </c>
      <c r="B544" s="567" t="s">
        <v>539</v>
      </c>
      <c r="C544" s="568" t="s">
        <v>559</v>
      </c>
      <c r="D544" s="569" t="s">
        <v>560</v>
      </c>
      <c r="E544" s="568" t="s">
        <v>4287</v>
      </c>
      <c r="F544" s="569" t="s">
        <v>4288</v>
      </c>
      <c r="G544" s="568" t="s">
        <v>4852</v>
      </c>
      <c r="H544" s="568" t="s">
        <v>4853</v>
      </c>
      <c r="I544" s="570">
        <v>31.32</v>
      </c>
      <c r="J544" s="570">
        <v>36</v>
      </c>
      <c r="K544" s="571">
        <v>1127.4000000000001</v>
      </c>
    </row>
    <row r="545" spans="1:11" ht="14.4" customHeight="1" x14ac:dyDescent="0.3">
      <c r="A545" s="566" t="s">
        <v>537</v>
      </c>
      <c r="B545" s="567" t="s">
        <v>539</v>
      </c>
      <c r="C545" s="568" t="s">
        <v>559</v>
      </c>
      <c r="D545" s="569" t="s">
        <v>560</v>
      </c>
      <c r="E545" s="568" t="s">
        <v>4289</v>
      </c>
      <c r="F545" s="569" t="s">
        <v>4290</v>
      </c>
      <c r="G545" s="568" t="s">
        <v>4854</v>
      </c>
      <c r="H545" s="568" t="s">
        <v>4855</v>
      </c>
      <c r="I545" s="570">
        <v>0.29428571428571432</v>
      </c>
      <c r="J545" s="570">
        <v>700</v>
      </c>
      <c r="K545" s="571">
        <v>206</v>
      </c>
    </row>
    <row r="546" spans="1:11" ht="14.4" customHeight="1" x14ac:dyDescent="0.3">
      <c r="A546" s="566" t="s">
        <v>537</v>
      </c>
      <c r="B546" s="567" t="s">
        <v>539</v>
      </c>
      <c r="C546" s="568" t="s">
        <v>559</v>
      </c>
      <c r="D546" s="569" t="s">
        <v>560</v>
      </c>
      <c r="E546" s="568" t="s">
        <v>4289</v>
      </c>
      <c r="F546" s="569" t="s">
        <v>4290</v>
      </c>
      <c r="G546" s="568" t="s">
        <v>4856</v>
      </c>
      <c r="H546" s="568" t="s">
        <v>4857</v>
      </c>
      <c r="I546" s="570">
        <v>0.3</v>
      </c>
      <c r="J546" s="570">
        <v>200</v>
      </c>
      <c r="K546" s="571">
        <v>60</v>
      </c>
    </row>
    <row r="547" spans="1:11" ht="14.4" customHeight="1" x14ac:dyDescent="0.3">
      <c r="A547" s="566" t="s">
        <v>537</v>
      </c>
      <c r="B547" s="567" t="s">
        <v>539</v>
      </c>
      <c r="C547" s="568" t="s">
        <v>559</v>
      </c>
      <c r="D547" s="569" t="s">
        <v>560</v>
      </c>
      <c r="E547" s="568" t="s">
        <v>4289</v>
      </c>
      <c r="F547" s="569" t="s">
        <v>4290</v>
      </c>
      <c r="G547" s="568" t="s">
        <v>4858</v>
      </c>
      <c r="H547" s="568" t="s">
        <v>4859</v>
      </c>
      <c r="I547" s="570">
        <v>0.29499999999999998</v>
      </c>
      <c r="J547" s="570">
        <v>300</v>
      </c>
      <c r="K547" s="571">
        <v>89</v>
      </c>
    </row>
    <row r="548" spans="1:11" ht="14.4" customHeight="1" x14ac:dyDescent="0.3">
      <c r="A548" s="566" t="s">
        <v>537</v>
      </c>
      <c r="B548" s="567" t="s">
        <v>539</v>
      </c>
      <c r="C548" s="568" t="s">
        <v>559</v>
      </c>
      <c r="D548" s="569" t="s">
        <v>560</v>
      </c>
      <c r="E548" s="568" t="s">
        <v>4289</v>
      </c>
      <c r="F548" s="569" t="s">
        <v>4290</v>
      </c>
      <c r="G548" s="568" t="s">
        <v>4453</v>
      </c>
      <c r="H548" s="568" t="s">
        <v>4454</v>
      </c>
      <c r="I548" s="570">
        <v>0.29571428571428576</v>
      </c>
      <c r="J548" s="570">
        <v>2100</v>
      </c>
      <c r="K548" s="571">
        <v>624</v>
      </c>
    </row>
    <row r="549" spans="1:11" ht="14.4" customHeight="1" x14ac:dyDescent="0.3">
      <c r="A549" s="566" t="s">
        <v>537</v>
      </c>
      <c r="B549" s="567" t="s">
        <v>539</v>
      </c>
      <c r="C549" s="568" t="s">
        <v>559</v>
      </c>
      <c r="D549" s="569" t="s">
        <v>560</v>
      </c>
      <c r="E549" s="568" t="s">
        <v>4289</v>
      </c>
      <c r="F549" s="569" t="s">
        <v>4290</v>
      </c>
      <c r="G549" s="568" t="s">
        <v>4860</v>
      </c>
      <c r="H549" s="568" t="s">
        <v>4861</v>
      </c>
      <c r="I549" s="570">
        <v>0.29399999999999998</v>
      </c>
      <c r="J549" s="570">
        <v>500</v>
      </c>
      <c r="K549" s="571">
        <v>147</v>
      </c>
    </row>
    <row r="550" spans="1:11" ht="14.4" customHeight="1" x14ac:dyDescent="0.3">
      <c r="A550" s="566" t="s">
        <v>537</v>
      </c>
      <c r="B550" s="567" t="s">
        <v>539</v>
      </c>
      <c r="C550" s="568" t="s">
        <v>559</v>
      </c>
      <c r="D550" s="569" t="s">
        <v>560</v>
      </c>
      <c r="E550" s="568" t="s">
        <v>4289</v>
      </c>
      <c r="F550" s="569" t="s">
        <v>4290</v>
      </c>
      <c r="G550" s="568" t="s">
        <v>4862</v>
      </c>
      <c r="H550" s="568" t="s">
        <v>4863</v>
      </c>
      <c r="I550" s="570">
        <v>10.48</v>
      </c>
      <c r="J550" s="570">
        <v>20</v>
      </c>
      <c r="K550" s="571">
        <v>209.59</v>
      </c>
    </row>
    <row r="551" spans="1:11" ht="14.4" customHeight="1" x14ac:dyDescent="0.3">
      <c r="A551" s="566" t="s">
        <v>537</v>
      </c>
      <c r="B551" s="567" t="s">
        <v>539</v>
      </c>
      <c r="C551" s="568" t="s">
        <v>559</v>
      </c>
      <c r="D551" s="569" t="s">
        <v>560</v>
      </c>
      <c r="E551" s="568" t="s">
        <v>4289</v>
      </c>
      <c r="F551" s="569" t="s">
        <v>4290</v>
      </c>
      <c r="G551" s="568" t="s">
        <v>4457</v>
      </c>
      <c r="H551" s="568" t="s">
        <v>4458</v>
      </c>
      <c r="I551" s="570">
        <v>0.29857142857142854</v>
      </c>
      <c r="J551" s="570">
        <v>15500</v>
      </c>
      <c r="K551" s="571">
        <v>4640</v>
      </c>
    </row>
    <row r="552" spans="1:11" ht="14.4" customHeight="1" x14ac:dyDescent="0.3">
      <c r="A552" s="566" t="s">
        <v>537</v>
      </c>
      <c r="B552" s="567" t="s">
        <v>539</v>
      </c>
      <c r="C552" s="568" t="s">
        <v>559</v>
      </c>
      <c r="D552" s="569" t="s">
        <v>560</v>
      </c>
      <c r="E552" s="568" t="s">
        <v>4291</v>
      </c>
      <c r="F552" s="569" t="s">
        <v>4292</v>
      </c>
      <c r="G552" s="568" t="s">
        <v>4459</v>
      </c>
      <c r="H552" s="568" t="s">
        <v>4460</v>
      </c>
      <c r="I552" s="570">
        <v>0.78142857142857147</v>
      </c>
      <c r="J552" s="570">
        <v>49000</v>
      </c>
      <c r="K552" s="571">
        <v>38990</v>
      </c>
    </row>
    <row r="553" spans="1:11" ht="14.4" customHeight="1" x14ac:dyDescent="0.3">
      <c r="A553" s="566" t="s">
        <v>537</v>
      </c>
      <c r="B553" s="567" t="s">
        <v>539</v>
      </c>
      <c r="C553" s="568" t="s">
        <v>559</v>
      </c>
      <c r="D553" s="569" t="s">
        <v>560</v>
      </c>
      <c r="E553" s="568" t="s">
        <v>4291</v>
      </c>
      <c r="F553" s="569" t="s">
        <v>4292</v>
      </c>
      <c r="G553" s="568" t="s">
        <v>4461</v>
      </c>
      <c r="H553" s="568" t="s">
        <v>4462</v>
      </c>
      <c r="I553" s="570">
        <v>11</v>
      </c>
      <c r="J553" s="570">
        <v>50</v>
      </c>
      <c r="K553" s="571">
        <v>550</v>
      </c>
    </row>
    <row r="554" spans="1:11" ht="14.4" customHeight="1" x14ac:dyDescent="0.3">
      <c r="A554" s="566" t="s">
        <v>537</v>
      </c>
      <c r="B554" s="567" t="s">
        <v>539</v>
      </c>
      <c r="C554" s="568" t="s">
        <v>559</v>
      </c>
      <c r="D554" s="569" t="s">
        <v>560</v>
      </c>
      <c r="E554" s="568" t="s">
        <v>4291</v>
      </c>
      <c r="F554" s="569" t="s">
        <v>4292</v>
      </c>
      <c r="G554" s="568" t="s">
        <v>4463</v>
      </c>
      <c r="H554" s="568" t="s">
        <v>4464</v>
      </c>
      <c r="I554" s="570">
        <v>0.82</v>
      </c>
      <c r="J554" s="570">
        <v>4000</v>
      </c>
      <c r="K554" s="571">
        <v>3280</v>
      </c>
    </row>
    <row r="555" spans="1:11" ht="14.4" customHeight="1" x14ac:dyDescent="0.3">
      <c r="A555" s="566" t="s">
        <v>537</v>
      </c>
      <c r="B555" s="567" t="s">
        <v>539</v>
      </c>
      <c r="C555" s="568" t="s">
        <v>559</v>
      </c>
      <c r="D555" s="569" t="s">
        <v>560</v>
      </c>
      <c r="E555" s="568" t="s">
        <v>4291</v>
      </c>
      <c r="F555" s="569" t="s">
        <v>4292</v>
      </c>
      <c r="G555" s="568" t="s">
        <v>4685</v>
      </c>
      <c r="H555" s="568" t="s">
        <v>4686</v>
      </c>
      <c r="I555" s="570">
        <v>0.79</v>
      </c>
      <c r="J555" s="570">
        <v>3000</v>
      </c>
      <c r="K555" s="571">
        <v>2370</v>
      </c>
    </row>
    <row r="556" spans="1:11" ht="14.4" customHeight="1" x14ac:dyDescent="0.3">
      <c r="A556" s="566" t="s">
        <v>537</v>
      </c>
      <c r="B556" s="567" t="s">
        <v>539</v>
      </c>
      <c r="C556" s="568" t="s">
        <v>561</v>
      </c>
      <c r="D556" s="569" t="s">
        <v>562</v>
      </c>
      <c r="E556" s="568" t="s">
        <v>4273</v>
      </c>
      <c r="F556" s="569" t="s">
        <v>4274</v>
      </c>
      <c r="G556" s="568" t="s">
        <v>4864</v>
      </c>
      <c r="H556" s="568" t="s">
        <v>4865</v>
      </c>
      <c r="I556" s="570">
        <v>2525.98</v>
      </c>
      <c r="J556" s="570">
        <v>5</v>
      </c>
      <c r="K556" s="571">
        <v>12629.88</v>
      </c>
    </row>
    <row r="557" spans="1:11" ht="14.4" customHeight="1" x14ac:dyDescent="0.3">
      <c r="A557" s="566" t="s">
        <v>537</v>
      </c>
      <c r="B557" s="567" t="s">
        <v>539</v>
      </c>
      <c r="C557" s="568" t="s">
        <v>561</v>
      </c>
      <c r="D557" s="569" t="s">
        <v>562</v>
      </c>
      <c r="E557" s="568" t="s">
        <v>4275</v>
      </c>
      <c r="F557" s="569" t="s">
        <v>4276</v>
      </c>
      <c r="G557" s="568" t="s">
        <v>4866</v>
      </c>
      <c r="H557" s="568" t="s">
        <v>4867</v>
      </c>
      <c r="I557" s="570">
        <v>12479.996666666666</v>
      </c>
      <c r="J557" s="570">
        <v>15</v>
      </c>
      <c r="K557" s="571">
        <v>186706.68999999997</v>
      </c>
    </row>
    <row r="558" spans="1:11" ht="14.4" customHeight="1" x14ac:dyDescent="0.3">
      <c r="A558" s="566" t="s">
        <v>537</v>
      </c>
      <c r="B558" s="567" t="s">
        <v>539</v>
      </c>
      <c r="C558" s="568" t="s">
        <v>561</v>
      </c>
      <c r="D558" s="569" t="s">
        <v>562</v>
      </c>
      <c r="E558" s="568" t="s">
        <v>4275</v>
      </c>
      <c r="F558" s="569" t="s">
        <v>4276</v>
      </c>
      <c r="G558" s="568" t="s">
        <v>4868</v>
      </c>
      <c r="H558" s="568" t="s">
        <v>4869</v>
      </c>
      <c r="I558" s="570">
        <v>6116.69</v>
      </c>
      <c r="J558" s="570">
        <v>4</v>
      </c>
      <c r="K558" s="571">
        <v>24466.75</v>
      </c>
    </row>
    <row r="559" spans="1:11" ht="14.4" customHeight="1" x14ac:dyDescent="0.3">
      <c r="A559" s="566" t="s">
        <v>537</v>
      </c>
      <c r="B559" s="567" t="s">
        <v>539</v>
      </c>
      <c r="C559" s="568" t="s">
        <v>561</v>
      </c>
      <c r="D559" s="569" t="s">
        <v>562</v>
      </c>
      <c r="E559" s="568" t="s">
        <v>4275</v>
      </c>
      <c r="F559" s="569" t="s">
        <v>4276</v>
      </c>
      <c r="G559" s="568" t="s">
        <v>4870</v>
      </c>
      <c r="H559" s="568" t="s">
        <v>4871</v>
      </c>
      <c r="I559" s="570">
        <v>6592.1416666666664</v>
      </c>
      <c r="J559" s="570">
        <v>33</v>
      </c>
      <c r="K559" s="571">
        <v>218128.28999999998</v>
      </c>
    </row>
    <row r="560" spans="1:11" ht="14.4" customHeight="1" x14ac:dyDescent="0.3">
      <c r="A560" s="566" t="s">
        <v>537</v>
      </c>
      <c r="B560" s="567" t="s">
        <v>539</v>
      </c>
      <c r="C560" s="568" t="s">
        <v>561</v>
      </c>
      <c r="D560" s="569" t="s">
        <v>562</v>
      </c>
      <c r="E560" s="568" t="s">
        <v>4275</v>
      </c>
      <c r="F560" s="569" t="s">
        <v>4276</v>
      </c>
      <c r="G560" s="568" t="s">
        <v>4872</v>
      </c>
      <c r="H560" s="568" t="s">
        <v>4873</v>
      </c>
      <c r="I560" s="570">
        <v>4195.0899999999992</v>
      </c>
      <c r="J560" s="570">
        <v>5</v>
      </c>
      <c r="K560" s="571">
        <v>20994.059999999998</v>
      </c>
    </row>
    <row r="561" spans="1:11" ht="14.4" customHeight="1" x14ac:dyDescent="0.3">
      <c r="A561" s="566" t="s">
        <v>537</v>
      </c>
      <c r="B561" s="567" t="s">
        <v>539</v>
      </c>
      <c r="C561" s="568" t="s">
        <v>561</v>
      </c>
      <c r="D561" s="569" t="s">
        <v>562</v>
      </c>
      <c r="E561" s="568" t="s">
        <v>4275</v>
      </c>
      <c r="F561" s="569" t="s">
        <v>4276</v>
      </c>
      <c r="G561" s="568" t="s">
        <v>4874</v>
      </c>
      <c r="H561" s="568" t="s">
        <v>4875</v>
      </c>
      <c r="I561" s="570">
        <v>6429.579999999999</v>
      </c>
      <c r="J561" s="570">
        <v>21</v>
      </c>
      <c r="K561" s="571">
        <v>135021.13</v>
      </c>
    </row>
    <row r="562" spans="1:11" ht="14.4" customHeight="1" x14ac:dyDescent="0.3">
      <c r="A562" s="566" t="s">
        <v>537</v>
      </c>
      <c r="B562" s="567" t="s">
        <v>539</v>
      </c>
      <c r="C562" s="568" t="s">
        <v>561</v>
      </c>
      <c r="D562" s="569" t="s">
        <v>562</v>
      </c>
      <c r="E562" s="568" t="s">
        <v>4275</v>
      </c>
      <c r="F562" s="569" t="s">
        <v>4276</v>
      </c>
      <c r="G562" s="568" t="s">
        <v>4876</v>
      </c>
      <c r="H562" s="568" t="s">
        <v>4877</v>
      </c>
      <c r="I562" s="570">
        <v>4194.9399999999996</v>
      </c>
      <c r="J562" s="570">
        <v>10</v>
      </c>
      <c r="K562" s="571">
        <v>41949.369999999995</v>
      </c>
    </row>
    <row r="563" spans="1:11" ht="14.4" customHeight="1" x14ac:dyDescent="0.3">
      <c r="A563" s="566" t="s">
        <v>537</v>
      </c>
      <c r="B563" s="567" t="s">
        <v>539</v>
      </c>
      <c r="C563" s="568" t="s">
        <v>561</v>
      </c>
      <c r="D563" s="569" t="s">
        <v>562</v>
      </c>
      <c r="E563" s="568" t="s">
        <v>4275</v>
      </c>
      <c r="F563" s="569" t="s">
        <v>4276</v>
      </c>
      <c r="G563" s="568" t="s">
        <v>4878</v>
      </c>
      <c r="H563" s="568" t="s">
        <v>4879</v>
      </c>
      <c r="I563" s="570">
        <v>4904.7833333333328</v>
      </c>
      <c r="J563" s="570">
        <v>5</v>
      </c>
      <c r="K563" s="571">
        <v>24523.93</v>
      </c>
    </row>
    <row r="564" spans="1:11" ht="14.4" customHeight="1" x14ac:dyDescent="0.3">
      <c r="A564" s="566" t="s">
        <v>537</v>
      </c>
      <c r="B564" s="567" t="s">
        <v>539</v>
      </c>
      <c r="C564" s="568" t="s">
        <v>561</v>
      </c>
      <c r="D564" s="569" t="s">
        <v>562</v>
      </c>
      <c r="E564" s="568" t="s">
        <v>4275</v>
      </c>
      <c r="F564" s="569" t="s">
        <v>4276</v>
      </c>
      <c r="G564" s="568" t="s">
        <v>4880</v>
      </c>
      <c r="H564" s="568" t="s">
        <v>4881</v>
      </c>
      <c r="I564" s="570">
        <v>13186.191428571428</v>
      </c>
      <c r="J564" s="570">
        <v>23</v>
      </c>
      <c r="K564" s="571">
        <v>303207.92</v>
      </c>
    </row>
    <row r="565" spans="1:11" ht="14.4" customHeight="1" x14ac:dyDescent="0.3">
      <c r="A565" s="566" t="s">
        <v>537</v>
      </c>
      <c r="B565" s="567" t="s">
        <v>539</v>
      </c>
      <c r="C565" s="568" t="s">
        <v>561</v>
      </c>
      <c r="D565" s="569" t="s">
        <v>562</v>
      </c>
      <c r="E565" s="568" t="s">
        <v>4275</v>
      </c>
      <c r="F565" s="569" t="s">
        <v>4276</v>
      </c>
      <c r="G565" s="568" t="s">
        <v>4882</v>
      </c>
      <c r="H565" s="568" t="s">
        <v>4883</v>
      </c>
      <c r="I565" s="570">
        <v>4164.6899999999996</v>
      </c>
      <c r="J565" s="570">
        <v>10</v>
      </c>
      <c r="K565" s="571">
        <v>41536.199999999997</v>
      </c>
    </row>
    <row r="566" spans="1:11" ht="14.4" customHeight="1" x14ac:dyDescent="0.3">
      <c r="A566" s="566" t="s">
        <v>537</v>
      </c>
      <c r="B566" s="567" t="s">
        <v>539</v>
      </c>
      <c r="C566" s="568" t="s">
        <v>561</v>
      </c>
      <c r="D566" s="569" t="s">
        <v>562</v>
      </c>
      <c r="E566" s="568" t="s">
        <v>4275</v>
      </c>
      <c r="F566" s="569" t="s">
        <v>4276</v>
      </c>
      <c r="G566" s="568" t="s">
        <v>4884</v>
      </c>
      <c r="H566" s="568" t="s">
        <v>4885</v>
      </c>
      <c r="I566" s="570">
        <v>6517.57</v>
      </c>
      <c r="J566" s="570">
        <v>5</v>
      </c>
      <c r="K566" s="571">
        <v>32457.39</v>
      </c>
    </row>
    <row r="567" spans="1:11" ht="14.4" customHeight="1" x14ac:dyDescent="0.3">
      <c r="A567" s="566" t="s">
        <v>537</v>
      </c>
      <c r="B567" s="567" t="s">
        <v>539</v>
      </c>
      <c r="C567" s="568" t="s">
        <v>561</v>
      </c>
      <c r="D567" s="569" t="s">
        <v>562</v>
      </c>
      <c r="E567" s="568" t="s">
        <v>4275</v>
      </c>
      <c r="F567" s="569" t="s">
        <v>4276</v>
      </c>
      <c r="G567" s="568" t="s">
        <v>4886</v>
      </c>
      <c r="H567" s="568" t="s">
        <v>4887</v>
      </c>
      <c r="I567" s="570">
        <v>16287.04</v>
      </c>
      <c r="J567" s="570">
        <v>2</v>
      </c>
      <c r="K567" s="571">
        <v>32574.080000000002</v>
      </c>
    </row>
    <row r="568" spans="1:11" ht="14.4" customHeight="1" x14ac:dyDescent="0.3">
      <c r="A568" s="566" t="s">
        <v>537</v>
      </c>
      <c r="B568" s="567" t="s">
        <v>539</v>
      </c>
      <c r="C568" s="568" t="s">
        <v>561</v>
      </c>
      <c r="D568" s="569" t="s">
        <v>562</v>
      </c>
      <c r="E568" s="568" t="s">
        <v>4275</v>
      </c>
      <c r="F568" s="569" t="s">
        <v>4276</v>
      </c>
      <c r="G568" s="568" t="s">
        <v>4888</v>
      </c>
      <c r="H568" s="568" t="s">
        <v>4889</v>
      </c>
      <c r="I568" s="570">
        <v>6365.36</v>
      </c>
      <c r="J568" s="570">
        <v>3</v>
      </c>
      <c r="K568" s="571">
        <v>19096.09</v>
      </c>
    </row>
    <row r="569" spans="1:11" ht="14.4" customHeight="1" x14ac:dyDescent="0.3">
      <c r="A569" s="566" t="s">
        <v>537</v>
      </c>
      <c r="B569" s="567" t="s">
        <v>539</v>
      </c>
      <c r="C569" s="568" t="s">
        <v>561</v>
      </c>
      <c r="D569" s="569" t="s">
        <v>562</v>
      </c>
      <c r="E569" s="568" t="s">
        <v>4275</v>
      </c>
      <c r="F569" s="569" t="s">
        <v>4276</v>
      </c>
      <c r="G569" s="568" t="s">
        <v>4890</v>
      </c>
      <c r="H569" s="568" t="s">
        <v>4891</v>
      </c>
      <c r="I569" s="570">
        <v>1493.885</v>
      </c>
      <c r="J569" s="570">
        <v>24</v>
      </c>
      <c r="K569" s="571">
        <v>35853.25</v>
      </c>
    </row>
    <row r="570" spans="1:11" ht="14.4" customHeight="1" x14ac:dyDescent="0.3">
      <c r="A570" s="566" t="s">
        <v>537</v>
      </c>
      <c r="B570" s="567" t="s">
        <v>539</v>
      </c>
      <c r="C570" s="568" t="s">
        <v>561</v>
      </c>
      <c r="D570" s="569" t="s">
        <v>562</v>
      </c>
      <c r="E570" s="568" t="s">
        <v>4275</v>
      </c>
      <c r="F570" s="569" t="s">
        <v>4276</v>
      </c>
      <c r="G570" s="568" t="s">
        <v>4892</v>
      </c>
      <c r="H570" s="568" t="s">
        <v>4893</v>
      </c>
      <c r="I570" s="570">
        <v>12272</v>
      </c>
      <c r="J570" s="570">
        <v>2</v>
      </c>
      <c r="K570" s="571">
        <v>24603.69</v>
      </c>
    </row>
    <row r="571" spans="1:11" ht="14.4" customHeight="1" x14ac:dyDescent="0.3">
      <c r="A571" s="566" t="s">
        <v>537</v>
      </c>
      <c r="B571" s="567" t="s">
        <v>539</v>
      </c>
      <c r="C571" s="568" t="s">
        <v>561</v>
      </c>
      <c r="D571" s="569" t="s">
        <v>562</v>
      </c>
      <c r="E571" s="568" t="s">
        <v>4275</v>
      </c>
      <c r="F571" s="569" t="s">
        <v>4276</v>
      </c>
      <c r="G571" s="568" t="s">
        <v>4894</v>
      </c>
      <c r="H571" s="568" t="s">
        <v>4895</v>
      </c>
      <c r="I571" s="570">
        <v>12272</v>
      </c>
      <c r="J571" s="570">
        <v>3</v>
      </c>
      <c r="K571" s="571">
        <v>36383.14</v>
      </c>
    </row>
    <row r="572" spans="1:11" ht="14.4" customHeight="1" x14ac:dyDescent="0.3">
      <c r="A572" s="566" t="s">
        <v>537</v>
      </c>
      <c r="B572" s="567" t="s">
        <v>539</v>
      </c>
      <c r="C572" s="568" t="s">
        <v>561</v>
      </c>
      <c r="D572" s="569" t="s">
        <v>562</v>
      </c>
      <c r="E572" s="568" t="s">
        <v>4275</v>
      </c>
      <c r="F572" s="569" t="s">
        <v>4276</v>
      </c>
      <c r="G572" s="568" t="s">
        <v>4896</v>
      </c>
      <c r="H572" s="568" t="s">
        <v>4897</v>
      </c>
      <c r="I572" s="570">
        <v>12376</v>
      </c>
      <c r="J572" s="570">
        <v>3</v>
      </c>
      <c r="K572" s="571">
        <v>37187.480000000003</v>
      </c>
    </row>
    <row r="573" spans="1:11" ht="14.4" customHeight="1" x14ac:dyDescent="0.3">
      <c r="A573" s="566" t="s">
        <v>537</v>
      </c>
      <c r="B573" s="567" t="s">
        <v>539</v>
      </c>
      <c r="C573" s="568" t="s">
        <v>561</v>
      </c>
      <c r="D573" s="569" t="s">
        <v>562</v>
      </c>
      <c r="E573" s="568" t="s">
        <v>4275</v>
      </c>
      <c r="F573" s="569" t="s">
        <v>4276</v>
      </c>
      <c r="G573" s="568" t="s">
        <v>4898</v>
      </c>
      <c r="H573" s="568" t="s">
        <v>4899</v>
      </c>
      <c r="I573" s="570">
        <v>6116.69</v>
      </c>
      <c r="J573" s="570">
        <v>1</v>
      </c>
      <c r="K573" s="571">
        <v>6174.98</v>
      </c>
    </row>
    <row r="574" spans="1:11" ht="14.4" customHeight="1" x14ac:dyDescent="0.3">
      <c r="A574" s="566" t="s">
        <v>537</v>
      </c>
      <c r="B574" s="567" t="s">
        <v>539</v>
      </c>
      <c r="C574" s="568" t="s">
        <v>561</v>
      </c>
      <c r="D574" s="569" t="s">
        <v>562</v>
      </c>
      <c r="E574" s="568" t="s">
        <v>4275</v>
      </c>
      <c r="F574" s="569" t="s">
        <v>4276</v>
      </c>
      <c r="G574" s="568" t="s">
        <v>4900</v>
      </c>
      <c r="H574" s="568" t="s">
        <v>4901</v>
      </c>
      <c r="I574" s="570">
        <v>4551.95</v>
      </c>
      <c r="J574" s="570">
        <v>3</v>
      </c>
      <c r="K574" s="571">
        <v>13655.86</v>
      </c>
    </row>
    <row r="575" spans="1:11" ht="14.4" customHeight="1" x14ac:dyDescent="0.3">
      <c r="A575" s="566" t="s">
        <v>537</v>
      </c>
      <c r="B575" s="567" t="s">
        <v>539</v>
      </c>
      <c r="C575" s="568" t="s">
        <v>561</v>
      </c>
      <c r="D575" s="569" t="s">
        <v>562</v>
      </c>
      <c r="E575" s="568" t="s">
        <v>4275</v>
      </c>
      <c r="F575" s="569" t="s">
        <v>4276</v>
      </c>
      <c r="G575" s="568" t="s">
        <v>4902</v>
      </c>
      <c r="H575" s="568" t="s">
        <v>4903</v>
      </c>
      <c r="I575" s="570">
        <v>9106.73</v>
      </c>
      <c r="J575" s="570">
        <v>6</v>
      </c>
      <c r="K575" s="571">
        <v>54727.149999999994</v>
      </c>
    </row>
    <row r="576" spans="1:11" ht="14.4" customHeight="1" x14ac:dyDescent="0.3">
      <c r="A576" s="566" t="s">
        <v>537</v>
      </c>
      <c r="B576" s="567" t="s">
        <v>539</v>
      </c>
      <c r="C576" s="568" t="s">
        <v>561</v>
      </c>
      <c r="D576" s="569" t="s">
        <v>562</v>
      </c>
      <c r="E576" s="568" t="s">
        <v>4275</v>
      </c>
      <c r="F576" s="569" t="s">
        <v>4276</v>
      </c>
      <c r="G576" s="568" t="s">
        <v>4904</v>
      </c>
      <c r="H576" s="568" t="s">
        <v>4905</v>
      </c>
      <c r="I576" s="570">
        <v>12005.705</v>
      </c>
      <c r="J576" s="570">
        <v>3</v>
      </c>
      <c r="K576" s="571">
        <v>36017.119999999995</v>
      </c>
    </row>
    <row r="577" spans="1:11" ht="14.4" customHeight="1" x14ac:dyDescent="0.3">
      <c r="A577" s="566" t="s">
        <v>537</v>
      </c>
      <c r="B577" s="567" t="s">
        <v>539</v>
      </c>
      <c r="C577" s="568" t="s">
        <v>561</v>
      </c>
      <c r="D577" s="569" t="s">
        <v>562</v>
      </c>
      <c r="E577" s="568" t="s">
        <v>4275</v>
      </c>
      <c r="F577" s="569" t="s">
        <v>4276</v>
      </c>
      <c r="G577" s="568" t="s">
        <v>4906</v>
      </c>
      <c r="H577" s="568" t="s">
        <v>4907</v>
      </c>
      <c r="I577" s="570">
        <v>4904.78</v>
      </c>
      <c r="J577" s="570">
        <v>3</v>
      </c>
      <c r="K577" s="571">
        <v>14714.35</v>
      </c>
    </row>
    <row r="578" spans="1:11" ht="14.4" customHeight="1" x14ac:dyDescent="0.3">
      <c r="A578" s="566" t="s">
        <v>537</v>
      </c>
      <c r="B578" s="567" t="s">
        <v>539</v>
      </c>
      <c r="C578" s="568" t="s">
        <v>561</v>
      </c>
      <c r="D578" s="569" t="s">
        <v>562</v>
      </c>
      <c r="E578" s="568" t="s">
        <v>4275</v>
      </c>
      <c r="F578" s="569" t="s">
        <v>4276</v>
      </c>
      <c r="G578" s="568" t="s">
        <v>4908</v>
      </c>
      <c r="H578" s="568" t="s">
        <v>4909</v>
      </c>
      <c r="I578" s="570">
        <v>190.07</v>
      </c>
      <c r="J578" s="570">
        <v>30</v>
      </c>
      <c r="K578" s="571">
        <v>5701.99</v>
      </c>
    </row>
    <row r="579" spans="1:11" ht="14.4" customHeight="1" x14ac:dyDescent="0.3">
      <c r="A579" s="566" t="s">
        <v>537</v>
      </c>
      <c r="B579" s="567" t="s">
        <v>539</v>
      </c>
      <c r="C579" s="568" t="s">
        <v>561</v>
      </c>
      <c r="D579" s="569" t="s">
        <v>562</v>
      </c>
      <c r="E579" s="568" t="s">
        <v>4275</v>
      </c>
      <c r="F579" s="569" t="s">
        <v>4276</v>
      </c>
      <c r="G579" s="568" t="s">
        <v>4910</v>
      </c>
      <c r="H579" s="568" t="s">
        <v>4911</v>
      </c>
      <c r="I579" s="570">
        <v>300.33999999999997</v>
      </c>
      <c r="J579" s="570">
        <v>60</v>
      </c>
      <c r="K579" s="571">
        <v>18020.52</v>
      </c>
    </row>
    <row r="580" spans="1:11" ht="14.4" customHeight="1" x14ac:dyDescent="0.3">
      <c r="A580" s="566" t="s">
        <v>537</v>
      </c>
      <c r="B580" s="567" t="s">
        <v>539</v>
      </c>
      <c r="C580" s="568" t="s">
        <v>561</v>
      </c>
      <c r="D580" s="569" t="s">
        <v>562</v>
      </c>
      <c r="E580" s="568" t="s">
        <v>4275</v>
      </c>
      <c r="F580" s="569" t="s">
        <v>4276</v>
      </c>
      <c r="G580" s="568" t="s">
        <v>4912</v>
      </c>
      <c r="H580" s="568" t="s">
        <v>4913</v>
      </c>
      <c r="I580" s="570">
        <v>5963.72</v>
      </c>
      <c r="J580" s="570">
        <v>2</v>
      </c>
      <c r="K580" s="571">
        <v>11927.44</v>
      </c>
    </row>
    <row r="581" spans="1:11" ht="14.4" customHeight="1" x14ac:dyDescent="0.3">
      <c r="A581" s="566" t="s">
        <v>537</v>
      </c>
      <c r="B581" s="567" t="s">
        <v>539</v>
      </c>
      <c r="C581" s="568" t="s">
        <v>561</v>
      </c>
      <c r="D581" s="569" t="s">
        <v>562</v>
      </c>
      <c r="E581" s="568" t="s">
        <v>4275</v>
      </c>
      <c r="F581" s="569" t="s">
        <v>4276</v>
      </c>
      <c r="G581" s="568" t="s">
        <v>4914</v>
      </c>
      <c r="H581" s="568" t="s">
        <v>4915</v>
      </c>
      <c r="I581" s="570">
        <v>5812.1</v>
      </c>
      <c r="J581" s="570">
        <v>1</v>
      </c>
      <c r="K581" s="571">
        <v>5812.1</v>
      </c>
    </row>
    <row r="582" spans="1:11" ht="14.4" customHeight="1" x14ac:dyDescent="0.3">
      <c r="A582" s="566" t="s">
        <v>537</v>
      </c>
      <c r="B582" s="567" t="s">
        <v>539</v>
      </c>
      <c r="C582" s="568" t="s">
        <v>561</v>
      </c>
      <c r="D582" s="569" t="s">
        <v>562</v>
      </c>
      <c r="E582" s="568" t="s">
        <v>4279</v>
      </c>
      <c r="F582" s="569" t="s">
        <v>4280</v>
      </c>
      <c r="G582" s="568" t="s">
        <v>4916</v>
      </c>
      <c r="H582" s="568" t="s">
        <v>4917</v>
      </c>
      <c r="I582" s="570">
        <v>5565.94</v>
      </c>
      <c r="J582" s="570">
        <v>2</v>
      </c>
      <c r="K582" s="571">
        <v>11131.88</v>
      </c>
    </row>
    <row r="583" spans="1:11" ht="14.4" customHeight="1" x14ac:dyDescent="0.3">
      <c r="A583" s="566" t="s">
        <v>537</v>
      </c>
      <c r="B583" s="567" t="s">
        <v>539</v>
      </c>
      <c r="C583" s="568" t="s">
        <v>561</v>
      </c>
      <c r="D583" s="569" t="s">
        <v>562</v>
      </c>
      <c r="E583" s="568" t="s">
        <v>4279</v>
      </c>
      <c r="F583" s="569" t="s">
        <v>4280</v>
      </c>
      <c r="G583" s="568" t="s">
        <v>4918</v>
      </c>
      <c r="H583" s="568" t="s">
        <v>4919</v>
      </c>
      <c r="I583" s="570">
        <v>5565.94</v>
      </c>
      <c r="J583" s="570">
        <v>1</v>
      </c>
      <c r="K583" s="571">
        <v>5565.94</v>
      </c>
    </row>
    <row r="584" spans="1:11" ht="14.4" customHeight="1" x14ac:dyDescent="0.3">
      <c r="A584" s="566" t="s">
        <v>537</v>
      </c>
      <c r="B584" s="567" t="s">
        <v>539</v>
      </c>
      <c r="C584" s="568" t="s">
        <v>561</v>
      </c>
      <c r="D584" s="569" t="s">
        <v>562</v>
      </c>
      <c r="E584" s="568" t="s">
        <v>4279</v>
      </c>
      <c r="F584" s="569" t="s">
        <v>4280</v>
      </c>
      <c r="G584" s="568" t="s">
        <v>4920</v>
      </c>
      <c r="H584" s="568" t="s">
        <v>4921</v>
      </c>
      <c r="I584" s="570">
        <v>466.26</v>
      </c>
      <c r="J584" s="570">
        <v>3</v>
      </c>
      <c r="K584" s="571">
        <v>1398.78</v>
      </c>
    </row>
    <row r="585" spans="1:11" ht="14.4" customHeight="1" x14ac:dyDescent="0.3">
      <c r="A585" s="566" t="s">
        <v>537</v>
      </c>
      <c r="B585" s="567" t="s">
        <v>539</v>
      </c>
      <c r="C585" s="568" t="s">
        <v>561</v>
      </c>
      <c r="D585" s="569" t="s">
        <v>562</v>
      </c>
      <c r="E585" s="568" t="s">
        <v>4279</v>
      </c>
      <c r="F585" s="569" t="s">
        <v>4280</v>
      </c>
      <c r="G585" s="568" t="s">
        <v>4922</v>
      </c>
      <c r="H585" s="568" t="s">
        <v>4923</v>
      </c>
      <c r="I585" s="570">
        <v>4038.9700000000003</v>
      </c>
      <c r="J585" s="570">
        <v>2</v>
      </c>
      <c r="K585" s="571">
        <v>8077.9400000000005</v>
      </c>
    </row>
    <row r="586" spans="1:11" ht="14.4" customHeight="1" x14ac:dyDescent="0.3">
      <c r="A586" s="566" t="s">
        <v>537</v>
      </c>
      <c r="B586" s="567" t="s">
        <v>539</v>
      </c>
      <c r="C586" s="568" t="s">
        <v>561</v>
      </c>
      <c r="D586" s="569" t="s">
        <v>562</v>
      </c>
      <c r="E586" s="568" t="s">
        <v>4279</v>
      </c>
      <c r="F586" s="569" t="s">
        <v>4280</v>
      </c>
      <c r="G586" s="568" t="s">
        <v>4924</v>
      </c>
      <c r="H586" s="568" t="s">
        <v>4925</v>
      </c>
      <c r="I586" s="570">
        <v>466.35</v>
      </c>
      <c r="J586" s="570">
        <v>4</v>
      </c>
      <c r="K586" s="571">
        <v>1865.58</v>
      </c>
    </row>
    <row r="587" spans="1:11" ht="14.4" customHeight="1" x14ac:dyDescent="0.3">
      <c r="A587" s="566" t="s">
        <v>537</v>
      </c>
      <c r="B587" s="567" t="s">
        <v>539</v>
      </c>
      <c r="C587" s="568" t="s">
        <v>561</v>
      </c>
      <c r="D587" s="569" t="s">
        <v>562</v>
      </c>
      <c r="E587" s="568" t="s">
        <v>4279</v>
      </c>
      <c r="F587" s="569" t="s">
        <v>4280</v>
      </c>
      <c r="G587" s="568" t="s">
        <v>4926</v>
      </c>
      <c r="H587" s="568" t="s">
        <v>4927</v>
      </c>
      <c r="I587" s="570">
        <v>466.32</v>
      </c>
      <c r="J587" s="570">
        <v>8</v>
      </c>
      <c r="K587" s="571">
        <v>3730.79</v>
      </c>
    </row>
    <row r="588" spans="1:11" ht="14.4" customHeight="1" x14ac:dyDescent="0.3">
      <c r="A588" s="566" t="s">
        <v>537</v>
      </c>
      <c r="B588" s="567" t="s">
        <v>539</v>
      </c>
      <c r="C588" s="568" t="s">
        <v>561</v>
      </c>
      <c r="D588" s="569" t="s">
        <v>562</v>
      </c>
      <c r="E588" s="568" t="s">
        <v>4279</v>
      </c>
      <c r="F588" s="569" t="s">
        <v>4280</v>
      </c>
      <c r="G588" s="568" t="s">
        <v>4928</v>
      </c>
      <c r="H588" s="568" t="s">
        <v>4929</v>
      </c>
      <c r="I588" s="570">
        <v>466.34500000000003</v>
      </c>
      <c r="J588" s="570">
        <v>9</v>
      </c>
      <c r="K588" s="571">
        <v>4197.2199999999993</v>
      </c>
    </row>
    <row r="589" spans="1:11" ht="14.4" customHeight="1" x14ac:dyDescent="0.3">
      <c r="A589" s="566" t="s">
        <v>537</v>
      </c>
      <c r="B589" s="567" t="s">
        <v>539</v>
      </c>
      <c r="C589" s="568" t="s">
        <v>561</v>
      </c>
      <c r="D589" s="569" t="s">
        <v>562</v>
      </c>
      <c r="E589" s="568" t="s">
        <v>4279</v>
      </c>
      <c r="F589" s="569" t="s">
        <v>4280</v>
      </c>
      <c r="G589" s="568" t="s">
        <v>4930</v>
      </c>
      <c r="H589" s="568" t="s">
        <v>4931</v>
      </c>
      <c r="I589" s="570">
        <v>466.35</v>
      </c>
      <c r="J589" s="570">
        <v>6</v>
      </c>
      <c r="K589" s="571">
        <v>2798.46</v>
      </c>
    </row>
    <row r="590" spans="1:11" ht="14.4" customHeight="1" x14ac:dyDescent="0.3">
      <c r="A590" s="566" t="s">
        <v>537</v>
      </c>
      <c r="B590" s="567" t="s">
        <v>539</v>
      </c>
      <c r="C590" s="568" t="s">
        <v>561</v>
      </c>
      <c r="D590" s="569" t="s">
        <v>562</v>
      </c>
      <c r="E590" s="568" t="s">
        <v>4279</v>
      </c>
      <c r="F590" s="569" t="s">
        <v>4280</v>
      </c>
      <c r="G590" s="568" t="s">
        <v>4932</v>
      </c>
      <c r="H590" s="568" t="s">
        <v>4933</v>
      </c>
      <c r="I590" s="570">
        <v>4436.1100000000006</v>
      </c>
      <c r="J590" s="570">
        <v>3</v>
      </c>
      <c r="K590" s="571">
        <v>13308.69</v>
      </c>
    </row>
    <row r="591" spans="1:11" ht="14.4" customHeight="1" x14ac:dyDescent="0.3">
      <c r="A591" s="566" t="s">
        <v>537</v>
      </c>
      <c r="B591" s="567" t="s">
        <v>539</v>
      </c>
      <c r="C591" s="568" t="s">
        <v>561</v>
      </c>
      <c r="D591" s="569" t="s">
        <v>562</v>
      </c>
      <c r="E591" s="568" t="s">
        <v>4279</v>
      </c>
      <c r="F591" s="569" t="s">
        <v>4280</v>
      </c>
      <c r="G591" s="568" t="s">
        <v>4934</v>
      </c>
      <c r="H591" s="568" t="s">
        <v>4935</v>
      </c>
      <c r="I591" s="570">
        <v>1427.27</v>
      </c>
      <c r="J591" s="570">
        <v>1</v>
      </c>
      <c r="K591" s="571">
        <v>1427.27</v>
      </c>
    </row>
    <row r="592" spans="1:11" ht="14.4" customHeight="1" x14ac:dyDescent="0.3">
      <c r="A592" s="566" t="s">
        <v>537</v>
      </c>
      <c r="B592" s="567" t="s">
        <v>539</v>
      </c>
      <c r="C592" s="568" t="s">
        <v>561</v>
      </c>
      <c r="D592" s="569" t="s">
        <v>562</v>
      </c>
      <c r="E592" s="568" t="s">
        <v>4279</v>
      </c>
      <c r="F592" s="569" t="s">
        <v>4280</v>
      </c>
      <c r="G592" s="568" t="s">
        <v>4936</v>
      </c>
      <c r="H592" s="568" t="s">
        <v>4937</v>
      </c>
      <c r="I592" s="570">
        <v>1427.27</v>
      </c>
      <c r="J592" s="570">
        <v>11</v>
      </c>
      <c r="K592" s="571">
        <v>15699.95</v>
      </c>
    </row>
    <row r="593" spans="1:11" ht="14.4" customHeight="1" x14ac:dyDescent="0.3">
      <c r="A593" s="566" t="s">
        <v>537</v>
      </c>
      <c r="B593" s="567" t="s">
        <v>539</v>
      </c>
      <c r="C593" s="568" t="s">
        <v>561</v>
      </c>
      <c r="D593" s="569" t="s">
        <v>562</v>
      </c>
      <c r="E593" s="568" t="s">
        <v>4279</v>
      </c>
      <c r="F593" s="569" t="s">
        <v>4280</v>
      </c>
      <c r="G593" s="568" t="s">
        <v>4938</v>
      </c>
      <c r="H593" s="568" t="s">
        <v>4939</v>
      </c>
      <c r="I593" s="570">
        <v>13765.95</v>
      </c>
      <c r="J593" s="570">
        <v>2</v>
      </c>
      <c r="K593" s="571">
        <v>27531.9</v>
      </c>
    </row>
    <row r="594" spans="1:11" ht="14.4" customHeight="1" x14ac:dyDescent="0.3">
      <c r="A594" s="566" t="s">
        <v>537</v>
      </c>
      <c r="B594" s="567" t="s">
        <v>539</v>
      </c>
      <c r="C594" s="568" t="s">
        <v>561</v>
      </c>
      <c r="D594" s="569" t="s">
        <v>562</v>
      </c>
      <c r="E594" s="568" t="s">
        <v>4279</v>
      </c>
      <c r="F594" s="569" t="s">
        <v>4280</v>
      </c>
      <c r="G594" s="568" t="s">
        <v>4940</v>
      </c>
      <c r="H594" s="568" t="s">
        <v>4941</v>
      </c>
      <c r="I594" s="570">
        <v>1122.29</v>
      </c>
      <c r="J594" s="570">
        <v>35</v>
      </c>
      <c r="K594" s="571">
        <v>39280.1</v>
      </c>
    </row>
    <row r="595" spans="1:11" ht="14.4" customHeight="1" x14ac:dyDescent="0.3">
      <c r="A595" s="566" t="s">
        <v>537</v>
      </c>
      <c r="B595" s="567" t="s">
        <v>539</v>
      </c>
      <c r="C595" s="568" t="s">
        <v>561</v>
      </c>
      <c r="D595" s="569" t="s">
        <v>562</v>
      </c>
      <c r="E595" s="568" t="s">
        <v>4279</v>
      </c>
      <c r="F595" s="569" t="s">
        <v>4280</v>
      </c>
      <c r="G595" s="568" t="s">
        <v>4942</v>
      </c>
      <c r="H595" s="568" t="s">
        <v>4943</v>
      </c>
      <c r="I595" s="570">
        <v>1122.29</v>
      </c>
      <c r="J595" s="570">
        <v>6</v>
      </c>
      <c r="K595" s="571">
        <v>6733.73</v>
      </c>
    </row>
    <row r="596" spans="1:11" ht="14.4" customHeight="1" x14ac:dyDescent="0.3">
      <c r="A596" s="566" t="s">
        <v>537</v>
      </c>
      <c r="B596" s="567" t="s">
        <v>539</v>
      </c>
      <c r="C596" s="568" t="s">
        <v>561</v>
      </c>
      <c r="D596" s="569" t="s">
        <v>562</v>
      </c>
      <c r="E596" s="568" t="s">
        <v>4279</v>
      </c>
      <c r="F596" s="569" t="s">
        <v>4280</v>
      </c>
      <c r="G596" s="568" t="s">
        <v>4944</v>
      </c>
      <c r="H596" s="568" t="s">
        <v>4945</v>
      </c>
      <c r="I596" s="570">
        <v>1427.26</v>
      </c>
      <c r="J596" s="570">
        <v>1</v>
      </c>
      <c r="K596" s="571">
        <v>1427.26</v>
      </c>
    </row>
    <row r="597" spans="1:11" ht="14.4" customHeight="1" x14ac:dyDescent="0.3">
      <c r="A597" s="566" t="s">
        <v>537</v>
      </c>
      <c r="B597" s="567" t="s">
        <v>539</v>
      </c>
      <c r="C597" s="568" t="s">
        <v>561</v>
      </c>
      <c r="D597" s="569" t="s">
        <v>562</v>
      </c>
      <c r="E597" s="568" t="s">
        <v>4279</v>
      </c>
      <c r="F597" s="569" t="s">
        <v>4280</v>
      </c>
      <c r="G597" s="568" t="s">
        <v>4946</v>
      </c>
      <c r="H597" s="568" t="s">
        <v>4947</v>
      </c>
      <c r="I597" s="570">
        <v>1122.27</v>
      </c>
      <c r="J597" s="570">
        <v>3</v>
      </c>
      <c r="K597" s="571">
        <v>3366.8</v>
      </c>
    </row>
    <row r="598" spans="1:11" ht="14.4" customHeight="1" x14ac:dyDescent="0.3">
      <c r="A598" s="566" t="s">
        <v>537</v>
      </c>
      <c r="B598" s="567" t="s">
        <v>539</v>
      </c>
      <c r="C598" s="568" t="s">
        <v>561</v>
      </c>
      <c r="D598" s="569" t="s">
        <v>562</v>
      </c>
      <c r="E598" s="568" t="s">
        <v>4279</v>
      </c>
      <c r="F598" s="569" t="s">
        <v>4280</v>
      </c>
      <c r="G598" s="568" t="s">
        <v>4948</v>
      </c>
      <c r="H598" s="568" t="s">
        <v>4949</v>
      </c>
      <c r="I598" s="570">
        <v>1122.27</v>
      </c>
      <c r="J598" s="570">
        <v>3</v>
      </c>
      <c r="K598" s="571">
        <v>3366.8</v>
      </c>
    </row>
    <row r="599" spans="1:11" ht="14.4" customHeight="1" x14ac:dyDescent="0.3">
      <c r="A599" s="566" t="s">
        <v>537</v>
      </c>
      <c r="B599" s="567" t="s">
        <v>539</v>
      </c>
      <c r="C599" s="568" t="s">
        <v>561</v>
      </c>
      <c r="D599" s="569" t="s">
        <v>562</v>
      </c>
      <c r="E599" s="568" t="s">
        <v>4279</v>
      </c>
      <c r="F599" s="569" t="s">
        <v>4280</v>
      </c>
      <c r="G599" s="568" t="s">
        <v>4950</v>
      </c>
      <c r="H599" s="568" t="s">
        <v>4951</v>
      </c>
      <c r="I599" s="570">
        <v>1122.27</v>
      </c>
      <c r="J599" s="570">
        <v>2</v>
      </c>
      <c r="K599" s="571">
        <v>2244.5300000000002</v>
      </c>
    </row>
    <row r="600" spans="1:11" ht="14.4" customHeight="1" x14ac:dyDescent="0.3">
      <c r="A600" s="566" t="s">
        <v>537</v>
      </c>
      <c r="B600" s="567" t="s">
        <v>539</v>
      </c>
      <c r="C600" s="568" t="s">
        <v>561</v>
      </c>
      <c r="D600" s="569" t="s">
        <v>562</v>
      </c>
      <c r="E600" s="568" t="s">
        <v>4279</v>
      </c>
      <c r="F600" s="569" t="s">
        <v>4280</v>
      </c>
      <c r="G600" s="568" t="s">
        <v>4952</v>
      </c>
      <c r="H600" s="568" t="s">
        <v>4953</v>
      </c>
      <c r="I600" s="570">
        <v>8449.4</v>
      </c>
      <c r="J600" s="570">
        <v>3</v>
      </c>
      <c r="K600" s="571">
        <v>25348.19</v>
      </c>
    </row>
    <row r="601" spans="1:11" ht="14.4" customHeight="1" x14ac:dyDescent="0.3">
      <c r="A601" s="566" t="s">
        <v>537</v>
      </c>
      <c r="B601" s="567" t="s">
        <v>539</v>
      </c>
      <c r="C601" s="568" t="s">
        <v>561</v>
      </c>
      <c r="D601" s="569" t="s">
        <v>562</v>
      </c>
      <c r="E601" s="568" t="s">
        <v>4279</v>
      </c>
      <c r="F601" s="569" t="s">
        <v>4280</v>
      </c>
      <c r="G601" s="568" t="s">
        <v>4954</v>
      </c>
      <c r="H601" s="568" t="s">
        <v>4955</v>
      </c>
      <c r="I601" s="570">
        <v>9159.2900000000009</v>
      </c>
      <c r="J601" s="570">
        <v>3</v>
      </c>
      <c r="K601" s="571">
        <v>27477.87</v>
      </c>
    </row>
    <row r="602" spans="1:11" ht="14.4" customHeight="1" x14ac:dyDescent="0.3">
      <c r="A602" s="566" t="s">
        <v>537</v>
      </c>
      <c r="B602" s="567" t="s">
        <v>539</v>
      </c>
      <c r="C602" s="568" t="s">
        <v>561</v>
      </c>
      <c r="D602" s="569" t="s">
        <v>562</v>
      </c>
      <c r="E602" s="568" t="s">
        <v>4281</v>
      </c>
      <c r="F602" s="569" t="s">
        <v>4282</v>
      </c>
      <c r="G602" s="568" t="s">
        <v>4956</v>
      </c>
      <c r="H602" s="568" t="s">
        <v>4957</v>
      </c>
      <c r="I602" s="570">
        <v>413.82</v>
      </c>
      <c r="J602" s="570">
        <v>2</v>
      </c>
      <c r="K602" s="571">
        <v>827.64</v>
      </c>
    </row>
    <row r="603" spans="1:11" ht="14.4" customHeight="1" x14ac:dyDescent="0.3">
      <c r="A603" s="566" t="s">
        <v>537</v>
      </c>
      <c r="B603" s="567" t="s">
        <v>539</v>
      </c>
      <c r="C603" s="568" t="s">
        <v>561</v>
      </c>
      <c r="D603" s="569" t="s">
        <v>562</v>
      </c>
      <c r="E603" s="568" t="s">
        <v>4283</v>
      </c>
      <c r="F603" s="569" t="s">
        <v>4284</v>
      </c>
      <c r="G603" s="568" t="s">
        <v>4958</v>
      </c>
      <c r="H603" s="568" t="s">
        <v>4959</v>
      </c>
      <c r="I603" s="570">
        <v>12385.892</v>
      </c>
      <c r="J603" s="570">
        <v>8</v>
      </c>
      <c r="K603" s="571">
        <v>98723.459999999992</v>
      </c>
    </row>
    <row r="604" spans="1:11" ht="14.4" customHeight="1" x14ac:dyDescent="0.3">
      <c r="A604" s="566" t="s">
        <v>537</v>
      </c>
      <c r="B604" s="567" t="s">
        <v>539</v>
      </c>
      <c r="C604" s="568" t="s">
        <v>561</v>
      </c>
      <c r="D604" s="569" t="s">
        <v>562</v>
      </c>
      <c r="E604" s="568" t="s">
        <v>4283</v>
      </c>
      <c r="F604" s="569" t="s">
        <v>4284</v>
      </c>
      <c r="G604" s="568" t="s">
        <v>4960</v>
      </c>
      <c r="H604" s="568" t="s">
        <v>4961</v>
      </c>
      <c r="I604" s="570">
        <v>9768.7199999999993</v>
      </c>
      <c r="J604" s="570">
        <v>29</v>
      </c>
      <c r="K604" s="571">
        <v>283665.15000000002</v>
      </c>
    </row>
    <row r="605" spans="1:11" ht="14.4" customHeight="1" x14ac:dyDescent="0.3">
      <c r="A605" s="566" t="s">
        <v>537</v>
      </c>
      <c r="B605" s="567" t="s">
        <v>539</v>
      </c>
      <c r="C605" s="568" t="s">
        <v>561</v>
      </c>
      <c r="D605" s="569" t="s">
        <v>562</v>
      </c>
      <c r="E605" s="568" t="s">
        <v>4283</v>
      </c>
      <c r="F605" s="569" t="s">
        <v>4284</v>
      </c>
      <c r="G605" s="568" t="s">
        <v>4962</v>
      </c>
      <c r="H605" s="568" t="s">
        <v>4963</v>
      </c>
      <c r="I605" s="570">
        <v>5249.21</v>
      </c>
      <c r="J605" s="570">
        <v>13</v>
      </c>
      <c r="K605" s="571">
        <v>68239.73</v>
      </c>
    </row>
    <row r="606" spans="1:11" ht="14.4" customHeight="1" x14ac:dyDescent="0.3">
      <c r="A606" s="566" t="s">
        <v>537</v>
      </c>
      <c r="B606" s="567" t="s">
        <v>539</v>
      </c>
      <c r="C606" s="568" t="s">
        <v>561</v>
      </c>
      <c r="D606" s="569" t="s">
        <v>562</v>
      </c>
      <c r="E606" s="568" t="s">
        <v>4283</v>
      </c>
      <c r="F606" s="569" t="s">
        <v>4284</v>
      </c>
      <c r="G606" s="568" t="s">
        <v>4964</v>
      </c>
      <c r="H606" s="568" t="s">
        <v>4965</v>
      </c>
      <c r="I606" s="570">
        <v>6339.69</v>
      </c>
      <c r="J606" s="570">
        <v>8</v>
      </c>
      <c r="K606" s="571">
        <v>50777.91</v>
      </c>
    </row>
    <row r="607" spans="1:11" ht="14.4" customHeight="1" x14ac:dyDescent="0.3">
      <c r="A607" s="566" t="s">
        <v>537</v>
      </c>
      <c r="B607" s="567" t="s">
        <v>539</v>
      </c>
      <c r="C607" s="568" t="s">
        <v>561</v>
      </c>
      <c r="D607" s="569" t="s">
        <v>562</v>
      </c>
      <c r="E607" s="568" t="s">
        <v>4283</v>
      </c>
      <c r="F607" s="569" t="s">
        <v>4284</v>
      </c>
      <c r="G607" s="568" t="s">
        <v>4966</v>
      </c>
      <c r="H607" s="568" t="s">
        <v>4967</v>
      </c>
      <c r="I607" s="570">
        <v>467.63999999999993</v>
      </c>
      <c r="J607" s="570">
        <v>162</v>
      </c>
      <c r="K607" s="571">
        <v>75744.429999999978</v>
      </c>
    </row>
    <row r="608" spans="1:11" ht="14.4" customHeight="1" x14ac:dyDescent="0.3">
      <c r="A608" s="566" t="s">
        <v>537</v>
      </c>
      <c r="B608" s="567" t="s">
        <v>539</v>
      </c>
      <c r="C608" s="568" t="s">
        <v>561</v>
      </c>
      <c r="D608" s="569" t="s">
        <v>562</v>
      </c>
      <c r="E608" s="568" t="s">
        <v>4283</v>
      </c>
      <c r="F608" s="569" t="s">
        <v>4284</v>
      </c>
      <c r="G608" s="568" t="s">
        <v>4968</v>
      </c>
      <c r="H608" s="568" t="s">
        <v>4969</v>
      </c>
      <c r="I608" s="570">
        <v>8593.01</v>
      </c>
      <c r="J608" s="570">
        <v>8</v>
      </c>
      <c r="K608" s="571">
        <v>67891.23000000001</v>
      </c>
    </row>
    <row r="609" spans="1:11" ht="14.4" customHeight="1" x14ac:dyDescent="0.3">
      <c r="A609" s="566" t="s">
        <v>537</v>
      </c>
      <c r="B609" s="567" t="s">
        <v>539</v>
      </c>
      <c r="C609" s="568" t="s">
        <v>561</v>
      </c>
      <c r="D609" s="569" t="s">
        <v>562</v>
      </c>
      <c r="E609" s="568" t="s">
        <v>4283</v>
      </c>
      <c r="F609" s="569" t="s">
        <v>4284</v>
      </c>
      <c r="G609" s="568" t="s">
        <v>4970</v>
      </c>
      <c r="H609" s="568" t="s">
        <v>4971</v>
      </c>
      <c r="I609" s="570">
        <v>6822.956666666666</v>
      </c>
      <c r="J609" s="570">
        <v>23</v>
      </c>
      <c r="K609" s="571">
        <v>159461.44</v>
      </c>
    </row>
    <row r="610" spans="1:11" ht="14.4" customHeight="1" x14ac:dyDescent="0.3">
      <c r="A610" s="566" t="s">
        <v>537</v>
      </c>
      <c r="B610" s="567" t="s">
        <v>539</v>
      </c>
      <c r="C610" s="568" t="s">
        <v>561</v>
      </c>
      <c r="D610" s="569" t="s">
        <v>562</v>
      </c>
      <c r="E610" s="568" t="s">
        <v>4283</v>
      </c>
      <c r="F610" s="569" t="s">
        <v>4284</v>
      </c>
      <c r="G610" s="568" t="s">
        <v>4972</v>
      </c>
      <c r="H610" s="568" t="s">
        <v>4973</v>
      </c>
      <c r="I610" s="570">
        <v>5591.0550000000003</v>
      </c>
      <c r="J610" s="570">
        <v>28</v>
      </c>
      <c r="K610" s="571">
        <v>158452</v>
      </c>
    </row>
    <row r="611" spans="1:11" ht="14.4" customHeight="1" x14ac:dyDescent="0.3">
      <c r="A611" s="566" t="s">
        <v>537</v>
      </c>
      <c r="B611" s="567" t="s">
        <v>539</v>
      </c>
      <c r="C611" s="568" t="s">
        <v>561</v>
      </c>
      <c r="D611" s="569" t="s">
        <v>562</v>
      </c>
      <c r="E611" s="568" t="s">
        <v>4283</v>
      </c>
      <c r="F611" s="569" t="s">
        <v>4284</v>
      </c>
      <c r="G611" s="568" t="s">
        <v>4974</v>
      </c>
      <c r="H611" s="568" t="s">
        <v>4975</v>
      </c>
      <c r="I611" s="570">
        <v>4612.28</v>
      </c>
      <c r="J611" s="570">
        <v>1</v>
      </c>
      <c r="K611" s="571">
        <v>4612.28</v>
      </c>
    </row>
    <row r="612" spans="1:11" ht="14.4" customHeight="1" x14ac:dyDescent="0.3">
      <c r="A612" s="566" t="s">
        <v>537</v>
      </c>
      <c r="B612" s="567" t="s">
        <v>539</v>
      </c>
      <c r="C612" s="568" t="s">
        <v>561</v>
      </c>
      <c r="D612" s="569" t="s">
        <v>562</v>
      </c>
      <c r="E612" s="568" t="s">
        <v>4283</v>
      </c>
      <c r="F612" s="569" t="s">
        <v>4284</v>
      </c>
      <c r="G612" s="568" t="s">
        <v>4976</v>
      </c>
      <c r="H612" s="568" t="s">
        <v>4977</v>
      </c>
      <c r="I612" s="570">
        <v>7393.9220000000005</v>
      </c>
      <c r="J612" s="570">
        <v>36</v>
      </c>
      <c r="K612" s="571">
        <v>267261.49</v>
      </c>
    </row>
    <row r="613" spans="1:11" ht="14.4" customHeight="1" x14ac:dyDescent="0.3">
      <c r="A613" s="566" t="s">
        <v>537</v>
      </c>
      <c r="B613" s="567" t="s">
        <v>539</v>
      </c>
      <c r="C613" s="568" t="s">
        <v>561</v>
      </c>
      <c r="D613" s="569" t="s">
        <v>562</v>
      </c>
      <c r="E613" s="568" t="s">
        <v>4283</v>
      </c>
      <c r="F613" s="569" t="s">
        <v>4284</v>
      </c>
      <c r="G613" s="568" t="s">
        <v>4978</v>
      </c>
      <c r="H613" s="568" t="s">
        <v>4979</v>
      </c>
      <c r="I613" s="570">
        <v>288.85000000000002</v>
      </c>
      <c r="J613" s="570">
        <v>52</v>
      </c>
      <c r="K613" s="571">
        <v>14970.25</v>
      </c>
    </row>
    <row r="614" spans="1:11" ht="14.4" customHeight="1" x14ac:dyDescent="0.3">
      <c r="A614" s="566" t="s">
        <v>537</v>
      </c>
      <c r="B614" s="567" t="s">
        <v>539</v>
      </c>
      <c r="C614" s="568" t="s">
        <v>561</v>
      </c>
      <c r="D614" s="569" t="s">
        <v>562</v>
      </c>
      <c r="E614" s="568" t="s">
        <v>4283</v>
      </c>
      <c r="F614" s="569" t="s">
        <v>4284</v>
      </c>
      <c r="G614" s="568" t="s">
        <v>4980</v>
      </c>
      <c r="H614" s="568" t="s">
        <v>4981</v>
      </c>
      <c r="I614" s="570">
        <v>1721.5440000000003</v>
      </c>
      <c r="J614" s="570">
        <v>12</v>
      </c>
      <c r="K614" s="571">
        <v>20602.22</v>
      </c>
    </row>
    <row r="615" spans="1:11" ht="14.4" customHeight="1" x14ac:dyDescent="0.3">
      <c r="A615" s="566" t="s">
        <v>537</v>
      </c>
      <c r="B615" s="567" t="s">
        <v>539</v>
      </c>
      <c r="C615" s="568" t="s">
        <v>561</v>
      </c>
      <c r="D615" s="569" t="s">
        <v>562</v>
      </c>
      <c r="E615" s="568" t="s">
        <v>4283</v>
      </c>
      <c r="F615" s="569" t="s">
        <v>4284</v>
      </c>
      <c r="G615" s="568" t="s">
        <v>4982</v>
      </c>
      <c r="H615" s="568" t="s">
        <v>4983</v>
      </c>
      <c r="I615" s="570">
        <v>549.64200000000005</v>
      </c>
      <c r="J615" s="570">
        <v>7</v>
      </c>
      <c r="K615" s="571">
        <v>3848.6000000000004</v>
      </c>
    </row>
    <row r="616" spans="1:11" ht="14.4" customHeight="1" x14ac:dyDescent="0.3">
      <c r="A616" s="566" t="s">
        <v>537</v>
      </c>
      <c r="B616" s="567" t="s">
        <v>539</v>
      </c>
      <c r="C616" s="568" t="s">
        <v>561</v>
      </c>
      <c r="D616" s="569" t="s">
        <v>562</v>
      </c>
      <c r="E616" s="568" t="s">
        <v>4283</v>
      </c>
      <c r="F616" s="569" t="s">
        <v>4284</v>
      </c>
      <c r="G616" s="568" t="s">
        <v>4984</v>
      </c>
      <c r="H616" s="568" t="s">
        <v>4985</v>
      </c>
      <c r="I616" s="570">
        <v>3152.33</v>
      </c>
      <c r="J616" s="570">
        <v>144</v>
      </c>
      <c r="K616" s="571">
        <v>454355.82999999996</v>
      </c>
    </row>
    <row r="617" spans="1:11" ht="14.4" customHeight="1" x14ac:dyDescent="0.3">
      <c r="A617" s="566" t="s">
        <v>537</v>
      </c>
      <c r="B617" s="567" t="s">
        <v>539</v>
      </c>
      <c r="C617" s="568" t="s">
        <v>561</v>
      </c>
      <c r="D617" s="569" t="s">
        <v>562</v>
      </c>
      <c r="E617" s="568" t="s">
        <v>4283</v>
      </c>
      <c r="F617" s="569" t="s">
        <v>4284</v>
      </c>
      <c r="G617" s="568" t="s">
        <v>4986</v>
      </c>
      <c r="H617" s="568" t="s">
        <v>4987</v>
      </c>
      <c r="I617" s="570">
        <v>6365.4839999999995</v>
      </c>
      <c r="J617" s="570">
        <v>17</v>
      </c>
      <c r="K617" s="571">
        <v>108361.59</v>
      </c>
    </row>
    <row r="618" spans="1:11" ht="14.4" customHeight="1" x14ac:dyDescent="0.3">
      <c r="A618" s="566" t="s">
        <v>537</v>
      </c>
      <c r="B618" s="567" t="s">
        <v>539</v>
      </c>
      <c r="C618" s="568" t="s">
        <v>561</v>
      </c>
      <c r="D618" s="569" t="s">
        <v>562</v>
      </c>
      <c r="E618" s="568" t="s">
        <v>4283</v>
      </c>
      <c r="F618" s="569" t="s">
        <v>4284</v>
      </c>
      <c r="G618" s="568" t="s">
        <v>4988</v>
      </c>
      <c r="H618" s="568" t="s">
        <v>4989</v>
      </c>
      <c r="I618" s="570">
        <v>4601.3</v>
      </c>
      <c r="J618" s="570">
        <v>1</v>
      </c>
      <c r="K618" s="571">
        <v>4601.3</v>
      </c>
    </row>
    <row r="619" spans="1:11" ht="14.4" customHeight="1" x14ac:dyDescent="0.3">
      <c r="A619" s="566" t="s">
        <v>537</v>
      </c>
      <c r="B619" s="567" t="s">
        <v>539</v>
      </c>
      <c r="C619" s="568" t="s">
        <v>561</v>
      </c>
      <c r="D619" s="569" t="s">
        <v>562</v>
      </c>
      <c r="E619" s="568" t="s">
        <v>4283</v>
      </c>
      <c r="F619" s="569" t="s">
        <v>4284</v>
      </c>
      <c r="G619" s="568" t="s">
        <v>4990</v>
      </c>
      <c r="H619" s="568" t="s">
        <v>4991</v>
      </c>
      <c r="I619" s="570">
        <v>576.71199999999988</v>
      </c>
      <c r="J619" s="570">
        <v>23</v>
      </c>
      <c r="K619" s="571">
        <v>13339.529999999999</v>
      </c>
    </row>
    <row r="620" spans="1:11" ht="14.4" customHeight="1" x14ac:dyDescent="0.3">
      <c r="A620" s="566" t="s">
        <v>537</v>
      </c>
      <c r="B620" s="567" t="s">
        <v>539</v>
      </c>
      <c r="C620" s="568" t="s">
        <v>561</v>
      </c>
      <c r="D620" s="569" t="s">
        <v>562</v>
      </c>
      <c r="E620" s="568" t="s">
        <v>4283</v>
      </c>
      <c r="F620" s="569" t="s">
        <v>4284</v>
      </c>
      <c r="G620" s="568" t="s">
        <v>4992</v>
      </c>
      <c r="H620" s="568" t="s">
        <v>4993</v>
      </c>
      <c r="I620" s="570">
        <v>1930.7325000000001</v>
      </c>
      <c r="J620" s="570">
        <v>16</v>
      </c>
      <c r="K620" s="571">
        <v>30576.92</v>
      </c>
    </row>
    <row r="621" spans="1:11" ht="14.4" customHeight="1" x14ac:dyDescent="0.3">
      <c r="A621" s="566" t="s">
        <v>537</v>
      </c>
      <c r="B621" s="567" t="s">
        <v>539</v>
      </c>
      <c r="C621" s="568" t="s">
        <v>561</v>
      </c>
      <c r="D621" s="569" t="s">
        <v>562</v>
      </c>
      <c r="E621" s="568" t="s">
        <v>4283</v>
      </c>
      <c r="F621" s="569" t="s">
        <v>4284</v>
      </c>
      <c r="G621" s="568" t="s">
        <v>4994</v>
      </c>
      <c r="H621" s="568" t="s">
        <v>4995</v>
      </c>
      <c r="I621" s="570">
        <v>12375.86</v>
      </c>
      <c r="J621" s="570">
        <v>21</v>
      </c>
      <c r="K621" s="571">
        <v>260619.06</v>
      </c>
    </row>
    <row r="622" spans="1:11" ht="14.4" customHeight="1" x14ac:dyDescent="0.3">
      <c r="A622" s="566" t="s">
        <v>537</v>
      </c>
      <c r="B622" s="567" t="s">
        <v>539</v>
      </c>
      <c r="C622" s="568" t="s">
        <v>561</v>
      </c>
      <c r="D622" s="569" t="s">
        <v>562</v>
      </c>
      <c r="E622" s="568" t="s">
        <v>4283</v>
      </c>
      <c r="F622" s="569" t="s">
        <v>4284</v>
      </c>
      <c r="G622" s="568" t="s">
        <v>4996</v>
      </c>
      <c r="H622" s="568" t="s">
        <v>4997</v>
      </c>
      <c r="I622" s="570">
        <v>6365.36</v>
      </c>
      <c r="J622" s="570">
        <v>2</v>
      </c>
      <c r="K622" s="571">
        <v>12730.73</v>
      </c>
    </row>
    <row r="623" spans="1:11" ht="14.4" customHeight="1" x14ac:dyDescent="0.3">
      <c r="A623" s="566" t="s">
        <v>537</v>
      </c>
      <c r="B623" s="567" t="s">
        <v>539</v>
      </c>
      <c r="C623" s="568" t="s">
        <v>561</v>
      </c>
      <c r="D623" s="569" t="s">
        <v>562</v>
      </c>
      <c r="E623" s="568" t="s">
        <v>4283</v>
      </c>
      <c r="F623" s="569" t="s">
        <v>4284</v>
      </c>
      <c r="G623" s="568" t="s">
        <v>4998</v>
      </c>
      <c r="H623" s="568" t="s">
        <v>4999</v>
      </c>
      <c r="I623" s="570">
        <v>15370.521666666667</v>
      </c>
      <c r="J623" s="570">
        <v>36</v>
      </c>
      <c r="K623" s="571">
        <v>553924.65</v>
      </c>
    </row>
    <row r="624" spans="1:11" ht="14.4" customHeight="1" x14ac:dyDescent="0.3">
      <c r="A624" s="566" t="s">
        <v>537</v>
      </c>
      <c r="B624" s="567" t="s">
        <v>539</v>
      </c>
      <c r="C624" s="568" t="s">
        <v>561</v>
      </c>
      <c r="D624" s="569" t="s">
        <v>562</v>
      </c>
      <c r="E624" s="568" t="s">
        <v>4283</v>
      </c>
      <c r="F624" s="569" t="s">
        <v>4284</v>
      </c>
      <c r="G624" s="568" t="s">
        <v>5000</v>
      </c>
      <c r="H624" s="568" t="s">
        <v>5001</v>
      </c>
      <c r="I624" s="570">
        <v>15370.520000000002</v>
      </c>
      <c r="J624" s="570">
        <v>52</v>
      </c>
      <c r="K624" s="571">
        <v>799016.97</v>
      </c>
    </row>
    <row r="625" spans="1:11" ht="14.4" customHeight="1" x14ac:dyDescent="0.3">
      <c r="A625" s="566" t="s">
        <v>537</v>
      </c>
      <c r="B625" s="567" t="s">
        <v>539</v>
      </c>
      <c r="C625" s="568" t="s">
        <v>561</v>
      </c>
      <c r="D625" s="569" t="s">
        <v>562</v>
      </c>
      <c r="E625" s="568" t="s">
        <v>4283</v>
      </c>
      <c r="F625" s="569" t="s">
        <v>4284</v>
      </c>
      <c r="G625" s="568" t="s">
        <v>5002</v>
      </c>
      <c r="H625" s="568" t="s">
        <v>5003</v>
      </c>
      <c r="I625" s="570">
        <v>5102.68</v>
      </c>
      <c r="J625" s="570">
        <v>1</v>
      </c>
      <c r="K625" s="571">
        <v>5102.68</v>
      </c>
    </row>
    <row r="626" spans="1:11" ht="14.4" customHeight="1" x14ac:dyDescent="0.3">
      <c r="A626" s="566" t="s">
        <v>537</v>
      </c>
      <c r="B626" s="567" t="s">
        <v>539</v>
      </c>
      <c r="C626" s="568" t="s">
        <v>561</v>
      </c>
      <c r="D626" s="569" t="s">
        <v>562</v>
      </c>
      <c r="E626" s="568" t="s">
        <v>4283</v>
      </c>
      <c r="F626" s="569" t="s">
        <v>4284</v>
      </c>
      <c r="G626" s="568" t="s">
        <v>5004</v>
      </c>
      <c r="H626" s="568" t="s">
        <v>5005</v>
      </c>
      <c r="I626" s="570">
        <v>15222.696666666665</v>
      </c>
      <c r="J626" s="570">
        <v>12</v>
      </c>
      <c r="K626" s="571">
        <v>165907.18</v>
      </c>
    </row>
    <row r="627" spans="1:11" ht="14.4" customHeight="1" x14ac:dyDescent="0.3">
      <c r="A627" s="566" t="s">
        <v>537</v>
      </c>
      <c r="B627" s="567" t="s">
        <v>539</v>
      </c>
      <c r="C627" s="568" t="s">
        <v>561</v>
      </c>
      <c r="D627" s="569" t="s">
        <v>562</v>
      </c>
      <c r="E627" s="568" t="s">
        <v>4283</v>
      </c>
      <c r="F627" s="569" t="s">
        <v>4284</v>
      </c>
      <c r="G627" s="568" t="s">
        <v>5006</v>
      </c>
      <c r="H627" s="568" t="s">
        <v>5007</v>
      </c>
      <c r="I627" s="570">
        <v>6339.8439999999991</v>
      </c>
      <c r="J627" s="570">
        <v>5</v>
      </c>
      <c r="K627" s="571">
        <v>31727.589999999997</v>
      </c>
    </row>
    <row r="628" spans="1:11" ht="14.4" customHeight="1" x14ac:dyDescent="0.3">
      <c r="A628" s="566" t="s">
        <v>537</v>
      </c>
      <c r="B628" s="567" t="s">
        <v>539</v>
      </c>
      <c r="C628" s="568" t="s">
        <v>561</v>
      </c>
      <c r="D628" s="569" t="s">
        <v>562</v>
      </c>
      <c r="E628" s="568" t="s">
        <v>4283</v>
      </c>
      <c r="F628" s="569" t="s">
        <v>4284</v>
      </c>
      <c r="G628" s="568" t="s">
        <v>5008</v>
      </c>
      <c r="H628" s="568" t="s">
        <v>5009</v>
      </c>
      <c r="I628" s="570">
        <v>7744</v>
      </c>
      <c r="J628" s="570">
        <v>10</v>
      </c>
      <c r="K628" s="571">
        <v>77440</v>
      </c>
    </row>
    <row r="629" spans="1:11" ht="14.4" customHeight="1" x14ac:dyDescent="0.3">
      <c r="A629" s="566" t="s">
        <v>537</v>
      </c>
      <c r="B629" s="567" t="s">
        <v>539</v>
      </c>
      <c r="C629" s="568" t="s">
        <v>561</v>
      </c>
      <c r="D629" s="569" t="s">
        <v>562</v>
      </c>
      <c r="E629" s="568" t="s">
        <v>4283</v>
      </c>
      <c r="F629" s="569" t="s">
        <v>4284</v>
      </c>
      <c r="G629" s="568" t="s">
        <v>5010</v>
      </c>
      <c r="H629" s="568" t="s">
        <v>5011</v>
      </c>
      <c r="I629" s="570">
        <v>1558.18</v>
      </c>
      <c r="J629" s="570">
        <v>100</v>
      </c>
      <c r="K629" s="571">
        <v>155817.76</v>
      </c>
    </row>
    <row r="630" spans="1:11" ht="14.4" customHeight="1" x14ac:dyDescent="0.3">
      <c r="A630" s="566" t="s">
        <v>537</v>
      </c>
      <c r="B630" s="567" t="s">
        <v>539</v>
      </c>
      <c r="C630" s="568" t="s">
        <v>561</v>
      </c>
      <c r="D630" s="569" t="s">
        <v>562</v>
      </c>
      <c r="E630" s="568" t="s">
        <v>4283</v>
      </c>
      <c r="F630" s="569" t="s">
        <v>4284</v>
      </c>
      <c r="G630" s="568" t="s">
        <v>5012</v>
      </c>
      <c r="H630" s="568" t="s">
        <v>5013</v>
      </c>
      <c r="I630" s="570">
        <v>7554.4</v>
      </c>
      <c r="J630" s="570">
        <v>2</v>
      </c>
      <c r="K630" s="571">
        <v>14697.919999999998</v>
      </c>
    </row>
    <row r="631" spans="1:11" ht="14.4" customHeight="1" x14ac:dyDescent="0.3">
      <c r="A631" s="566" t="s">
        <v>537</v>
      </c>
      <c r="B631" s="567" t="s">
        <v>539</v>
      </c>
      <c r="C631" s="568" t="s">
        <v>561</v>
      </c>
      <c r="D631" s="569" t="s">
        <v>562</v>
      </c>
      <c r="E631" s="568" t="s">
        <v>4283</v>
      </c>
      <c r="F631" s="569" t="s">
        <v>4284</v>
      </c>
      <c r="G631" s="568" t="s">
        <v>5014</v>
      </c>
      <c r="H631" s="568" t="s">
        <v>5015</v>
      </c>
      <c r="I631" s="570">
        <v>5437.28</v>
      </c>
      <c r="J631" s="570">
        <v>2</v>
      </c>
      <c r="K631" s="571">
        <v>10874.56</v>
      </c>
    </row>
    <row r="632" spans="1:11" ht="14.4" customHeight="1" x14ac:dyDescent="0.3">
      <c r="A632" s="566" t="s">
        <v>537</v>
      </c>
      <c r="B632" s="567" t="s">
        <v>539</v>
      </c>
      <c r="C632" s="568" t="s">
        <v>561</v>
      </c>
      <c r="D632" s="569" t="s">
        <v>562</v>
      </c>
      <c r="E632" s="568" t="s">
        <v>4283</v>
      </c>
      <c r="F632" s="569" t="s">
        <v>4284</v>
      </c>
      <c r="G632" s="568" t="s">
        <v>5016</v>
      </c>
      <c r="H632" s="568" t="s">
        <v>5017</v>
      </c>
      <c r="I632" s="570">
        <v>943.2</v>
      </c>
      <c r="J632" s="570">
        <v>12</v>
      </c>
      <c r="K632" s="571">
        <v>11318.43</v>
      </c>
    </row>
    <row r="633" spans="1:11" ht="14.4" customHeight="1" x14ac:dyDescent="0.3">
      <c r="A633" s="566" t="s">
        <v>537</v>
      </c>
      <c r="B633" s="567" t="s">
        <v>539</v>
      </c>
      <c r="C633" s="568" t="s">
        <v>561</v>
      </c>
      <c r="D633" s="569" t="s">
        <v>562</v>
      </c>
      <c r="E633" s="568" t="s">
        <v>4283</v>
      </c>
      <c r="F633" s="569" t="s">
        <v>4284</v>
      </c>
      <c r="G633" s="568" t="s">
        <v>5018</v>
      </c>
      <c r="H633" s="568" t="s">
        <v>5019</v>
      </c>
      <c r="I633" s="570">
        <v>833.39666666666665</v>
      </c>
      <c r="J633" s="570">
        <v>36</v>
      </c>
      <c r="K633" s="571">
        <v>29985.75</v>
      </c>
    </row>
    <row r="634" spans="1:11" ht="14.4" customHeight="1" x14ac:dyDescent="0.3">
      <c r="A634" s="566" t="s">
        <v>537</v>
      </c>
      <c r="B634" s="567" t="s">
        <v>539</v>
      </c>
      <c r="C634" s="568" t="s">
        <v>561</v>
      </c>
      <c r="D634" s="569" t="s">
        <v>562</v>
      </c>
      <c r="E634" s="568" t="s">
        <v>4283</v>
      </c>
      <c r="F634" s="569" t="s">
        <v>4284</v>
      </c>
      <c r="G634" s="568" t="s">
        <v>5020</v>
      </c>
      <c r="H634" s="568" t="s">
        <v>5021</v>
      </c>
      <c r="I634" s="570">
        <v>837.59500000000003</v>
      </c>
      <c r="J634" s="570">
        <v>18</v>
      </c>
      <c r="K634" s="571">
        <v>15108.880000000001</v>
      </c>
    </row>
    <row r="635" spans="1:11" ht="14.4" customHeight="1" x14ac:dyDescent="0.3">
      <c r="A635" s="566" t="s">
        <v>537</v>
      </c>
      <c r="B635" s="567" t="s">
        <v>539</v>
      </c>
      <c r="C635" s="568" t="s">
        <v>561</v>
      </c>
      <c r="D635" s="569" t="s">
        <v>562</v>
      </c>
      <c r="E635" s="568" t="s">
        <v>4283</v>
      </c>
      <c r="F635" s="569" t="s">
        <v>4284</v>
      </c>
      <c r="G635" s="568" t="s">
        <v>5022</v>
      </c>
      <c r="H635" s="568" t="s">
        <v>5023</v>
      </c>
      <c r="I635" s="570">
        <v>8322.5499999999993</v>
      </c>
      <c r="J635" s="570">
        <v>1</v>
      </c>
      <c r="K635" s="571">
        <v>8322.5499999999993</v>
      </c>
    </row>
    <row r="636" spans="1:11" ht="14.4" customHeight="1" x14ac:dyDescent="0.3">
      <c r="A636" s="566" t="s">
        <v>537</v>
      </c>
      <c r="B636" s="567" t="s">
        <v>539</v>
      </c>
      <c r="C636" s="568" t="s">
        <v>561</v>
      </c>
      <c r="D636" s="569" t="s">
        <v>562</v>
      </c>
      <c r="E636" s="568" t="s">
        <v>4283</v>
      </c>
      <c r="F636" s="569" t="s">
        <v>4284</v>
      </c>
      <c r="G636" s="568" t="s">
        <v>5024</v>
      </c>
      <c r="H636" s="568" t="s">
        <v>5025</v>
      </c>
      <c r="I636" s="570">
        <v>5489</v>
      </c>
      <c r="J636" s="570">
        <v>2</v>
      </c>
      <c r="K636" s="571">
        <v>10959.66</v>
      </c>
    </row>
    <row r="637" spans="1:11" ht="14.4" customHeight="1" x14ac:dyDescent="0.3">
      <c r="A637" s="566" t="s">
        <v>537</v>
      </c>
      <c r="B637" s="567" t="s">
        <v>539</v>
      </c>
      <c r="C637" s="568" t="s">
        <v>561</v>
      </c>
      <c r="D637" s="569" t="s">
        <v>562</v>
      </c>
      <c r="E637" s="568" t="s">
        <v>4283</v>
      </c>
      <c r="F637" s="569" t="s">
        <v>4284</v>
      </c>
      <c r="G637" s="568" t="s">
        <v>5026</v>
      </c>
      <c r="H637" s="568" t="s">
        <v>5027</v>
      </c>
      <c r="I637" s="570">
        <v>1385.8899999999999</v>
      </c>
      <c r="J637" s="570">
        <v>84</v>
      </c>
      <c r="K637" s="571">
        <v>117111.43</v>
      </c>
    </row>
    <row r="638" spans="1:11" ht="14.4" customHeight="1" x14ac:dyDescent="0.3">
      <c r="A638" s="566" t="s">
        <v>537</v>
      </c>
      <c r="B638" s="567" t="s">
        <v>539</v>
      </c>
      <c r="C638" s="568" t="s">
        <v>561</v>
      </c>
      <c r="D638" s="569" t="s">
        <v>562</v>
      </c>
      <c r="E638" s="568" t="s">
        <v>4283</v>
      </c>
      <c r="F638" s="569" t="s">
        <v>4284</v>
      </c>
      <c r="G638" s="568" t="s">
        <v>5028</v>
      </c>
      <c r="H638" s="568" t="s">
        <v>5029</v>
      </c>
      <c r="I638" s="570">
        <v>1373.85</v>
      </c>
      <c r="J638" s="570">
        <v>36</v>
      </c>
      <c r="K638" s="571">
        <v>49417.279999999999</v>
      </c>
    </row>
    <row r="639" spans="1:11" ht="14.4" customHeight="1" x14ac:dyDescent="0.3">
      <c r="A639" s="566" t="s">
        <v>537</v>
      </c>
      <c r="B639" s="567" t="s">
        <v>539</v>
      </c>
      <c r="C639" s="568" t="s">
        <v>561</v>
      </c>
      <c r="D639" s="569" t="s">
        <v>562</v>
      </c>
      <c r="E639" s="568" t="s">
        <v>4283</v>
      </c>
      <c r="F639" s="569" t="s">
        <v>4284</v>
      </c>
      <c r="G639" s="568" t="s">
        <v>5030</v>
      </c>
      <c r="H639" s="568" t="s">
        <v>5031</v>
      </c>
      <c r="I639" s="570">
        <v>494.5</v>
      </c>
      <c r="J639" s="570">
        <v>22</v>
      </c>
      <c r="K639" s="571">
        <v>10879</v>
      </c>
    </row>
    <row r="640" spans="1:11" ht="14.4" customHeight="1" x14ac:dyDescent="0.3">
      <c r="A640" s="566" t="s">
        <v>537</v>
      </c>
      <c r="B640" s="567" t="s">
        <v>539</v>
      </c>
      <c r="C640" s="568" t="s">
        <v>561</v>
      </c>
      <c r="D640" s="569" t="s">
        <v>562</v>
      </c>
      <c r="E640" s="568" t="s">
        <v>4283</v>
      </c>
      <c r="F640" s="569" t="s">
        <v>4284</v>
      </c>
      <c r="G640" s="568" t="s">
        <v>5032</v>
      </c>
      <c r="H640" s="568" t="s">
        <v>5033</v>
      </c>
      <c r="I640" s="570">
        <v>5249.21</v>
      </c>
      <c r="J640" s="570">
        <v>3</v>
      </c>
      <c r="K640" s="571">
        <v>15847.670000000002</v>
      </c>
    </row>
    <row r="641" spans="1:11" ht="14.4" customHeight="1" x14ac:dyDescent="0.3">
      <c r="A641" s="566" t="s">
        <v>537</v>
      </c>
      <c r="B641" s="567" t="s">
        <v>539</v>
      </c>
      <c r="C641" s="568" t="s">
        <v>561</v>
      </c>
      <c r="D641" s="569" t="s">
        <v>562</v>
      </c>
      <c r="E641" s="568" t="s">
        <v>4283</v>
      </c>
      <c r="F641" s="569" t="s">
        <v>4284</v>
      </c>
      <c r="G641" s="568" t="s">
        <v>5034</v>
      </c>
      <c r="H641" s="568" t="s">
        <v>5035</v>
      </c>
      <c r="I641" s="570">
        <v>1213.06</v>
      </c>
      <c r="J641" s="570">
        <v>12</v>
      </c>
      <c r="K641" s="571">
        <v>14556.74</v>
      </c>
    </row>
    <row r="642" spans="1:11" ht="14.4" customHeight="1" x14ac:dyDescent="0.3">
      <c r="A642" s="566" t="s">
        <v>537</v>
      </c>
      <c r="B642" s="567" t="s">
        <v>539</v>
      </c>
      <c r="C642" s="568" t="s">
        <v>561</v>
      </c>
      <c r="D642" s="569" t="s">
        <v>562</v>
      </c>
      <c r="E642" s="568" t="s">
        <v>4283</v>
      </c>
      <c r="F642" s="569" t="s">
        <v>4284</v>
      </c>
      <c r="G642" s="568" t="s">
        <v>5036</v>
      </c>
      <c r="H642" s="568" t="s">
        <v>5037</v>
      </c>
      <c r="I642" s="570">
        <v>3412.6866666666665</v>
      </c>
      <c r="J642" s="570">
        <v>54</v>
      </c>
      <c r="K642" s="571">
        <v>181139.06</v>
      </c>
    </row>
    <row r="643" spans="1:11" ht="14.4" customHeight="1" x14ac:dyDescent="0.3">
      <c r="A643" s="566" t="s">
        <v>537</v>
      </c>
      <c r="B643" s="567" t="s">
        <v>539</v>
      </c>
      <c r="C643" s="568" t="s">
        <v>561</v>
      </c>
      <c r="D643" s="569" t="s">
        <v>562</v>
      </c>
      <c r="E643" s="568" t="s">
        <v>4283</v>
      </c>
      <c r="F643" s="569" t="s">
        <v>4284</v>
      </c>
      <c r="G643" s="568" t="s">
        <v>5038</v>
      </c>
      <c r="H643" s="568" t="s">
        <v>5039</v>
      </c>
      <c r="I643" s="570">
        <v>2887.8850000000002</v>
      </c>
      <c r="J643" s="570">
        <v>12</v>
      </c>
      <c r="K643" s="571">
        <v>33877.090000000004</v>
      </c>
    </row>
    <row r="644" spans="1:11" ht="14.4" customHeight="1" x14ac:dyDescent="0.3">
      <c r="A644" s="566" t="s">
        <v>537</v>
      </c>
      <c r="B644" s="567" t="s">
        <v>539</v>
      </c>
      <c r="C644" s="568" t="s">
        <v>561</v>
      </c>
      <c r="D644" s="569" t="s">
        <v>562</v>
      </c>
      <c r="E644" s="568" t="s">
        <v>4283</v>
      </c>
      <c r="F644" s="569" t="s">
        <v>4284</v>
      </c>
      <c r="G644" s="568" t="s">
        <v>5040</v>
      </c>
      <c r="H644" s="568" t="s">
        <v>5041</v>
      </c>
      <c r="I644" s="570">
        <v>3412.69</v>
      </c>
      <c r="J644" s="570">
        <v>6</v>
      </c>
      <c r="K644" s="571">
        <v>20671.23</v>
      </c>
    </row>
    <row r="645" spans="1:11" ht="14.4" customHeight="1" x14ac:dyDescent="0.3">
      <c r="A645" s="566" t="s">
        <v>537</v>
      </c>
      <c r="B645" s="567" t="s">
        <v>539</v>
      </c>
      <c r="C645" s="568" t="s">
        <v>561</v>
      </c>
      <c r="D645" s="569" t="s">
        <v>562</v>
      </c>
      <c r="E645" s="568" t="s">
        <v>4283</v>
      </c>
      <c r="F645" s="569" t="s">
        <v>4284</v>
      </c>
      <c r="G645" s="568" t="s">
        <v>5042</v>
      </c>
      <c r="H645" s="568" t="s">
        <v>5043</v>
      </c>
      <c r="I645" s="570">
        <v>16287.04</v>
      </c>
      <c r="J645" s="570">
        <v>4</v>
      </c>
      <c r="K645" s="571">
        <v>64417.520000000011</v>
      </c>
    </row>
    <row r="646" spans="1:11" ht="14.4" customHeight="1" x14ac:dyDescent="0.3">
      <c r="A646" s="566" t="s">
        <v>537</v>
      </c>
      <c r="B646" s="567" t="s">
        <v>539</v>
      </c>
      <c r="C646" s="568" t="s">
        <v>561</v>
      </c>
      <c r="D646" s="569" t="s">
        <v>562</v>
      </c>
      <c r="E646" s="568" t="s">
        <v>4283</v>
      </c>
      <c r="F646" s="569" t="s">
        <v>4284</v>
      </c>
      <c r="G646" s="568" t="s">
        <v>5044</v>
      </c>
      <c r="H646" s="568" t="s">
        <v>5045</v>
      </c>
      <c r="I646" s="570">
        <v>12446.715</v>
      </c>
      <c r="J646" s="570">
        <v>4</v>
      </c>
      <c r="K646" s="571">
        <v>49786.869999999995</v>
      </c>
    </row>
    <row r="647" spans="1:11" ht="14.4" customHeight="1" x14ac:dyDescent="0.3">
      <c r="A647" s="566" t="s">
        <v>537</v>
      </c>
      <c r="B647" s="567" t="s">
        <v>539</v>
      </c>
      <c r="C647" s="568" t="s">
        <v>561</v>
      </c>
      <c r="D647" s="569" t="s">
        <v>562</v>
      </c>
      <c r="E647" s="568" t="s">
        <v>4283</v>
      </c>
      <c r="F647" s="569" t="s">
        <v>4284</v>
      </c>
      <c r="G647" s="568" t="s">
        <v>5046</v>
      </c>
      <c r="H647" s="568" t="s">
        <v>5047</v>
      </c>
      <c r="I647" s="570">
        <v>6365.36</v>
      </c>
      <c r="J647" s="570">
        <v>2</v>
      </c>
      <c r="K647" s="571">
        <v>12852.039999999999</v>
      </c>
    </row>
    <row r="648" spans="1:11" ht="14.4" customHeight="1" x14ac:dyDescent="0.3">
      <c r="A648" s="566" t="s">
        <v>537</v>
      </c>
      <c r="B648" s="567" t="s">
        <v>539</v>
      </c>
      <c r="C648" s="568" t="s">
        <v>561</v>
      </c>
      <c r="D648" s="569" t="s">
        <v>562</v>
      </c>
      <c r="E648" s="568" t="s">
        <v>4283</v>
      </c>
      <c r="F648" s="569" t="s">
        <v>4284</v>
      </c>
      <c r="G648" s="568" t="s">
        <v>5048</v>
      </c>
      <c r="H648" s="568" t="s">
        <v>5049</v>
      </c>
      <c r="I648" s="570">
        <v>9046.4880000000012</v>
      </c>
      <c r="J648" s="570">
        <v>10</v>
      </c>
      <c r="K648" s="571">
        <v>90056.68</v>
      </c>
    </row>
    <row r="649" spans="1:11" ht="14.4" customHeight="1" x14ac:dyDescent="0.3">
      <c r="A649" s="566" t="s">
        <v>537</v>
      </c>
      <c r="B649" s="567" t="s">
        <v>539</v>
      </c>
      <c r="C649" s="568" t="s">
        <v>561</v>
      </c>
      <c r="D649" s="569" t="s">
        <v>562</v>
      </c>
      <c r="E649" s="568" t="s">
        <v>4283</v>
      </c>
      <c r="F649" s="569" t="s">
        <v>4284</v>
      </c>
      <c r="G649" s="568" t="s">
        <v>5050</v>
      </c>
      <c r="H649" s="568" t="s">
        <v>5051</v>
      </c>
      <c r="I649" s="570">
        <v>9768.7199999999993</v>
      </c>
      <c r="J649" s="570">
        <v>1</v>
      </c>
      <c r="K649" s="571">
        <v>9768.7199999999993</v>
      </c>
    </row>
    <row r="650" spans="1:11" ht="14.4" customHeight="1" x14ac:dyDescent="0.3">
      <c r="A650" s="566" t="s">
        <v>537</v>
      </c>
      <c r="B650" s="567" t="s">
        <v>539</v>
      </c>
      <c r="C650" s="568" t="s">
        <v>561</v>
      </c>
      <c r="D650" s="569" t="s">
        <v>562</v>
      </c>
      <c r="E650" s="568" t="s">
        <v>4283</v>
      </c>
      <c r="F650" s="569" t="s">
        <v>4284</v>
      </c>
      <c r="G650" s="568" t="s">
        <v>5052</v>
      </c>
      <c r="H650" s="568" t="s">
        <v>5053</v>
      </c>
      <c r="I650" s="570">
        <v>34325.354999999996</v>
      </c>
      <c r="J650" s="570">
        <v>4</v>
      </c>
      <c r="K650" s="571">
        <v>137628.51</v>
      </c>
    </row>
    <row r="651" spans="1:11" ht="14.4" customHeight="1" x14ac:dyDescent="0.3">
      <c r="A651" s="566" t="s">
        <v>537</v>
      </c>
      <c r="B651" s="567" t="s">
        <v>539</v>
      </c>
      <c r="C651" s="568" t="s">
        <v>561</v>
      </c>
      <c r="D651" s="569" t="s">
        <v>562</v>
      </c>
      <c r="E651" s="568" t="s">
        <v>4283</v>
      </c>
      <c r="F651" s="569" t="s">
        <v>4284</v>
      </c>
      <c r="G651" s="568" t="s">
        <v>5054</v>
      </c>
      <c r="H651" s="568" t="s">
        <v>5055</v>
      </c>
      <c r="I651" s="570">
        <v>464.94</v>
      </c>
      <c r="J651" s="570">
        <v>18</v>
      </c>
      <c r="K651" s="571">
        <v>8326.5899999999983</v>
      </c>
    </row>
    <row r="652" spans="1:11" ht="14.4" customHeight="1" x14ac:dyDescent="0.3">
      <c r="A652" s="566" t="s">
        <v>537</v>
      </c>
      <c r="B652" s="567" t="s">
        <v>539</v>
      </c>
      <c r="C652" s="568" t="s">
        <v>561</v>
      </c>
      <c r="D652" s="569" t="s">
        <v>562</v>
      </c>
      <c r="E652" s="568" t="s">
        <v>4283</v>
      </c>
      <c r="F652" s="569" t="s">
        <v>4284</v>
      </c>
      <c r="G652" s="568" t="s">
        <v>5056</v>
      </c>
      <c r="H652" s="568" t="s">
        <v>5057</v>
      </c>
      <c r="I652" s="570">
        <v>4431.9399999999996</v>
      </c>
      <c r="J652" s="570">
        <v>3</v>
      </c>
      <c r="K652" s="571">
        <v>13422.52</v>
      </c>
    </row>
    <row r="653" spans="1:11" ht="14.4" customHeight="1" x14ac:dyDescent="0.3">
      <c r="A653" s="566" t="s">
        <v>537</v>
      </c>
      <c r="B653" s="567" t="s">
        <v>539</v>
      </c>
      <c r="C653" s="568" t="s">
        <v>561</v>
      </c>
      <c r="D653" s="569" t="s">
        <v>562</v>
      </c>
      <c r="E653" s="568" t="s">
        <v>4283</v>
      </c>
      <c r="F653" s="569" t="s">
        <v>4284</v>
      </c>
      <c r="G653" s="568" t="s">
        <v>5058</v>
      </c>
      <c r="H653" s="568" t="s">
        <v>5059</v>
      </c>
      <c r="I653" s="570">
        <v>15749.97</v>
      </c>
      <c r="J653" s="570">
        <v>2</v>
      </c>
      <c r="K653" s="571">
        <v>31499.93</v>
      </c>
    </row>
    <row r="654" spans="1:11" ht="14.4" customHeight="1" x14ac:dyDescent="0.3">
      <c r="A654" s="566" t="s">
        <v>537</v>
      </c>
      <c r="B654" s="567" t="s">
        <v>539</v>
      </c>
      <c r="C654" s="568" t="s">
        <v>561</v>
      </c>
      <c r="D654" s="569" t="s">
        <v>562</v>
      </c>
      <c r="E654" s="568" t="s">
        <v>4283</v>
      </c>
      <c r="F654" s="569" t="s">
        <v>4284</v>
      </c>
      <c r="G654" s="568" t="s">
        <v>5060</v>
      </c>
      <c r="H654" s="568" t="s">
        <v>5061</v>
      </c>
      <c r="I654" s="570">
        <v>7712.06</v>
      </c>
      <c r="J654" s="570">
        <v>3</v>
      </c>
      <c r="K654" s="571">
        <v>23136.18</v>
      </c>
    </row>
    <row r="655" spans="1:11" ht="14.4" customHeight="1" x14ac:dyDescent="0.3">
      <c r="A655" s="566" t="s">
        <v>537</v>
      </c>
      <c r="B655" s="567" t="s">
        <v>539</v>
      </c>
      <c r="C655" s="568" t="s">
        <v>561</v>
      </c>
      <c r="D655" s="569" t="s">
        <v>562</v>
      </c>
      <c r="E655" s="568" t="s">
        <v>4283</v>
      </c>
      <c r="F655" s="569" t="s">
        <v>4284</v>
      </c>
      <c r="G655" s="568" t="s">
        <v>5062</v>
      </c>
      <c r="H655" s="568" t="s">
        <v>5063</v>
      </c>
      <c r="I655" s="570">
        <v>10023.25</v>
      </c>
      <c r="J655" s="570">
        <v>2</v>
      </c>
      <c r="K655" s="571">
        <v>18956.18</v>
      </c>
    </row>
    <row r="656" spans="1:11" ht="14.4" customHeight="1" x14ac:dyDescent="0.3">
      <c r="A656" s="566" t="s">
        <v>537</v>
      </c>
      <c r="B656" s="567" t="s">
        <v>539</v>
      </c>
      <c r="C656" s="568" t="s">
        <v>561</v>
      </c>
      <c r="D656" s="569" t="s">
        <v>562</v>
      </c>
      <c r="E656" s="568" t="s">
        <v>4283</v>
      </c>
      <c r="F656" s="569" t="s">
        <v>4284</v>
      </c>
      <c r="G656" s="568" t="s">
        <v>5064</v>
      </c>
      <c r="H656" s="568" t="s">
        <v>5065</v>
      </c>
      <c r="I656" s="570">
        <v>9179.99</v>
      </c>
      <c r="J656" s="570">
        <v>2</v>
      </c>
      <c r="K656" s="571">
        <v>18359.98</v>
      </c>
    </row>
    <row r="657" spans="1:11" ht="14.4" customHeight="1" x14ac:dyDescent="0.3">
      <c r="A657" s="566" t="s">
        <v>537</v>
      </c>
      <c r="B657" s="567" t="s">
        <v>539</v>
      </c>
      <c r="C657" s="568" t="s">
        <v>561</v>
      </c>
      <c r="D657" s="569" t="s">
        <v>562</v>
      </c>
      <c r="E657" s="568" t="s">
        <v>4283</v>
      </c>
      <c r="F657" s="569" t="s">
        <v>4284</v>
      </c>
      <c r="G657" s="568" t="s">
        <v>5066</v>
      </c>
      <c r="H657" s="568" t="s">
        <v>5067</v>
      </c>
      <c r="I657" s="570">
        <v>3570.95</v>
      </c>
      <c r="J657" s="570">
        <v>10</v>
      </c>
      <c r="K657" s="571">
        <v>35709.519999999997</v>
      </c>
    </row>
    <row r="658" spans="1:11" ht="14.4" customHeight="1" x14ac:dyDescent="0.3">
      <c r="A658" s="566" t="s">
        <v>537</v>
      </c>
      <c r="B658" s="567" t="s">
        <v>539</v>
      </c>
      <c r="C658" s="568" t="s">
        <v>561</v>
      </c>
      <c r="D658" s="569" t="s">
        <v>562</v>
      </c>
      <c r="E658" s="568" t="s">
        <v>4287</v>
      </c>
      <c r="F658" s="569" t="s">
        <v>4288</v>
      </c>
      <c r="G658" s="568" t="s">
        <v>5068</v>
      </c>
      <c r="H658" s="568" t="s">
        <v>5069</v>
      </c>
      <c r="I658" s="570">
        <v>118.27</v>
      </c>
      <c r="J658" s="570">
        <v>72</v>
      </c>
      <c r="K658" s="571">
        <v>8515.34</v>
      </c>
    </row>
    <row r="659" spans="1:11" ht="14.4" customHeight="1" x14ac:dyDescent="0.3">
      <c r="A659" s="566" t="s">
        <v>537</v>
      </c>
      <c r="B659" s="567" t="s">
        <v>539</v>
      </c>
      <c r="C659" s="568" t="s">
        <v>561</v>
      </c>
      <c r="D659" s="569" t="s">
        <v>562</v>
      </c>
      <c r="E659" s="568" t="s">
        <v>4287</v>
      </c>
      <c r="F659" s="569" t="s">
        <v>4288</v>
      </c>
      <c r="G659" s="568" t="s">
        <v>5070</v>
      </c>
      <c r="H659" s="568" t="s">
        <v>5071</v>
      </c>
      <c r="I659" s="570">
        <v>134.16999999999999</v>
      </c>
      <c r="J659" s="570">
        <v>60</v>
      </c>
      <c r="K659" s="571">
        <v>8050.42</v>
      </c>
    </row>
    <row r="660" spans="1:11" ht="14.4" customHeight="1" x14ac:dyDescent="0.3">
      <c r="A660" s="566" t="s">
        <v>537</v>
      </c>
      <c r="B660" s="567" t="s">
        <v>539</v>
      </c>
      <c r="C660" s="568" t="s">
        <v>4293</v>
      </c>
      <c r="D660" s="569" t="s">
        <v>4294</v>
      </c>
      <c r="E660" s="568" t="s">
        <v>4275</v>
      </c>
      <c r="F660" s="569" t="s">
        <v>4276</v>
      </c>
      <c r="G660" s="568" t="s">
        <v>4870</v>
      </c>
      <c r="H660" s="568" t="s">
        <v>4871</v>
      </c>
      <c r="I660" s="570">
        <v>6591.88</v>
      </c>
      <c r="J660" s="570">
        <v>2</v>
      </c>
      <c r="K660" s="571">
        <v>13183.75</v>
      </c>
    </row>
    <row r="661" spans="1:11" ht="14.4" customHeight="1" x14ac:dyDescent="0.3">
      <c r="A661" s="566" t="s">
        <v>537</v>
      </c>
      <c r="B661" s="567" t="s">
        <v>539</v>
      </c>
      <c r="C661" s="568" t="s">
        <v>4293</v>
      </c>
      <c r="D661" s="569" t="s">
        <v>4294</v>
      </c>
      <c r="E661" s="568" t="s">
        <v>4275</v>
      </c>
      <c r="F661" s="569" t="s">
        <v>4276</v>
      </c>
      <c r="G661" s="568" t="s">
        <v>4882</v>
      </c>
      <c r="H661" s="568" t="s">
        <v>4883</v>
      </c>
      <c r="I661" s="570">
        <v>4118.1049999999996</v>
      </c>
      <c r="J661" s="570">
        <v>3</v>
      </c>
      <c r="K661" s="571">
        <v>12354.32</v>
      </c>
    </row>
    <row r="662" spans="1:11" ht="14.4" customHeight="1" x14ac:dyDescent="0.3">
      <c r="A662" s="566" t="s">
        <v>537</v>
      </c>
      <c r="B662" s="567" t="s">
        <v>539</v>
      </c>
      <c r="C662" s="568" t="s">
        <v>4293</v>
      </c>
      <c r="D662" s="569" t="s">
        <v>4294</v>
      </c>
      <c r="E662" s="568" t="s">
        <v>4275</v>
      </c>
      <c r="F662" s="569" t="s">
        <v>4276</v>
      </c>
      <c r="G662" s="568" t="s">
        <v>5072</v>
      </c>
      <c r="H662" s="568" t="s">
        <v>5073</v>
      </c>
      <c r="I662" s="570">
        <v>440</v>
      </c>
      <c r="J662" s="570">
        <v>1</v>
      </c>
      <c r="K662" s="571">
        <v>440</v>
      </c>
    </row>
    <row r="663" spans="1:11" ht="14.4" customHeight="1" x14ac:dyDescent="0.3">
      <c r="A663" s="566" t="s">
        <v>537</v>
      </c>
      <c r="B663" s="567" t="s">
        <v>539</v>
      </c>
      <c r="C663" s="568" t="s">
        <v>4293</v>
      </c>
      <c r="D663" s="569" t="s">
        <v>4294</v>
      </c>
      <c r="E663" s="568" t="s">
        <v>4275</v>
      </c>
      <c r="F663" s="569" t="s">
        <v>4276</v>
      </c>
      <c r="G663" s="568" t="s">
        <v>5074</v>
      </c>
      <c r="H663" s="568" t="s">
        <v>5075</v>
      </c>
      <c r="I663" s="570">
        <v>3898.48</v>
      </c>
      <c r="J663" s="570">
        <v>1</v>
      </c>
      <c r="K663" s="571">
        <v>3898.48</v>
      </c>
    </row>
    <row r="664" spans="1:11" ht="14.4" customHeight="1" x14ac:dyDescent="0.3">
      <c r="A664" s="566" t="s">
        <v>537</v>
      </c>
      <c r="B664" s="567" t="s">
        <v>539</v>
      </c>
      <c r="C664" s="568" t="s">
        <v>4293</v>
      </c>
      <c r="D664" s="569" t="s">
        <v>4294</v>
      </c>
      <c r="E664" s="568" t="s">
        <v>4275</v>
      </c>
      <c r="F664" s="569" t="s">
        <v>4276</v>
      </c>
      <c r="G664" s="568" t="s">
        <v>5076</v>
      </c>
      <c r="H664" s="568" t="s">
        <v>5077</v>
      </c>
      <c r="I664" s="570">
        <v>2415.96</v>
      </c>
      <c r="J664" s="570">
        <v>5</v>
      </c>
      <c r="K664" s="571">
        <v>12079.78</v>
      </c>
    </row>
    <row r="665" spans="1:11" ht="14.4" customHeight="1" x14ac:dyDescent="0.3">
      <c r="A665" s="566" t="s">
        <v>537</v>
      </c>
      <c r="B665" s="567" t="s">
        <v>539</v>
      </c>
      <c r="C665" s="568" t="s">
        <v>4293</v>
      </c>
      <c r="D665" s="569" t="s">
        <v>4294</v>
      </c>
      <c r="E665" s="568" t="s">
        <v>4275</v>
      </c>
      <c r="F665" s="569" t="s">
        <v>4276</v>
      </c>
      <c r="G665" s="568" t="s">
        <v>5078</v>
      </c>
      <c r="H665" s="568" t="s">
        <v>5079</v>
      </c>
      <c r="I665" s="570">
        <v>735.68</v>
      </c>
      <c r="J665" s="570">
        <v>5</v>
      </c>
      <c r="K665" s="571">
        <v>3678.4</v>
      </c>
    </row>
    <row r="666" spans="1:11" ht="14.4" customHeight="1" x14ac:dyDescent="0.3">
      <c r="A666" s="566" t="s">
        <v>537</v>
      </c>
      <c r="B666" s="567" t="s">
        <v>539</v>
      </c>
      <c r="C666" s="568" t="s">
        <v>4293</v>
      </c>
      <c r="D666" s="569" t="s">
        <v>4294</v>
      </c>
      <c r="E666" s="568" t="s">
        <v>4275</v>
      </c>
      <c r="F666" s="569" t="s">
        <v>4276</v>
      </c>
      <c r="G666" s="568" t="s">
        <v>5080</v>
      </c>
      <c r="H666" s="568" t="s">
        <v>5081</v>
      </c>
      <c r="I666" s="570">
        <v>779.24</v>
      </c>
      <c r="J666" s="570">
        <v>5</v>
      </c>
      <c r="K666" s="571">
        <v>3896.2</v>
      </c>
    </row>
    <row r="667" spans="1:11" ht="14.4" customHeight="1" x14ac:dyDescent="0.3">
      <c r="A667" s="566" t="s">
        <v>537</v>
      </c>
      <c r="B667" s="567" t="s">
        <v>539</v>
      </c>
      <c r="C667" s="568" t="s">
        <v>4293</v>
      </c>
      <c r="D667" s="569" t="s">
        <v>4294</v>
      </c>
      <c r="E667" s="568" t="s">
        <v>4283</v>
      </c>
      <c r="F667" s="569" t="s">
        <v>4284</v>
      </c>
      <c r="G667" s="568" t="s">
        <v>4958</v>
      </c>
      <c r="H667" s="568" t="s">
        <v>4959</v>
      </c>
      <c r="I667" s="570">
        <v>12075</v>
      </c>
      <c r="J667" s="570">
        <v>1</v>
      </c>
      <c r="K667" s="571">
        <v>12075</v>
      </c>
    </row>
    <row r="668" spans="1:11" ht="14.4" customHeight="1" x14ac:dyDescent="0.3">
      <c r="A668" s="566" t="s">
        <v>537</v>
      </c>
      <c r="B668" s="567" t="s">
        <v>539</v>
      </c>
      <c r="C668" s="568" t="s">
        <v>4293</v>
      </c>
      <c r="D668" s="569" t="s">
        <v>4294</v>
      </c>
      <c r="E668" s="568" t="s">
        <v>4283</v>
      </c>
      <c r="F668" s="569" t="s">
        <v>4284</v>
      </c>
      <c r="G668" s="568" t="s">
        <v>4970</v>
      </c>
      <c r="H668" s="568" t="s">
        <v>4971</v>
      </c>
      <c r="I668" s="570">
        <v>6698.79</v>
      </c>
      <c r="J668" s="570">
        <v>1</v>
      </c>
      <c r="K668" s="571">
        <v>6698.79</v>
      </c>
    </row>
    <row r="669" spans="1:11" ht="14.4" customHeight="1" x14ac:dyDescent="0.3">
      <c r="A669" s="566" t="s">
        <v>537</v>
      </c>
      <c r="B669" s="567" t="s">
        <v>539</v>
      </c>
      <c r="C669" s="568" t="s">
        <v>4293</v>
      </c>
      <c r="D669" s="569" t="s">
        <v>4294</v>
      </c>
      <c r="E669" s="568" t="s">
        <v>4283</v>
      </c>
      <c r="F669" s="569" t="s">
        <v>4284</v>
      </c>
      <c r="G669" s="568" t="s">
        <v>4972</v>
      </c>
      <c r="H669" s="568" t="s">
        <v>4973</v>
      </c>
      <c r="I669" s="570">
        <v>5490.81</v>
      </c>
      <c r="J669" s="570">
        <v>11</v>
      </c>
      <c r="K669" s="571">
        <v>60398.92</v>
      </c>
    </row>
    <row r="670" spans="1:11" ht="14.4" customHeight="1" x14ac:dyDescent="0.3">
      <c r="A670" s="566" t="s">
        <v>537</v>
      </c>
      <c r="B670" s="567" t="s">
        <v>539</v>
      </c>
      <c r="C670" s="568" t="s">
        <v>4293</v>
      </c>
      <c r="D670" s="569" t="s">
        <v>4294</v>
      </c>
      <c r="E670" s="568" t="s">
        <v>4283</v>
      </c>
      <c r="F670" s="569" t="s">
        <v>4284</v>
      </c>
      <c r="G670" s="568" t="s">
        <v>4974</v>
      </c>
      <c r="H670" s="568" t="s">
        <v>4975</v>
      </c>
      <c r="I670" s="570">
        <v>4612.28</v>
      </c>
      <c r="J670" s="570">
        <v>2</v>
      </c>
      <c r="K670" s="571">
        <v>9224.56</v>
      </c>
    </row>
    <row r="671" spans="1:11" ht="14.4" customHeight="1" x14ac:dyDescent="0.3">
      <c r="A671" s="566" t="s">
        <v>537</v>
      </c>
      <c r="B671" s="567" t="s">
        <v>539</v>
      </c>
      <c r="C671" s="568" t="s">
        <v>4293</v>
      </c>
      <c r="D671" s="569" t="s">
        <v>4294</v>
      </c>
      <c r="E671" s="568" t="s">
        <v>4283</v>
      </c>
      <c r="F671" s="569" t="s">
        <v>4284</v>
      </c>
      <c r="G671" s="568" t="s">
        <v>4976</v>
      </c>
      <c r="H671" s="568" t="s">
        <v>4977</v>
      </c>
      <c r="I671" s="570">
        <v>7247.87</v>
      </c>
      <c r="J671" s="570">
        <v>4</v>
      </c>
      <c r="K671" s="571">
        <v>28991.48</v>
      </c>
    </row>
    <row r="672" spans="1:11" ht="14.4" customHeight="1" x14ac:dyDescent="0.3">
      <c r="A672" s="566" t="s">
        <v>537</v>
      </c>
      <c r="B672" s="567" t="s">
        <v>539</v>
      </c>
      <c r="C672" s="568" t="s">
        <v>4293</v>
      </c>
      <c r="D672" s="569" t="s">
        <v>4294</v>
      </c>
      <c r="E672" s="568" t="s">
        <v>4283</v>
      </c>
      <c r="F672" s="569" t="s">
        <v>4284</v>
      </c>
      <c r="G672" s="568" t="s">
        <v>4978</v>
      </c>
      <c r="H672" s="568" t="s">
        <v>4979</v>
      </c>
      <c r="I672" s="570">
        <v>287.5</v>
      </c>
      <c r="J672" s="570">
        <v>18</v>
      </c>
      <c r="K672" s="571">
        <v>5175</v>
      </c>
    </row>
    <row r="673" spans="1:11" ht="14.4" customHeight="1" x14ac:dyDescent="0.3">
      <c r="A673" s="566" t="s">
        <v>537</v>
      </c>
      <c r="B673" s="567" t="s">
        <v>539</v>
      </c>
      <c r="C673" s="568" t="s">
        <v>4293</v>
      </c>
      <c r="D673" s="569" t="s">
        <v>4294</v>
      </c>
      <c r="E673" s="568" t="s">
        <v>4283</v>
      </c>
      <c r="F673" s="569" t="s">
        <v>4284</v>
      </c>
      <c r="G673" s="568" t="s">
        <v>4980</v>
      </c>
      <c r="H673" s="568" t="s">
        <v>4981</v>
      </c>
      <c r="I673" s="570">
        <v>1713.5</v>
      </c>
      <c r="J673" s="570">
        <v>8</v>
      </c>
      <c r="K673" s="571">
        <v>13708</v>
      </c>
    </row>
    <row r="674" spans="1:11" ht="14.4" customHeight="1" x14ac:dyDescent="0.3">
      <c r="A674" s="566" t="s">
        <v>537</v>
      </c>
      <c r="B674" s="567" t="s">
        <v>539</v>
      </c>
      <c r="C674" s="568" t="s">
        <v>4293</v>
      </c>
      <c r="D674" s="569" t="s">
        <v>4294</v>
      </c>
      <c r="E674" s="568" t="s">
        <v>4283</v>
      </c>
      <c r="F674" s="569" t="s">
        <v>4284</v>
      </c>
      <c r="G674" s="568" t="s">
        <v>4982</v>
      </c>
      <c r="H674" s="568" t="s">
        <v>4983</v>
      </c>
      <c r="I674" s="570">
        <v>543.59</v>
      </c>
      <c r="J674" s="570">
        <v>3</v>
      </c>
      <c r="K674" s="571">
        <v>1630.77</v>
      </c>
    </row>
    <row r="675" spans="1:11" ht="14.4" customHeight="1" x14ac:dyDescent="0.3">
      <c r="A675" s="566" t="s">
        <v>537</v>
      </c>
      <c r="B675" s="567" t="s">
        <v>539</v>
      </c>
      <c r="C675" s="568" t="s">
        <v>4293</v>
      </c>
      <c r="D675" s="569" t="s">
        <v>4294</v>
      </c>
      <c r="E675" s="568" t="s">
        <v>4283</v>
      </c>
      <c r="F675" s="569" t="s">
        <v>4284</v>
      </c>
      <c r="G675" s="568" t="s">
        <v>4988</v>
      </c>
      <c r="H675" s="568" t="s">
        <v>4989</v>
      </c>
      <c r="I675" s="570">
        <v>4601.3</v>
      </c>
      <c r="J675" s="570">
        <v>1</v>
      </c>
      <c r="K675" s="571">
        <v>4601.3</v>
      </c>
    </row>
    <row r="676" spans="1:11" ht="14.4" customHeight="1" x14ac:dyDescent="0.3">
      <c r="A676" s="566" t="s">
        <v>537</v>
      </c>
      <c r="B676" s="567" t="s">
        <v>539</v>
      </c>
      <c r="C676" s="568" t="s">
        <v>4293</v>
      </c>
      <c r="D676" s="569" t="s">
        <v>4294</v>
      </c>
      <c r="E676" s="568" t="s">
        <v>4283</v>
      </c>
      <c r="F676" s="569" t="s">
        <v>4284</v>
      </c>
      <c r="G676" s="568" t="s">
        <v>5082</v>
      </c>
      <c r="H676" s="568" t="s">
        <v>5083</v>
      </c>
      <c r="I676" s="570">
        <v>8664.5</v>
      </c>
      <c r="J676" s="570">
        <v>1</v>
      </c>
      <c r="K676" s="571">
        <v>8664.5</v>
      </c>
    </row>
    <row r="677" spans="1:11" ht="14.4" customHeight="1" x14ac:dyDescent="0.3">
      <c r="A677" s="566" t="s">
        <v>537</v>
      </c>
      <c r="B677" s="567" t="s">
        <v>539</v>
      </c>
      <c r="C677" s="568" t="s">
        <v>4293</v>
      </c>
      <c r="D677" s="569" t="s">
        <v>4294</v>
      </c>
      <c r="E677" s="568" t="s">
        <v>4283</v>
      </c>
      <c r="F677" s="569" t="s">
        <v>4284</v>
      </c>
      <c r="G677" s="568" t="s">
        <v>4990</v>
      </c>
      <c r="H677" s="568" t="s">
        <v>4991</v>
      </c>
      <c r="I677" s="570">
        <v>571.02</v>
      </c>
      <c r="J677" s="570">
        <v>2</v>
      </c>
      <c r="K677" s="571">
        <v>1142.05</v>
      </c>
    </row>
    <row r="678" spans="1:11" ht="14.4" customHeight="1" x14ac:dyDescent="0.3">
      <c r="A678" s="566" t="s">
        <v>537</v>
      </c>
      <c r="B678" s="567" t="s">
        <v>539</v>
      </c>
      <c r="C678" s="568" t="s">
        <v>4293</v>
      </c>
      <c r="D678" s="569" t="s">
        <v>4294</v>
      </c>
      <c r="E678" s="568" t="s">
        <v>4283</v>
      </c>
      <c r="F678" s="569" t="s">
        <v>4284</v>
      </c>
      <c r="G678" s="568" t="s">
        <v>4992</v>
      </c>
      <c r="H678" s="568" t="s">
        <v>4993</v>
      </c>
      <c r="I678" s="570">
        <v>1866.88</v>
      </c>
      <c r="J678" s="570">
        <v>11</v>
      </c>
      <c r="K678" s="571">
        <v>20535.64</v>
      </c>
    </row>
    <row r="679" spans="1:11" ht="14.4" customHeight="1" x14ac:dyDescent="0.3">
      <c r="A679" s="566" t="s">
        <v>537</v>
      </c>
      <c r="B679" s="567" t="s">
        <v>539</v>
      </c>
      <c r="C679" s="568" t="s">
        <v>4293</v>
      </c>
      <c r="D679" s="569" t="s">
        <v>4294</v>
      </c>
      <c r="E679" s="568" t="s">
        <v>4283</v>
      </c>
      <c r="F679" s="569" t="s">
        <v>4284</v>
      </c>
      <c r="G679" s="568" t="s">
        <v>4994</v>
      </c>
      <c r="H679" s="568" t="s">
        <v>4995</v>
      </c>
      <c r="I679" s="570">
        <v>12075</v>
      </c>
      <c r="J679" s="570">
        <v>2</v>
      </c>
      <c r="K679" s="571">
        <v>24150</v>
      </c>
    </row>
    <row r="680" spans="1:11" ht="14.4" customHeight="1" x14ac:dyDescent="0.3">
      <c r="A680" s="566" t="s">
        <v>537</v>
      </c>
      <c r="B680" s="567" t="s">
        <v>539</v>
      </c>
      <c r="C680" s="568" t="s">
        <v>4293</v>
      </c>
      <c r="D680" s="569" t="s">
        <v>4294</v>
      </c>
      <c r="E680" s="568" t="s">
        <v>4283</v>
      </c>
      <c r="F680" s="569" t="s">
        <v>4284</v>
      </c>
      <c r="G680" s="568" t="s">
        <v>5004</v>
      </c>
      <c r="H680" s="568" t="s">
        <v>5005</v>
      </c>
      <c r="I680" s="570">
        <v>17050</v>
      </c>
      <c r="J680" s="570">
        <v>2</v>
      </c>
      <c r="K680" s="571">
        <v>34100</v>
      </c>
    </row>
    <row r="681" spans="1:11" ht="14.4" customHeight="1" x14ac:dyDescent="0.3">
      <c r="A681" s="566" t="s">
        <v>537</v>
      </c>
      <c r="B681" s="567" t="s">
        <v>539</v>
      </c>
      <c r="C681" s="568" t="s">
        <v>4293</v>
      </c>
      <c r="D681" s="569" t="s">
        <v>4294</v>
      </c>
      <c r="E681" s="568" t="s">
        <v>4283</v>
      </c>
      <c r="F681" s="569" t="s">
        <v>4284</v>
      </c>
      <c r="G681" s="568" t="s">
        <v>5084</v>
      </c>
      <c r="H681" s="568" t="s">
        <v>5085</v>
      </c>
      <c r="I681" s="570">
        <v>8346.0499999999993</v>
      </c>
      <c r="J681" s="570">
        <v>6</v>
      </c>
      <c r="K681" s="571">
        <v>50076.32</v>
      </c>
    </row>
    <row r="682" spans="1:11" ht="14.4" customHeight="1" x14ac:dyDescent="0.3">
      <c r="A682" s="566" t="s">
        <v>537</v>
      </c>
      <c r="B682" s="567" t="s">
        <v>539</v>
      </c>
      <c r="C682" s="568" t="s">
        <v>563</v>
      </c>
      <c r="D682" s="569" t="s">
        <v>564</v>
      </c>
      <c r="E682" s="568" t="s">
        <v>4273</v>
      </c>
      <c r="F682" s="569" t="s">
        <v>4274</v>
      </c>
      <c r="G682" s="568" t="s">
        <v>4301</v>
      </c>
      <c r="H682" s="568" t="s">
        <v>4302</v>
      </c>
      <c r="I682" s="570">
        <v>27.355</v>
      </c>
      <c r="J682" s="570">
        <v>10</v>
      </c>
      <c r="K682" s="571">
        <v>273.52</v>
      </c>
    </row>
    <row r="683" spans="1:11" ht="14.4" customHeight="1" x14ac:dyDescent="0.3">
      <c r="A683" s="566" t="s">
        <v>537</v>
      </c>
      <c r="B683" s="567" t="s">
        <v>539</v>
      </c>
      <c r="C683" s="568" t="s">
        <v>563</v>
      </c>
      <c r="D683" s="569" t="s">
        <v>564</v>
      </c>
      <c r="E683" s="568" t="s">
        <v>4273</v>
      </c>
      <c r="F683" s="569" t="s">
        <v>4274</v>
      </c>
      <c r="G683" s="568" t="s">
        <v>4489</v>
      </c>
      <c r="H683" s="568" t="s">
        <v>4490</v>
      </c>
      <c r="I683" s="570">
        <v>0.23</v>
      </c>
      <c r="J683" s="570">
        <v>2800</v>
      </c>
      <c r="K683" s="571">
        <v>644</v>
      </c>
    </row>
    <row r="684" spans="1:11" ht="14.4" customHeight="1" x14ac:dyDescent="0.3">
      <c r="A684" s="566" t="s">
        <v>537</v>
      </c>
      <c r="B684" s="567" t="s">
        <v>539</v>
      </c>
      <c r="C684" s="568" t="s">
        <v>563</v>
      </c>
      <c r="D684" s="569" t="s">
        <v>564</v>
      </c>
      <c r="E684" s="568" t="s">
        <v>4273</v>
      </c>
      <c r="F684" s="569" t="s">
        <v>4274</v>
      </c>
      <c r="G684" s="568" t="s">
        <v>4333</v>
      </c>
      <c r="H684" s="568" t="s">
        <v>4334</v>
      </c>
      <c r="I684" s="570">
        <v>7.35</v>
      </c>
      <c r="J684" s="570">
        <v>4</v>
      </c>
      <c r="K684" s="571">
        <v>29.4</v>
      </c>
    </row>
    <row r="685" spans="1:11" ht="14.4" customHeight="1" x14ac:dyDescent="0.3">
      <c r="A685" s="566" t="s">
        <v>537</v>
      </c>
      <c r="B685" s="567" t="s">
        <v>539</v>
      </c>
      <c r="C685" s="568" t="s">
        <v>563</v>
      </c>
      <c r="D685" s="569" t="s">
        <v>564</v>
      </c>
      <c r="E685" s="568" t="s">
        <v>4275</v>
      </c>
      <c r="F685" s="569" t="s">
        <v>4276</v>
      </c>
      <c r="G685" s="568" t="s">
        <v>4341</v>
      </c>
      <c r="H685" s="568" t="s">
        <v>4342</v>
      </c>
      <c r="I685" s="570">
        <v>5.2</v>
      </c>
      <c r="J685" s="570">
        <v>100</v>
      </c>
      <c r="K685" s="571">
        <v>520</v>
      </c>
    </row>
    <row r="686" spans="1:11" ht="14.4" customHeight="1" x14ac:dyDescent="0.3">
      <c r="A686" s="566" t="s">
        <v>537</v>
      </c>
      <c r="B686" s="567" t="s">
        <v>539</v>
      </c>
      <c r="C686" s="568" t="s">
        <v>563</v>
      </c>
      <c r="D686" s="569" t="s">
        <v>564</v>
      </c>
      <c r="E686" s="568" t="s">
        <v>4275</v>
      </c>
      <c r="F686" s="569" t="s">
        <v>4276</v>
      </c>
      <c r="G686" s="568" t="s">
        <v>4655</v>
      </c>
      <c r="H686" s="568" t="s">
        <v>4656</v>
      </c>
      <c r="I686" s="570">
        <v>10.93</v>
      </c>
      <c r="J686" s="570">
        <v>50</v>
      </c>
      <c r="K686" s="571">
        <v>546.5</v>
      </c>
    </row>
    <row r="687" spans="1:11" ht="14.4" customHeight="1" x14ac:dyDescent="0.3">
      <c r="A687" s="566" t="s">
        <v>537</v>
      </c>
      <c r="B687" s="567" t="s">
        <v>539</v>
      </c>
      <c r="C687" s="568" t="s">
        <v>563</v>
      </c>
      <c r="D687" s="569" t="s">
        <v>564</v>
      </c>
      <c r="E687" s="568" t="s">
        <v>4275</v>
      </c>
      <c r="F687" s="569" t="s">
        <v>4276</v>
      </c>
      <c r="G687" s="568" t="s">
        <v>4347</v>
      </c>
      <c r="H687" s="568" t="s">
        <v>4348</v>
      </c>
      <c r="I687" s="570">
        <v>0.93</v>
      </c>
      <c r="J687" s="570">
        <v>400</v>
      </c>
      <c r="K687" s="571">
        <v>372</v>
      </c>
    </row>
    <row r="688" spans="1:11" ht="14.4" customHeight="1" x14ac:dyDescent="0.3">
      <c r="A688" s="566" t="s">
        <v>537</v>
      </c>
      <c r="B688" s="567" t="s">
        <v>539</v>
      </c>
      <c r="C688" s="568" t="s">
        <v>563</v>
      </c>
      <c r="D688" s="569" t="s">
        <v>564</v>
      </c>
      <c r="E688" s="568" t="s">
        <v>4275</v>
      </c>
      <c r="F688" s="569" t="s">
        <v>4276</v>
      </c>
      <c r="G688" s="568" t="s">
        <v>4349</v>
      </c>
      <c r="H688" s="568" t="s">
        <v>4350</v>
      </c>
      <c r="I688" s="570">
        <v>1.44</v>
      </c>
      <c r="J688" s="570">
        <v>100</v>
      </c>
      <c r="K688" s="571">
        <v>144</v>
      </c>
    </row>
    <row r="689" spans="1:11" ht="14.4" customHeight="1" x14ac:dyDescent="0.3">
      <c r="A689" s="566" t="s">
        <v>537</v>
      </c>
      <c r="B689" s="567" t="s">
        <v>539</v>
      </c>
      <c r="C689" s="568" t="s">
        <v>563</v>
      </c>
      <c r="D689" s="569" t="s">
        <v>564</v>
      </c>
      <c r="E689" s="568" t="s">
        <v>4275</v>
      </c>
      <c r="F689" s="569" t="s">
        <v>4276</v>
      </c>
      <c r="G689" s="568" t="s">
        <v>5086</v>
      </c>
      <c r="H689" s="568" t="s">
        <v>5087</v>
      </c>
      <c r="I689" s="570">
        <v>35.479999999999997</v>
      </c>
      <c r="J689" s="570">
        <v>100</v>
      </c>
      <c r="K689" s="571">
        <v>3547.65</v>
      </c>
    </row>
    <row r="690" spans="1:11" ht="14.4" customHeight="1" x14ac:dyDescent="0.3">
      <c r="A690" s="566" t="s">
        <v>537</v>
      </c>
      <c r="B690" s="567" t="s">
        <v>539</v>
      </c>
      <c r="C690" s="568" t="s">
        <v>563</v>
      </c>
      <c r="D690" s="569" t="s">
        <v>564</v>
      </c>
      <c r="E690" s="568" t="s">
        <v>4275</v>
      </c>
      <c r="F690" s="569" t="s">
        <v>4276</v>
      </c>
      <c r="G690" s="568" t="s">
        <v>4379</v>
      </c>
      <c r="H690" s="568" t="s">
        <v>4380</v>
      </c>
      <c r="I690" s="570">
        <v>1.75</v>
      </c>
      <c r="J690" s="570">
        <v>100</v>
      </c>
      <c r="K690" s="571">
        <v>175</v>
      </c>
    </row>
    <row r="691" spans="1:11" ht="14.4" customHeight="1" x14ac:dyDescent="0.3">
      <c r="A691" s="566" t="s">
        <v>537</v>
      </c>
      <c r="B691" s="567" t="s">
        <v>539</v>
      </c>
      <c r="C691" s="568" t="s">
        <v>563</v>
      </c>
      <c r="D691" s="569" t="s">
        <v>564</v>
      </c>
      <c r="E691" s="568" t="s">
        <v>4275</v>
      </c>
      <c r="F691" s="569" t="s">
        <v>4276</v>
      </c>
      <c r="G691" s="568" t="s">
        <v>4381</v>
      </c>
      <c r="H691" s="568" t="s">
        <v>4382</v>
      </c>
      <c r="I691" s="570">
        <v>0.01</v>
      </c>
      <c r="J691" s="570">
        <v>100</v>
      </c>
      <c r="K691" s="571">
        <v>1</v>
      </c>
    </row>
    <row r="692" spans="1:11" ht="14.4" customHeight="1" x14ac:dyDescent="0.3">
      <c r="A692" s="566" t="s">
        <v>537</v>
      </c>
      <c r="B692" s="567" t="s">
        <v>539</v>
      </c>
      <c r="C692" s="568" t="s">
        <v>563</v>
      </c>
      <c r="D692" s="569" t="s">
        <v>564</v>
      </c>
      <c r="E692" s="568" t="s">
        <v>4275</v>
      </c>
      <c r="F692" s="569" t="s">
        <v>4276</v>
      </c>
      <c r="G692" s="568" t="s">
        <v>4579</v>
      </c>
      <c r="H692" s="568" t="s">
        <v>4580</v>
      </c>
      <c r="I692" s="570">
        <v>5.03</v>
      </c>
      <c r="J692" s="570">
        <v>50</v>
      </c>
      <c r="K692" s="571">
        <v>251.5</v>
      </c>
    </row>
    <row r="693" spans="1:11" ht="14.4" customHeight="1" x14ac:dyDescent="0.3">
      <c r="A693" s="566" t="s">
        <v>537</v>
      </c>
      <c r="B693" s="567" t="s">
        <v>539</v>
      </c>
      <c r="C693" s="568" t="s">
        <v>563</v>
      </c>
      <c r="D693" s="569" t="s">
        <v>564</v>
      </c>
      <c r="E693" s="568" t="s">
        <v>4275</v>
      </c>
      <c r="F693" s="569" t="s">
        <v>4276</v>
      </c>
      <c r="G693" s="568" t="s">
        <v>4401</v>
      </c>
      <c r="H693" s="568" t="s">
        <v>4402</v>
      </c>
      <c r="I693" s="570">
        <v>17.705000000000002</v>
      </c>
      <c r="J693" s="570">
        <v>200</v>
      </c>
      <c r="K693" s="571">
        <v>3541</v>
      </c>
    </row>
    <row r="694" spans="1:11" ht="14.4" customHeight="1" x14ac:dyDescent="0.3">
      <c r="A694" s="566" t="s">
        <v>537</v>
      </c>
      <c r="B694" s="567" t="s">
        <v>539</v>
      </c>
      <c r="C694" s="568" t="s">
        <v>563</v>
      </c>
      <c r="D694" s="569" t="s">
        <v>564</v>
      </c>
      <c r="E694" s="568" t="s">
        <v>4275</v>
      </c>
      <c r="F694" s="569" t="s">
        <v>4276</v>
      </c>
      <c r="G694" s="568" t="s">
        <v>4403</v>
      </c>
      <c r="H694" s="568" t="s">
        <v>4404</v>
      </c>
      <c r="I694" s="570">
        <v>17.7</v>
      </c>
      <c r="J694" s="570">
        <v>50</v>
      </c>
      <c r="K694" s="571">
        <v>885</v>
      </c>
    </row>
    <row r="695" spans="1:11" ht="14.4" customHeight="1" x14ac:dyDescent="0.3">
      <c r="A695" s="566" t="s">
        <v>537</v>
      </c>
      <c r="B695" s="567" t="s">
        <v>539</v>
      </c>
      <c r="C695" s="568" t="s">
        <v>563</v>
      </c>
      <c r="D695" s="569" t="s">
        <v>564</v>
      </c>
      <c r="E695" s="568" t="s">
        <v>4275</v>
      </c>
      <c r="F695" s="569" t="s">
        <v>4276</v>
      </c>
      <c r="G695" s="568" t="s">
        <v>5088</v>
      </c>
      <c r="H695" s="568" t="s">
        <v>5089</v>
      </c>
      <c r="I695" s="570">
        <v>16.940000000000001</v>
      </c>
      <c r="J695" s="570">
        <v>50</v>
      </c>
      <c r="K695" s="571">
        <v>847</v>
      </c>
    </row>
    <row r="696" spans="1:11" ht="14.4" customHeight="1" x14ac:dyDescent="0.3">
      <c r="A696" s="566" t="s">
        <v>537</v>
      </c>
      <c r="B696" s="567" t="s">
        <v>539</v>
      </c>
      <c r="C696" s="568" t="s">
        <v>563</v>
      </c>
      <c r="D696" s="569" t="s">
        <v>564</v>
      </c>
      <c r="E696" s="568" t="s">
        <v>4275</v>
      </c>
      <c r="F696" s="569" t="s">
        <v>4276</v>
      </c>
      <c r="G696" s="568" t="s">
        <v>4405</v>
      </c>
      <c r="H696" s="568" t="s">
        <v>4406</v>
      </c>
      <c r="I696" s="570">
        <v>12.11</v>
      </c>
      <c r="J696" s="570">
        <v>20</v>
      </c>
      <c r="K696" s="571">
        <v>242.2</v>
      </c>
    </row>
    <row r="697" spans="1:11" ht="14.4" customHeight="1" x14ac:dyDescent="0.3">
      <c r="A697" s="566" t="s">
        <v>537</v>
      </c>
      <c r="B697" s="567" t="s">
        <v>539</v>
      </c>
      <c r="C697" s="568" t="s">
        <v>563</v>
      </c>
      <c r="D697" s="569" t="s">
        <v>564</v>
      </c>
      <c r="E697" s="568" t="s">
        <v>4275</v>
      </c>
      <c r="F697" s="569" t="s">
        <v>4276</v>
      </c>
      <c r="G697" s="568" t="s">
        <v>4419</v>
      </c>
      <c r="H697" s="568" t="s">
        <v>4420</v>
      </c>
      <c r="I697" s="570">
        <v>21.24</v>
      </c>
      <c r="J697" s="570">
        <v>30</v>
      </c>
      <c r="K697" s="571">
        <v>637.20000000000005</v>
      </c>
    </row>
    <row r="698" spans="1:11" ht="14.4" customHeight="1" x14ac:dyDescent="0.3">
      <c r="A698" s="566" t="s">
        <v>537</v>
      </c>
      <c r="B698" s="567" t="s">
        <v>539</v>
      </c>
      <c r="C698" s="568" t="s">
        <v>563</v>
      </c>
      <c r="D698" s="569" t="s">
        <v>564</v>
      </c>
      <c r="E698" s="568" t="s">
        <v>4275</v>
      </c>
      <c r="F698" s="569" t="s">
        <v>4276</v>
      </c>
      <c r="G698" s="568" t="s">
        <v>5090</v>
      </c>
      <c r="H698" s="568" t="s">
        <v>5091</v>
      </c>
      <c r="I698" s="570">
        <v>182.67750000000001</v>
      </c>
      <c r="J698" s="570">
        <v>250</v>
      </c>
      <c r="K698" s="571">
        <v>45669</v>
      </c>
    </row>
    <row r="699" spans="1:11" ht="14.4" customHeight="1" thickBot="1" x14ac:dyDescent="0.35">
      <c r="A699" s="572" t="s">
        <v>537</v>
      </c>
      <c r="B699" s="573" t="s">
        <v>539</v>
      </c>
      <c r="C699" s="574" t="s">
        <v>563</v>
      </c>
      <c r="D699" s="575" t="s">
        <v>564</v>
      </c>
      <c r="E699" s="574" t="s">
        <v>4285</v>
      </c>
      <c r="F699" s="575" t="s">
        <v>4286</v>
      </c>
      <c r="G699" s="574" t="s">
        <v>5092</v>
      </c>
      <c r="H699" s="574" t="s">
        <v>5093</v>
      </c>
      <c r="I699" s="576">
        <v>2299</v>
      </c>
      <c r="J699" s="576">
        <v>2</v>
      </c>
      <c r="K699" s="577">
        <v>4598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24.2</v>
      </c>
      <c r="F5" s="638"/>
      <c r="G5" s="654">
        <v>24.05</v>
      </c>
      <c r="H5" s="676"/>
      <c r="I5" s="654">
        <v>24.05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30.571428571428573</v>
      </c>
      <c r="F6" s="639"/>
      <c r="G6" s="640">
        <v>26</v>
      </c>
      <c r="H6" s="677"/>
      <c r="I6" s="640">
        <v>25.85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37694</v>
      </c>
      <c r="F9" s="642">
        <v>5468</v>
      </c>
      <c r="G9" s="635">
        <f>G11+G19+G27</f>
        <v>5493.6</v>
      </c>
      <c r="H9" s="644">
        <f>G9-F9</f>
        <v>25.600000000000364</v>
      </c>
      <c r="I9" s="635">
        <f>I11+I19+I27</f>
        <v>37102.259999999995</v>
      </c>
      <c r="J9" s="666">
        <f>I9-E9</f>
        <v>-591.74000000000524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573</v>
      </c>
      <c r="H10" s="673"/>
      <c r="I10" s="636">
        <f>I29+I32</f>
        <v>4335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4351.6000000000004</v>
      </c>
      <c r="H11" s="674"/>
      <c r="I11" s="636">
        <f>I12+I13</f>
        <v>29331.26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962</v>
      </c>
      <c r="H12" s="674"/>
      <c r="I12" s="642">
        <v>2783.66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3389.6</v>
      </c>
      <c r="H13" s="674"/>
      <c r="I13" s="642">
        <v>26547.599999999999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1086</v>
      </c>
      <c r="H19" s="674"/>
      <c r="I19" s="636">
        <f>I20+I21+I24</f>
        <v>7484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269</v>
      </c>
      <c r="H20" s="674"/>
      <c r="I20" s="642">
        <v>2084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717</v>
      </c>
      <c r="H21" s="674"/>
      <c r="I21" s="642">
        <v>4759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100</v>
      </c>
      <c r="H24" s="674"/>
      <c r="I24" s="642">
        <v>641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v>56</v>
      </c>
      <c r="H27" s="674"/>
      <c r="I27" s="636">
        <v>287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561</v>
      </c>
      <c r="H31" s="674"/>
      <c r="I31" s="637">
        <v>3845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573</v>
      </c>
      <c r="H32" s="675"/>
      <c r="I32" s="637">
        <v>4335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0</v>
      </c>
      <c r="F34" s="646">
        <v>0</v>
      </c>
      <c r="G34" s="646">
        <v>0</v>
      </c>
      <c r="H34" s="646">
        <f>G34-F34</f>
        <v>0</v>
      </c>
      <c r="I34" s="646">
        <v>0</v>
      </c>
      <c r="J34" s="668">
        <f>I34-E34</f>
        <v>0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0</v>
      </c>
      <c r="F35" s="646">
        <v>0</v>
      </c>
      <c r="G35" s="642">
        <v>0</v>
      </c>
      <c r="H35" s="646">
        <f>G35-F35</f>
        <v>0</v>
      </c>
      <c r="I35" s="644">
        <v>0</v>
      </c>
      <c r="J35" s="668">
        <f>I35-E35</f>
        <v>0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23485000</v>
      </c>
      <c r="F36" s="662">
        <f>E36/12</f>
        <v>1957083.3333333333</v>
      </c>
      <c r="G36" s="663">
        <v>2094151</v>
      </c>
      <c r="H36" s="664">
        <f>G36-F36</f>
        <v>137067.66666666674</v>
      </c>
      <c r="I36" s="664">
        <v>14097085</v>
      </c>
      <c r="J36" s="669">
        <v>397501.66666666791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5094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3</v>
      </c>
      <c r="C4" s="701">
        <v>3</v>
      </c>
      <c r="D4" s="701">
        <v>3</v>
      </c>
      <c r="E4" s="701">
        <v>3</v>
      </c>
      <c r="F4" s="701">
        <v>3</v>
      </c>
      <c r="G4" s="701">
        <v>3</v>
      </c>
      <c r="H4" s="701">
        <v>3</v>
      </c>
      <c r="I4" s="702">
        <v>24.2</v>
      </c>
      <c r="J4" s="702">
        <v>21.2</v>
      </c>
      <c r="K4" s="702">
        <v>21.2</v>
      </c>
      <c r="L4" s="702">
        <v>21.2</v>
      </c>
      <c r="M4" s="702">
        <v>21.2</v>
      </c>
      <c r="N4" s="702">
        <v>21.2</v>
      </c>
      <c r="O4" s="702">
        <v>21.2</v>
      </c>
      <c r="P4" s="702">
        <v>21.2</v>
      </c>
      <c r="Q4" s="701">
        <v>1.5</v>
      </c>
      <c r="R4" s="701">
        <v>3</v>
      </c>
      <c r="S4" s="701">
        <v>3</v>
      </c>
      <c r="T4" s="701">
        <v>3</v>
      </c>
      <c r="U4" s="701">
        <v>3</v>
      </c>
      <c r="V4" s="701">
        <v>3</v>
      </c>
      <c r="W4" s="701">
        <v>3</v>
      </c>
      <c r="X4" s="701">
        <v>3</v>
      </c>
      <c r="Y4" s="701">
        <v>3</v>
      </c>
      <c r="Z4" s="683"/>
      <c r="AA4" s="684">
        <f t="shared" ref="AA4:AA10" si="0">SUM(B4:Y4)</f>
        <v>219.09999999999997</v>
      </c>
      <c r="AB4" s="685">
        <f>SUM(AA4:AA8)</f>
        <v>1095.4999999999998</v>
      </c>
      <c r="AC4" s="686">
        <f>SUM(AA4:AA10)</f>
        <v>1239.4999999999998</v>
      </c>
      <c r="AD4" s="687"/>
      <c r="AE4" s="684">
        <f t="shared" ref="AE4:AE10" si="1">AI4/12</f>
        <v>949.43333333333328</v>
      </c>
      <c r="AF4" s="685">
        <f>SUM(AE4:AE8)</f>
        <v>4747.1666666666661</v>
      </c>
      <c r="AG4" s="686">
        <f>SUM(AE4:AE10)</f>
        <v>5371.1666666666661</v>
      </c>
      <c r="AH4" s="688"/>
      <c r="AI4" s="684">
        <f t="shared" ref="AI4:AI10" si="2">AA4*52</f>
        <v>11393.199999999999</v>
      </c>
      <c r="AJ4" s="685">
        <f>SUM(AI4:AI8)</f>
        <v>56965.999999999993</v>
      </c>
      <c r="AK4" s="686">
        <f>SUM(AI4:AI10)</f>
        <v>64453.999999999993</v>
      </c>
      <c r="AL4" s="118"/>
      <c r="AM4" s="118"/>
    </row>
    <row r="5" spans="1:39" ht="14.4" customHeight="1" x14ac:dyDescent="0.3">
      <c r="A5" s="203" t="s">
        <v>95</v>
      </c>
      <c r="B5" s="701">
        <v>3</v>
      </c>
      <c r="C5" s="701">
        <v>3</v>
      </c>
      <c r="D5" s="701">
        <v>3</v>
      </c>
      <c r="E5" s="701">
        <v>3</v>
      </c>
      <c r="F5" s="701">
        <v>3</v>
      </c>
      <c r="G5" s="701">
        <v>3</v>
      </c>
      <c r="H5" s="701">
        <v>3</v>
      </c>
      <c r="I5" s="702">
        <v>24.2</v>
      </c>
      <c r="J5" s="702">
        <v>21.2</v>
      </c>
      <c r="K5" s="702">
        <v>21.2</v>
      </c>
      <c r="L5" s="702">
        <v>21.2</v>
      </c>
      <c r="M5" s="702">
        <v>21.2</v>
      </c>
      <c r="N5" s="702">
        <v>21.2</v>
      </c>
      <c r="O5" s="702">
        <v>21.2</v>
      </c>
      <c r="P5" s="702">
        <v>21.2</v>
      </c>
      <c r="Q5" s="701">
        <v>1.5</v>
      </c>
      <c r="R5" s="701">
        <v>3</v>
      </c>
      <c r="S5" s="701">
        <v>3</v>
      </c>
      <c r="T5" s="701">
        <v>3</v>
      </c>
      <c r="U5" s="701">
        <v>3</v>
      </c>
      <c r="V5" s="701">
        <v>3</v>
      </c>
      <c r="W5" s="701">
        <v>3</v>
      </c>
      <c r="X5" s="701">
        <v>3</v>
      </c>
      <c r="Y5" s="701">
        <v>3</v>
      </c>
      <c r="Z5" s="683"/>
      <c r="AA5" s="684">
        <f t="shared" si="0"/>
        <v>219.09999999999997</v>
      </c>
      <c r="AB5" s="689"/>
      <c r="AC5" s="690"/>
      <c r="AD5" s="687"/>
      <c r="AE5" s="684">
        <f t="shared" si="1"/>
        <v>949.43333333333328</v>
      </c>
      <c r="AF5" s="689"/>
      <c r="AG5" s="690"/>
      <c r="AH5" s="688"/>
      <c r="AI5" s="684">
        <f t="shared" si="2"/>
        <v>11393.199999999999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3</v>
      </c>
      <c r="C6" s="701">
        <v>3</v>
      </c>
      <c r="D6" s="701">
        <v>3</v>
      </c>
      <c r="E6" s="701">
        <v>3</v>
      </c>
      <c r="F6" s="701">
        <v>3</v>
      </c>
      <c r="G6" s="701">
        <v>3</v>
      </c>
      <c r="H6" s="701">
        <v>3</v>
      </c>
      <c r="I6" s="702">
        <v>24.2</v>
      </c>
      <c r="J6" s="702">
        <v>21.2</v>
      </c>
      <c r="K6" s="702">
        <v>21.2</v>
      </c>
      <c r="L6" s="702">
        <v>21.2</v>
      </c>
      <c r="M6" s="702">
        <v>21.2</v>
      </c>
      <c r="N6" s="702">
        <v>21.2</v>
      </c>
      <c r="O6" s="702">
        <v>21.2</v>
      </c>
      <c r="P6" s="702">
        <v>21.2</v>
      </c>
      <c r="Q6" s="701">
        <v>1.5</v>
      </c>
      <c r="R6" s="701">
        <v>3</v>
      </c>
      <c r="S6" s="701">
        <v>3</v>
      </c>
      <c r="T6" s="701">
        <v>3</v>
      </c>
      <c r="U6" s="701">
        <v>3</v>
      </c>
      <c r="V6" s="701">
        <v>3</v>
      </c>
      <c r="W6" s="701">
        <v>3</v>
      </c>
      <c r="X6" s="701">
        <v>3</v>
      </c>
      <c r="Y6" s="701">
        <v>3</v>
      </c>
      <c r="Z6" s="683"/>
      <c r="AA6" s="684">
        <f t="shared" si="0"/>
        <v>219.09999999999997</v>
      </c>
      <c r="AB6" s="689"/>
      <c r="AC6" s="690"/>
      <c r="AD6" s="687"/>
      <c r="AE6" s="684">
        <f t="shared" si="1"/>
        <v>949.43333333333328</v>
      </c>
      <c r="AF6" s="689"/>
      <c r="AG6" s="690"/>
      <c r="AH6" s="688"/>
      <c r="AI6" s="684">
        <f t="shared" si="2"/>
        <v>11393.199999999999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3</v>
      </c>
      <c r="C7" s="701">
        <v>3</v>
      </c>
      <c r="D7" s="701">
        <v>3</v>
      </c>
      <c r="E7" s="701">
        <v>3</v>
      </c>
      <c r="F7" s="701">
        <v>3</v>
      </c>
      <c r="G7" s="701">
        <v>3</v>
      </c>
      <c r="H7" s="701">
        <v>3</v>
      </c>
      <c r="I7" s="702">
        <v>24.2</v>
      </c>
      <c r="J7" s="702">
        <v>21.2</v>
      </c>
      <c r="K7" s="702">
        <v>21.2</v>
      </c>
      <c r="L7" s="702">
        <v>21.2</v>
      </c>
      <c r="M7" s="702">
        <v>21.2</v>
      </c>
      <c r="N7" s="702">
        <v>21.2</v>
      </c>
      <c r="O7" s="702">
        <v>21.2</v>
      </c>
      <c r="P7" s="702">
        <v>21.2</v>
      </c>
      <c r="Q7" s="701">
        <v>1.5</v>
      </c>
      <c r="R7" s="701">
        <v>3</v>
      </c>
      <c r="S7" s="701">
        <v>3</v>
      </c>
      <c r="T7" s="701">
        <v>3</v>
      </c>
      <c r="U7" s="701">
        <v>3</v>
      </c>
      <c r="V7" s="701">
        <v>3</v>
      </c>
      <c r="W7" s="701">
        <v>3</v>
      </c>
      <c r="X7" s="701">
        <v>3</v>
      </c>
      <c r="Y7" s="701">
        <v>3</v>
      </c>
      <c r="Z7" s="683"/>
      <c r="AA7" s="684">
        <f t="shared" si="0"/>
        <v>219.09999999999997</v>
      </c>
      <c r="AB7" s="689"/>
      <c r="AC7" s="690"/>
      <c r="AD7" s="687"/>
      <c r="AE7" s="684">
        <f t="shared" si="1"/>
        <v>949.43333333333328</v>
      </c>
      <c r="AF7" s="689"/>
      <c r="AG7" s="690"/>
      <c r="AH7" s="688"/>
      <c r="AI7" s="684">
        <f t="shared" si="2"/>
        <v>11393.199999999999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3</v>
      </c>
      <c r="C8" s="701">
        <v>3</v>
      </c>
      <c r="D8" s="701">
        <v>3</v>
      </c>
      <c r="E8" s="701">
        <v>3</v>
      </c>
      <c r="F8" s="701">
        <v>3</v>
      </c>
      <c r="G8" s="701">
        <v>3</v>
      </c>
      <c r="H8" s="701">
        <v>3</v>
      </c>
      <c r="I8" s="702">
        <v>24.2</v>
      </c>
      <c r="J8" s="702">
        <v>21.2</v>
      </c>
      <c r="K8" s="702">
        <v>21.2</v>
      </c>
      <c r="L8" s="702">
        <v>21.2</v>
      </c>
      <c r="M8" s="702">
        <v>21.2</v>
      </c>
      <c r="N8" s="702">
        <v>21.2</v>
      </c>
      <c r="O8" s="702">
        <v>21.2</v>
      </c>
      <c r="P8" s="702">
        <v>21.2</v>
      </c>
      <c r="Q8" s="701">
        <v>1.5</v>
      </c>
      <c r="R8" s="701">
        <v>3</v>
      </c>
      <c r="S8" s="701">
        <v>3</v>
      </c>
      <c r="T8" s="701">
        <v>3</v>
      </c>
      <c r="U8" s="701">
        <v>3</v>
      </c>
      <c r="V8" s="701">
        <v>3</v>
      </c>
      <c r="W8" s="701">
        <v>3</v>
      </c>
      <c r="X8" s="701">
        <v>3</v>
      </c>
      <c r="Y8" s="701">
        <v>3</v>
      </c>
      <c r="Z8" s="683"/>
      <c r="AA8" s="684">
        <f t="shared" si="0"/>
        <v>219.09999999999997</v>
      </c>
      <c r="AB8" s="689"/>
      <c r="AC8" s="690"/>
      <c r="AD8" s="687"/>
      <c r="AE8" s="684">
        <f t="shared" si="1"/>
        <v>949.43333333333328</v>
      </c>
      <c r="AF8" s="689"/>
      <c r="AG8" s="690"/>
      <c r="AH8" s="688"/>
      <c r="AI8" s="684">
        <f t="shared" si="2"/>
        <v>11393.199999999999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3</v>
      </c>
      <c r="C9" s="701">
        <v>3</v>
      </c>
      <c r="D9" s="701">
        <v>3</v>
      </c>
      <c r="E9" s="701">
        <v>3</v>
      </c>
      <c r="F9" s="701">
        <v>3</v>
      </c>
      <c r="G9" s="701">
        <v>3</v>
      </c>
      <c r="H9" s="701">
        <v>3</v>
      </c>
      <c r="I9" s="701">
        <v>3</v>
      </c>
      <c r="J9" s="701">
        <v>3</v>
      </c>
      <c r="K9" s="701">
        <v>3</v>
      </c>
      <c r="L9" s="701">
        <v>3</v>
      </c>
      <c r="M9" s="701">
        <v>3</v>
      </c>
      <c r="N9" s="701">
        <v>3</v>
      </c>
      <c r="O9" s="701">
        <v>3</v>
      </c>
      <c r="P9" s="701">
        <v>3</v>
      </c>
      <c r="Q9" s="701">
        <v>3</v>
      </c>
      <c r="R9" s="701">
        <v>3</v>
      </c>
      <c r="S9" s="701">
        <v>3</v>
      </c>
      <c r="T9" s="701">
        <v>3</v>
      </c>
      <c r="U9" s="701">
        <v>3</v>
      </c>
      <c r="V9" s="701">
        <v>3</v>
      </c>
      <c r="W9" s="701">
        <v>3</v>
      </c>
      <c r="X9" s="701">
        <v>3</v>
      </c>
      <c r="Y9" s="701">
        <v>3</v>
      </c>
      <c r="Z9" s="683"/>
      <c r="AA9" s="691">
        <f t="shared" si="0"/>
        <v>72</v>
      </c>
      <c r="AB9" s="692">
        <f>SUM(AA9:AA10)</f>
        <v>144</v>
      </c>
      <c r="AC9" s="690"/>
      <c r="AD9" s="687"/>
      <c r="AE9" s="691">
        <f t="shared" si="1"/>
        <v>312</v>
      </c>
      <c r="AF9" s="692">
        <f>SUM(AE9:AE10)</f>
        <v>624</v>
      </c>
      <c r="AG9" s="690"/>
      <c r="AH9" s="688"/>
      <c r="AI9" s="691">
        <f t="shared" si="2"/>
        <v>3744</v>
      </c>
      <c r="AJ9" s="692">
        <f>SUM(AI9:AI10)</f>
        <v>7488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3</v>
      </c>
      <c r="C10" s="701">
        <v>3</v>
      </c>
      <c r="D10" s="701">
        <v>3</v>
      </c>
      <c r="E10" s="701">
        <v>3</v>
      </c>
      <c r="F10" s="701">
        <v>3</v>
      </c>
      <c r="G10" s="701">
        <v>3</v>
      </c>
      <c r="H10" s="701">
        <v>3</v>
      </c>
      <c r="I10" s="701">
        <v>3</v>
      </c>
      <c r="J10" s="701">
        <v>3</v>
      </c>
      <c r="K10" s="701">
        <v>3</v>
      </c>
      <c r="L10" s="701">
        <v>3</v>
      </c>
      <c r="M10" s="701">
        <v>3</v>
      </c>
      <c r="N10" s="701">
        <v>3</v>
      </c>
      <c r="O10" s="701">
        <v>3</v>
      </c>
      <c r="P10" s="701">
        <v>3</v>
      </c>
      <c r="Q10" s="701">
        <v>3</v>
      </c>
      <c r="R10" s="701">
        <v>3</v>
      </c>
      <c r="S10" s="701">
        <v>3</v>
      </c>
      <c r="T10" s="701">
        <v>3</v>
      </c>
      <c r="U10" s="701">
        <v>3</v>
      </c>
      <c r="V10" s="701">
        <v>3</v>
      </c>
      <c r="W10" s="701">
        <v>3</v>
      </c>
      <c r="X10" s="701">
        <v>3</v>
      </c>
      <c r="Y10" s="701">
        <v>3</v>
      </c>
      <c r="Z10" s="683"/>
      <c r="AA10" s="691">
        <f t="shared" si="0"/>
        <v>72</v>
      </c>
      <c r="AB10" s="693"/>
      <c r="AC10" s="690"/>
      <c r="AD10" s="687"/>
      <c r="AE10" s="691">
        <f t="shared" si="1"/>
        <v>312</v>
      </c>
      <c r="AF10" s="693"/>
      <c r="AG10" s="690"/>
      <c r="AH10" s="688"/>
      <c r="AI10" s="691">
        <f t="shared" si="2"/>
        <v>3744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24.2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f>SUM(J14:J15)</f>
        <v>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4">
        <v>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5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683"/>
      <c r="AA21" s="684">
        <f t="shared" ref="AA21:AA27" si="3">SUM(B21:Y21)</f>
        <v>0</v>
      </c>
      <c r="AB21" s="685">
        <f>SUM(AA21:AA25)</f>
        <v>0</v>
      </c>
      <c r="AC21" s="686">
        <f>SUM(AA21:AA27)</f>
        <v>0</v>
      </c>
      <c r="AD21" s="687"/>
      <c r="AE21" s="684">
        <f t="shared" ref="AE21:AE27" si="4">AI21/12</f>
        <v>0</v>
      </c>
      <c r="AF21" s="685">
        <f>SUM(AE21:AE25)</f>
        <v>0</v>
      </c>
      <c r="AG21" s="686">
        <f>SUM(AE21:AE27)</f>
        <v>0</v>
      </c>
      <c r="AH21" s="688"/>
      <c r="AI21" s="684">
        <f t="shared" ref="AI21:AI27" si="5">AA21*52</f>
        <v>0</v>
      </c>
      <c r="AJ21" s="685">
        <f>SUM(AI21:AI25)</f>
        <v>0</v>
      </c>
      <c r="AK21" s="686">
        <f>SUM(AI21:AI27)</f>
        <v>0</v>
      </c>
      <c r="AL21" s="118"/>
      <c r="AM21" s="118"/>
    </row>
    <row r="22" spans="1:39" ht="14.4" customHeight="1" x14ac:dyDescent="0.3">
      <c r="A22" s="203" t="s">
        <v>95</v>
      </c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683"/>
      <c r="AA22" s="684">
        <f t="shared" si="3"/>
        <v>0</v>
      </c>
      <c r="AB22" s="689"/>
      <c r="AC22" s="690"/>
      <c r="AD22" s="687"/>
      <c r="AE22" s="684">
        <f t="shared" si="4"/>
        <v>0</v>
      </c>
      <c r="AF22" s="689"/>
      <c r="AG22" s="690"/>
      <c r="AH22" s="688"/>
      <c r="AI22" s="684">
        <f t="shared" si="5"/>
        <v>0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683"/>
      <c r="AA23" s="684">
        <f t="shared" si="3"/>
        <v>0</v>
      </c>
      <c r="AB23" s="689"/>
      <c r="AC23" s="690"/>
      <c r="AD23" s="687"/>
      <c r="AE23" s="684">
        <f t="shared" si="4"/>
        <v>0</v>
      </c>
      <c r="AF23" s="689"/>
      <c r="AG23" s="690"/>
      <c r="AH23" s="688"/>
      <c r="AI23" s="684">
        <f t="shared" si="5"/>
        <v>0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683"/>
      <c r="AA24" s="684">
        <f t="shared" si="3"/>
        <v>0</v>
      </c>
      <c r="AB24" s="689"/>
      <c r="AC24" s="690"/>
      <c r="AD24" s="687"/>
      <c r="AE24" s="684">
        <f t="shared" si="4"/>
        <v>0</v>
      </c>
      <c r="AF24" s="689"/>
      <c r="AG24" s="690"/>
      <c r="AH24" s="688"/>
      <c r="AI24" s="684">
        <f t="shared" si="5"/>
        <v>0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683"/>
      <c r="AA25" s="684">
        <f t="shared" si="3"/>
        <v>0</v>
      </c>
      <c r="AB25" s="689"/>
      <c r="AC25" s="690"/>
      <c r="AD25" s="687"/>
      <c r="AE25" s="684">
        <f t="shared" si="4"/>
        <v>0</v>
      </c>
      <c r="AF25" s="689"/>
      <c r="AG25" s="690"/>
      <c r="AH25" s="688"/>
      <c r="AI25" s="684">
        <f t="shared" si="5"/>
        <v>0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683"/>
      <c r="AA26" s="691">
        <f t="shared" si="3"/>
        <v>0</v>
      </c>
      <c r="AB26" s="692">
        <f>SUM(AA26:AA27)</f>
        <v>0</v>
      </c>
      <c r="AC26" s="690"/>
      <c r="AD26" s="687"/>
      <c r="AE26" s="691">
        <f t="shared" si="4"/>
        <v>0</v>
      </c>
      <c r="AF26" s="692">
        <f>SUM(AE26:AE27)</f>
        <v>0</v>
      </c>
      <c r="AG26" s="690"/>
      <c r="AH26" s="688"/>
      <c r="AI26" s="691">
        <f t="shared" si="5"/>
        <v>0</v>
      </c>
      <c r="AJ26" s="692">
        <f>SUM(AI26:AI27)</f>
        <v>0</v>
      </c>
      <c r="AK26" s="690"/>
      <c r="AL26" s="118"/>
      <c r="AM26" s="118"/>
    </row>
    <row r="27" spans="1:39" ht="14.4" customHeight="1" x14ac:dyDescent="0.3">
      <c r="A27" s="206" t="s">
        <v>100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683"/>
      <c r="AA27" s="691">
        <f t="shared" si="3"/>
        <v>0</v>
      </c>
      <c r="AB27" s="693"/>
      <c r="AC27" s="690"/>
      <c r="AD27" s="687"/>
      <c r="AE27" s="691">
        <f t="shared" si="4"/>
        <v>0</v>
      </c>
      <c r="AF27" s="693"/>
      <c r="AG27" s="690"/>
      <c r="AH27" s="688"/>
      <c r="AI27" s="691">
        <f t="shared" si="5"/>
        <v>0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5095</v>
      </c>
      <c r="B5" s="710">
        <v>2293914</v>
      </c>
      <c r="C5" s="561">
        <v>1</v>
      </c>
      <c r="D5" s="710">
        <v>2281158</v>
      </c>
      <c r="E5" s="561">
        <v>0.99443919867963659</v>
      </c>
      <c r="F5" s="710">
        <v>1991339</v>
      </c>
      <c r="G5" s="582">
        <v>0.86809662437214297</v>
      </c>
      <c r="H5" s="710">
        <v>44568.71</v>
      </c>
      <c r="I5" s="561">
        <v>1</v>
      </c>
      <c r="J5" s="710">
        <v>17632.929999999997</v>
      </c>
      <c r="K5" s="561">
        <v>0.39563474015738836</v>
      </c>
      <c r="L5" s="710">
        <v>17028.910000000003</v>
      </c>
      <c r="M5" s="582">
        <v>0.38208218276903244</v>
      </c>
      <c r="N5" s="710"/>
      <c r="O5" s="561"/>
      <c r="P5" s="710"/>
      <c r="Q5" s="561"/>
      <c r="R5" s="710"/>
      <c r="S5" s="612"/>
    </row>
    <row r="6" spans="1:19" ht="14.4" customHeight="1" thickBot="1" x14ac:dyDescent="0.35">
      <c r="A6" s="594" t="s">
        <v>5096</v>
      </c>
      <c r="B6" s="712">
        <v>185690</v>
      </c>
      <c r="C6" s="713">
        <v>1</v>
      </c>
      <c r="D6" s="712">
        <v>219832</v>
      </c>
      <c r="E6" s="713">
        <v>1.1838655824223168</v>
      </c>
      <c r="F6" s="712">
        <v>172162</v>
      </c>
      <c r="G6" s="586">
        <v>0.92714739619796438</v>
      </c>
      <c r="H6" s="712"/>
      <c r="I6" s="713"/>
      <c r="J6" s="712"/>
      <c r="K6" s="713"/>
      <c r="L6" s="712"/>
      <c r="M6" s="586"/>
      <c r="N6" s="712"/>
      <c r="O6" s="713"/>
      <c r="P6" s="712"/>
      <c r="Q6" s="713"/>
      <c r="R6" s="712"/>
      <c r="S6" s="714"/>
    </row>
    <row r="7" spans="1:19" ht="14.4" customHeight="1" thickBot="1" x14ac:dyDescent="0.35">
      <c r="A7" s="588" t="s">
        <v>6</v>
      </c>
      <c r="B7" s="715">
        <v>2479604</v>
      </c>
      <c r="C7" s="716">
        <v>1</v>
      </c>
      <c r="D7" s="715">
        <v>2500990</v>
      </c>
      <c r="E7" s="716">
        <v>1.0086247642768764</v>
      </c>
      <c r="F7" s="715">
        <v>2163501</v>
      </c>
      <c r="G7" s="590">
        <v>0.87251875702733184</v>
      </c>
      <c r="H7" s="715">
        <v>44568.71</v>
      </c>
      <c r="I7" s="716">
        <v>1</v>
      </c>
      <c r="J7" s="715">
        <v>17632.929999999997</v>
      </c>
      <c r="K7" s="716">
        <v>0.39563474015738836</v>
      </c>
      <c r="L7" s="715">
        <v>17028.910000000003</v>
      </c>
      <c r="M7" s="590">
        <v>0.38208218276903244</v>
      </c>
      <c r="N7" s="715"/>
      <c r="O7" s="716"/>
      <c r="P7" s="715"/>
      <c r="Q7" s="716"/>
      <c r="R7" s="715"/>
      <c r="S7" s="717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13689.6</v>
      </c>
      <c r="F3" s="360">
        <f t="shared" si="0"/>
        <v>2524172.71</v>
      </c>
      <c r="G3" s="136"/>
      <c r="H3" s="136"/>
      <c r="I3" s="360">
        <f t="shared" si="0"/>
        <v>13730.4</v>
      </c>
      <c r="J3" s="360">
        <f t="shared" si="0"/>
        <v>2518622.9299999997</v>
      </c>
      <c r="K3" s="136"/>
      <c r="L3" s="136"/>
      <c r="M3" s="360">
        <f t="shared" si="0"/>
        <v>14152.8</v>
      </c>
      <c r="N3" s="360">
        <f t="shared" si="0"/>
        <v>2180529.91</v>
      </c>
      <c r="O3" s="137">
        <f>IF(F3=0,0,N3/F3)</f>
        <v>0.86385923647831542</v>
      </c>
      <c r="P3" s="361">
        <f>IF(M3=0,0,N3/M3)</f>
        <v>154.07056624837489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8"/>
      <c r="B5" s="719"/>
      <c r="C5" s="720"/>
      <c r="D5" s="721"/>
      <c r="E5" s="722" t="s">
        <v>177</v>
      </c>
      <c r="F5" s="723" t="s">
        <v>17</v>
      </c>
      <c r="G5" s="724"/>
      <c r="H5" s="724"/>
      <c r="I5" s="722" t="s">
        <v>177</v>
      </c>
      <c r="J5" s="723" t="s">
        <v>17</v>
      </c>
      <c r="K5" s="724"/>
      <c r="L5" s="724"/>
      <c r="M5" s="722" t="s">
        <v>177</v>
      </c>
      <c r="N5" s="723" t="s">
        <v>17</v>
      </c>
      <c r="O5" s="725"/>
      <c r="P5" s="726"/>
    </row>
    <row r="6" spans="1:16" ht="14.4" customHeight="1" x14ac:dyDescent="0.3">
      <c r="A6" s="560" t="s">
        <v>5097</v>
      </c>
      <c r="B6" s="561" t="s">
        <v>5098</v>
      </c>
      <c r="C6" s="561" t="s">
        <v>5099</v>
      </c>
      <c r="D6" s="561" t="s">
        <v>5100</v>
      </c>
      <c r="E6" s="564"/>
      <c r="F6" s="564"/>
      <c r="G6" s="561"/>
      <c r="H6" s="561"/>
      <c r="I6" s="564"/>
      <c r="J6" s="564"/>
      <c r="K6" s="561"/>
      <c r="L6" s="561"/>
      <c r="M6" s="564">
        <v>0.2</v>
      </c>
      <c r="N6" s="564">
        <v>18.23</v>
      </c>
      <c r="O6" s="582"/>
      <c r="P6" s="565">
        <v>91.149999999999991</v>
      </c>
    </row>
    <row r="7" spans="1:16" ht="14.4" customHeight="1" x14ac:dyDescent="0.3">
      <c r="A7" s="566" t="s">
        <v>5097</v>
      </c>
      <c r="B7" s="567" t="s">
        <v>5098</v>
      </c>
      <c r="C7" s="567" t="s">
        <v>5101</v>
      </c>
      <c r="D7" s="567" t="s">
        <v>5102</v>
      </c>
      <c r="E7" s="570">
        <v>0.3</v>
      </c>
      <c r="F7" s="570">
        <v>40.04</v>
      </c>
      <c r="G7" s="567">
        <v>1</v>
      </c>
      <c r="H7" s="567">
        <v>133.46666666666667</v>
      </c>
      <c r="I7" s="570">
        <v>1.2</v>
      </c>
      <c r="J7" s="570">
        <v>186.78</v>
      </c>
      <c r="K7" s="567">
        <v>4.6648351648351651</v>
      </c>
      <c r="L7" s="567">
        <v>155.65</v>
      </c>
      <c r="M7" s="570">
        <v>5.9999999999999991</v>
      </c>
      <c r="N7" s="570">
        <v>947.44999999999993</v>
      </c>
      <c r="O7" s="583">
        <v>23.66258741258741</v>
      </c>
      <c r="P7" s="571">
        <v>157.90833333333333</v>
      </c>
    </row>
    <row r="8" spans="1:16" ht="14.4" customHeight="1" x14ac:dyDescent="0.3">
      <c r="A8" s="566" t="s">
        <v>5097</v>
      </c>
      <c r="B8" s="567" t="s">
        <v>5098</v>
      </c>
      <c r="C8" s="567" t="s">
        <v>5103</v>
      </c>
      <c r="D8" s="567" t="s">
        <v>5104</v>
      </c>
      <c r="E8" s="570"/>
      <c r="F8" s="570"/>
      <c r="G8" s="567"/>
      <c r="H8" s="567"/>
      <c r="I8" s="570"/>
      <c r="J8" s="570"/>
      <c r="K8" s="567"/>
      <c r="L8" s="567"/>
      <c r="M8" s="570">
        <v>0.4</v>
      </c>
      <c r="N8" s="570">
        <v>106.04</v>
      </c>
      <c r="O8" s="583"/>
      <c r="P8" s="571">
        <v>265.10000000000002</v>
      </c>
    </row>
    <row r="9" spans="1:16" ht="14.4" customHeight="1" x14ac:dyDescent="0.3">
      <c r="A9" s="566" t="s">
        <v>5097</v>
      </c>
      <c r="B9" s="567" t="s">
        <v>5098</v>
      </c>
      <c r="C9" s="567" t="s">
        <v>5105</v>
      </c>
      <c r="D9" s="567" t="s">
        <v>5106</v>
      </c>
      <c r="E9" s="570"/>
      <c r="F9" s="570"/>
      <c r="G9" s="567"/>
      <c r="H9" s="567"/>
      <c r="I9" s="570"/>
      <c r="J9" s="570"/>
      <c r="K9" s="567"/>
      <c r="L9" s="567"/>
      <c r="M9" s="570">
        <v>0.1</v>
      </c>
      <c r="N9" s="570">
        <v>53.24</v>
      </c>
      <c r="O9" s="583"/>
      <c r="P9" s="571">
        <v>532.4</v>
      </c>
    </row>
    <row r="10" spans="1:16" ht="14.4" customHeight="1" x14ac:dyDescent="0.3">
      <c r="A10" s="566" t="s">
        <v>5097</v>
      </c>
      <c r="B10" s="567" t="s">
        <v>5098</v>
      </c>
      <c r="C10" s="567" t="s">
        <v>5107</v>
      </c>
      <c r="D10" s="567" t="s">
        <v>5108</v>
      </c>
      <c r="E10" s="570">
        <v>0.2</v>
      </c>
      <c r="F10" s="570">
        <v>12.46</v>
      </c>
      <c r="G10" s="567">
        <v>1</v>
      </c>
      <c r="H10" s="567">
        <v>62.300000000000004</v>
      </c>
      <c r="I10" s="570">
        <v>0.2</v>
      </c>
      <c r="J10" s="570">
        <v>7.13</v>
      </c>
      <c r="K10" s="567">
        <v>0.57223113964686989</v>
      </c>
      <c r="L10" s="567">
        <v>35.65</v>
      </c>
      <c r="M10" s="570">
        <v>0.2</v>
      </c>
      <c r="N10" s="570">
        <v>7.19</v>
      </c>
      <c r="O10" s="583">
        <v>0.5770465489566613</v>
      </c>
      <c r="P10" s="571">
        <v>35.950000000000003</v>
      </c>
    </row>
    <row r="11" spans="1:16" ht="14.4" customHeight="1" x14ac:dyDescent="0.3">
      <c r="A11" s="566" t="s">
        <v>5097</v>
      </c>
      <c r="B11" s="567" t="s">
        <v>5098</v>
      </c>
      <c r="C11" s="567" t="s">
        <v>5109</v>
      </c>
      <c r="D11" s="567" t="s">
        <v>5110</v>
      </c>
      <c r="E11" s="570">
        <v>0.1</v>
      </c>
      <c r="F11" s="570">
        <v>10.01</v>
      </c>
      <c r="G11" s="567">
        <v>1</v>
      </c>
      <c r="H11" s="567">
        <v>100.1</v>
      </c>
      <c r="I11" s="570"/>
      <c r="J11" s="570"/>
      <c r="K11" s="567"/>
      <c r="L11" s="567"/>
      <c r="M11" s="570"/>
      <c r="N11" s="570"/>
      <c r="O11" s="583"/>
      <c r="P11" s="571"/>
    </row>
    <row r="12" spans="1:16" ht="14.4" customHeight="1" x14ac:dyDescent="0.3">
      <c r="A12" s="566" t="s">
        <v>5097</v>
      </c>
      <c r="B12" s="567" t="s">
        <v>5098</v>
      </c>
      <c r="C12" s="567" t="s">
        <v>5111</v>
      </c>
      <c r="D12" s="567" t="s">
        <v>5112</v>
      </c>
      <c r="E12" s="570"/>
      <c r="F12" s="570"/>
      <c r="G12" s="567"/>
      <c r="H12" s="567"/>
      <c r="I12" s="570"/>
      <c r="J12" s="570"/>
      <c r="K12" s="567"/>
      <c r="L12" s="567"/>
      <c r="M12" s="570">
        <v>2.9</v>
      </c>
      <c r="N12" s="570">
        <v>534.46999999999991</v>
      </c>
      <c r="O12" s="583"/>
      <c r="P12" s="571">
        <v>184.29999999999998</v>
      </c>
    </row>
    <row r="13" spans="1:16" ht="14.4" customHeight="1" x14ac:dyDescent="0.3">
      <c r="A13" s="566" t="s">
        <v>5097</v>
      </c>
      <c r="B13" s="567" t="s">
        <v>5098</v>
      </c>
      <c r="C13" s="567" t="s">
        <v>5113</v>
      </c>
      <c r="D13" s="567" t="s">
        <v>5114</v>
      </c>
      <c r="E13" s="570"/>
      <c r="F13" s="570"/>
      <c r="G13" s="567"/>
      <c r="H13" s="567"/>
      <c r="I13" s="570"/>
      <c r="J13" s="570"/>
      <c r="K13" s="567"/>
      <c r="L13" s="567"/>
      <c r="M13" s="570">
        <v>1</v>
      </c>
      <c r="N13" s="570">
        <v>3.7800000000000002</v>
      </c>
      <c r="O13" s="583"/>
      <c r="P13" s="571">
        <v>3.7800000000000002</v>
      </c>
    </row>
    <row r="14" spans="1:16" ht="14.4" customHeight="1" x14ac:dyDescent="0.3">
      <c r="A14" s="566" t="s">
        <v>5097</v>
      </c>
      <c r="B14" s="567" t="s">
        <v>5098</v>
      </c>
      <c r="C14" s="567" t="s">
        <v>5115</v>
      </c>
      <c r="D14" s="567" t="s">
        <v>5116</v>
      </c>
      <c r="E14" s="570"/>
      <c r="F14" s="570"/>
      <c r="G14" s="567"/>
      <c r="H14" s="567"/>
      <c r="I14" s="570"/>
      <c r="J14" s="570"/>
      <c r="K14" s="567"/>
      <c r="L14" s="567"/>
      <c r="M14" s="570">
        <v>13.8</v>
      </c>
      <c r="N14" s="570">
        <v>992.26</v>
      </c>
      <c r="O14" s="583"/>
      <c r="P14" s="571">
        <v>71.902898550724629</v>
      </c>
    </row>
    <row r="15" spans="1:16" ht="14.4" customHeight="1" x14ac:dyDescent="0.3">
      <c r="A15" s="566" t="s">
        <v>5097</v>
      </c>
      <c r="B15" s="567" t="s">
        <v>5098</v>
      </c>
      <c r="C15" s="567" t="s">
        <v>5117</v>
      </c>
      <c r="D15" s="567" t="s">
        <v>5118</v>
      </c>
      <c r="E15" s="570"/>
      <c r="F15" s="570"/>
      <c r="G15" s="567"/>
      <c r="H15" s="567"/>
      <c r="I15" s="570"/>
      <c r="J15" s="570"/>
      <c r="K15" s="567"/>
      <c r="L15" s="567"/>
      <c r="M15" s="570">
        <v>1.2</v>
      </c>
      <c r="N15" s="570">
        <v>117</v>
      </c>
      <c r="O15" s="583"/>
      <c r="P15" s="571">
        <v>97.5</v>
      </c>
    </row>
    <row r="16" spans="1:16" ht="14.4" customHeight="1" x14ac:dyDescent="0.3">
      <c r="A16" s="566" t="s">
        <v>5097</v>
      </c>
      <c r="B16" s="567" t="s">
        <v>5119</v>
      </c>
      <c r="C16" s="567" t="s">
        <v>5120</v>
      </c>
      <c r="D16" s="567" t="s">
        <v>5121</v>
      </c>
      <c r="E16" s="570">
        <v>10</v>
      </c>
      <c r="F16" s="570">
        <v>4041</v>
      </c>
      <c r="G16" s="567">
        <v>1</v>
      </c>
      <c r="H16" s="567">
        <v>404.1</v>
      </c>
      <c r="I16" s="570">
        <v>4</v>
      </c>
      <c r="J16" s="570">
        <v>1660.17</v>
      </c>
      <c r="K16" s="567">
        <v>0.41083147735708986</v>
      </c>
      <c r="L16" s="567">
        <v>415.04250000000002</v>
      </c>
      <c r="M16" s="570">
        <v>5</v>
      </c>
      <c r="N16" s="570">
        <v>2093.4499999999998</v>
      </c>
      <c r="O16" s="583">
        <v>0.51805246226181634</v>
      </c>
      <c r="P16" s="571">
        <v>418.68999999999994</v>
      </c>
    </row>
    <row r="17" spans="1:16" ht="14.4" customHeight="1" x14ac:dyDescent="0.3">
      <c r="A17" s="566" t="s">
        <v>5097</v>
      </c>
      <c r="B17" s="567" t="s">
        <v>5119</v>
      </c>
      <c r="C17" s="567" t="s">
        <v>5122</v>
      </c>
      <c r="D17" s="567" t="s">
        <v>5123</v>
      </c>
      <c r="E17" s="570">
        <v>22</v>
      </c>
      <c r="F17" s="570">
        <v>18920</v>
      </c>
      <c r="G17" s="567">
        <v>1</v>
      </c>
      <c r="H17" s="567">
        <v>860</v>
      </c>
      <c r="I17" s="570"/>
      <c r="J17" s="570"/>
      <c r="K17" s="567"/>
      <c r="L17" s="567"/>
      <c r="M17" s="570"/>
      <c r="N17" s="570"/>
      <c r="O17" s="583"/>
      <c r="P17" s="571"/>
    </row>
    <row r="18" spans="1:16" ht="14.4" customHeight="1" x14ac:dyDescent="0.3">
      <c r="A18" s="566" t="s">
        <v>5097</v>
      </c>
      <c r="B18" s="567" t="s">
        <v>5119</v>
      </c>
      <c r="C18" s="567" t="s">
        <v>5124</v>
      </c>
      <c r="D18" s="567" t="s">
        <v>5125</v>
      </c>
      <c r="E18" s="570">
        <v>4</v>
      </c>
      <c r="F18" s="570">
        <v>5428</v>
      </c>
      <c r="G18" s="567">
        <v>1</v>
      </c>
      <c r="H18" s="567">
        <v>1357</v>
      </c>
      <c r="I18" s="570">
        <v>6</v>
      </c>
      <c r="J18" s="570">
        <v>8290.0499999999993</v>
      </c>
      <c r="K18" s="567">
        <v>1.5272752394988944</v>
      </c>
      <c r="L18" s="567">
        <v>1381.675</v>
      </c>
      <c r="M18" s="570"/>
      <c r="N18" s="570"/>
      <c r="O18" s="583"/>
      <c r="P18" s="571"/>
    </row>
    <row r="19" spans="1:16" ht="14.4" customHeight="1" x14ac:dyDescent="0.3">
      <c r="A19" s="566" t="s">
        <v>5097</v>
      </c>
      <c r="B19" s="567" t="s">
        <v>5119</v>
      </c>
      <c r="C19" s="567" t="s">
        <v>5126</v>
      </c>
      <c r="D19" s="567" t="s">
        <v>5127</v>
      </c>
      <c r="E19" s="570">
        <v>99</v>
      </c>
      <c r="F19" s="570">
        <v>16117.199999999999</v>
      </c>
      <c r="G19" s="567">
        <v>1</v>
      </c>
      <c r="H19" s="567">
        <v>162.79999999999998</v>
      </c>
      <c r="I19" s="570">
        <v>45</v>
      </c>
      <c r="J19" s="570">
        <v>7326.0000000000009</v>
      </c>
      <c r="K19" s="567">
        <v>0.45454545454545464</v>
      </c>
      <c r="L19" s="567">
        <v>162.80000000000001</v>
      </c>
      <c r="M19" s="570">
        <v>74</v>
      </c>
      <c r="N19" s="570">
        <v>12047.2</v>
      </c>
      <c r="O19" s="583">
        <v>0.74747474747474763</v>
      </c>
      <c r="P19" s="571">
        <v>162.80000000000001</v>
      </c>
    </row>
    <row r="20" spans="1:16" ht="14.4" customHeight="1" x14ac:dyDescent="0.3">
      <c r="A20" s="566" t="s">
        <v>5097</v>
      </c>
      <c r="B20" s="567" t="s">
        <v>5119</v>
      </c>
      <c r="C20" s="567" t="s">
        <v>5128</v>
      </c>
      <c r="D20" s="567" t="s">
        <v>5129</v>
      </c>
      <c r="E20" s="570"/>
      <c r="F20" s="570"/>
      <c r="G20" s="567"/>
      <c r="H20" s="567"/>
      <c r="I20" s="570">
        <v>1</v>
      </c>
      <c r="J20" s="570">
        <v>162.80000000000001</v>
      </c>
      <c r="K20" s="567"/>
      <c r="L20" s="567">
        <v>162.80000000000001</v>
      </c>
      <c r="M20" s="570"/>
      <c r="N20" s="570"/>
      <c r="O20" s="583"/>
      <c r="P20" s="571"/>
    </row>
    <row r="21" spans="1:16" ht="14.4" customHeight="1" x14ac:dyDescent="0.3">
      <c r="A21" s="566" t="s">
        <v>5097</v>
      </c>
      <c r="B21" s="567" t="s">
        <v>5119</v>
      </c>
      <c r="C21" s="567" t="s">
        <v>5130</v>
      </c>
      <c r="D21" s="567" t="s">
        <v>5131</v>
      </c>
      <c r="E21" s="570"/>
      <c r="F21" s="570"/>
      <c r="G21" s="567"/>
      <c r="H21" s="567"/>
      <c r="I21" s="570"/>
      <c r="J21" s="570"/>
      <c r="K21" s="567"/>
      <c r="L21" s="567"/>
      <c r="M21" s="570">
        <v>1</v>
      </c>
      <c r="N21" s="570">
        <v>108.6</v>
      </c>
      <c r="O21" s="583"/>
      <c r="P21" s="571">
        <v>108.6</v>
      </c>
    </row>
    <row r="22" spans="1:16" ht="14.4" customHeight="1" x14ac:dyDescent="0.3">
      <c r="A22" s="566" t="s">
        <v>5097</v>
      </c>
      <c r="B22" s="567" t="s">
        <v>5132</v>
      </c>
      <c r="C22" s="567" t="s">
        <v>5133</v>
      </c>
      <c r="D22" s="567" t="s">
        <v>5134</v>
      </c>
      <c r="E22" s="570">
        <v>1</v>
      </c>
      <c r="F22" s="570">
        <v>57</v>
      </c>
      <c r="G22" s="567">
        <v>1</v>
      </c>
      <c r="H22" s="567">
        <v>57</v>
      </c>
      <c r="I22" s="570"/>
      <c r="J22" s="570"/>
      <c r="K22" s="567"/>
      <c r="L22" s="567"/>
      <c r="M22" s="570">
        <v>1</v>
      </c>
      <c r="N22" s="570">
        <v>56</v>
      </c>
      <c r="O22" s="583">
        <v>0.98245614035087714</v>
      </c>
      <c r="P22" s="571">
        <v>56</v>
      </c>
    </row>
    <row r="23" spans="1:16" ht="14.4" customHeight="1" x14ac:dyDescent="0.3">
      <c r="A23" s="566" t="s">
        <v>5097</v>
      </c>
      <c r="B23" s="567" t="s">
        <v>5132</v>
      </c>
      <c r="C23" s="567" t="s">
        <v>5135</v>
      </c>
      <c r="D23" s="567" t="s">
        <v>5136</v>
      </c>
      <c r="E23" s="570">
        <v>11</v>
      </c>
      <c r="F23" s="570">
        <v>275</v>
      </c>
      <c r="G23" s="567">
        <v>1</v>
      </c>
      <c r="H23" s="567">
        <v>25</v>
      </c>
      <c r="I23" s="570">
        <v>19</v>
      </c>
      <c r="J23" s="570">
        <v>475</v>
      </c>
      <c r="K23" s="567">
        <v>1.7272727272727273</v>
      </c>
      <c r="L23" s="567">
        <v>25</v>
      </c>
      <c r="M23" s="570">
        <v>177</v>
      </c>
      <c r="N23" s="570">
        <v>6195</v>
      </c>
      <c r="O23" s="583">
        <v>22.527272727272727</v>
      </c>
      <c r="P23" s="571">
        <v>35</v>
      </c>
    </row>
    <row r="24" spans="1:16" ht="14.4" customHeight="1" x14ac:dyDescent="0.3">
      <c r="A24" s="566" t="s">
        <v>5097</v>
      </c>
      <c r="B24" s="567" t="s">
        <v>5132</v>
      </c>
      <c r="C24" s="567" t="s">
        <v>5137</v>
      </c>
      <c r="D24" s="567" t="s">
        <v>5138</v>
      </c>
      <c r="E24" s="570">
        <v>6</v>
      </c>
      <c r="F24" s="570">
        <v>456</v>
      </c>
      <c r="G24" s="567">
        <v>1</v>
      </c>
      <c r="H24" s="567">
        <v>76</v>
      </c>
      <c r="I24" s="570"/>
      <c r="J24" s="570"/>
      <c r="K24" s="567"/>
      <c r="L24" s="567"/>
      <c r="M24" s="570">
        <v>1</v>
      </c>
      <c r="N24" s="570">
        <v>76</v>
      </c>
      <c r="O24" s="583">
        <v>0.16666666666666666</v>
      </c>
      <c r="P24" s="571">
        <v>76</v>
      </c>
    </row>
    <row r="25" spans="1:16" ht="14.4" customHeight="1" x14ac:dyDescent="0.3">
      <c r="A25" s="566" t="s">
        <v>5097</v>
      </c>
      <c r="B25" s="567" t="s">
        <v>5132</v>
      </c>
      <c r="C25" s="567" t="s">
        <v>5139</v>
      </c>
      <c r="D25" s="567" t="s">
        <v>5140</v>
      </c>
      <c r="E25" s="570">
        <v>7</v>
      </c>
      <c r="F25" s="570">
        <v>133</v>
      </c>
      <c r="G25" s="567">
        <v>1</v>
      </c>
      <c r="H25" s="567">
        <v>19</v>
      </c>
      <c r="I25" s="570">
        <v>1</v>
      </c>
      <c r="J25" s="570">
        <v>19</v>
      </c>
      <c r="K25" s="567">
        <v>0.14285714285714285</v>
      </c>
      <c r="L25" s="567">
        <v>19</v>
      </c>
      <c r="M25" s="570">
        <v>4</v>
      </c>
      <c r="N25" s="570">
        <v>120</v>
      </c>
      <c r="O25" s="583">
        <v>0.90225563909774431</v>
      </c>
      <c r="P25" s="571">
        <v>30</v>
      </c>
    </row>
    <row r="26" spans="1:16" ht="14.4" customHeight="1" x14ac:dyDescent="0.3">
      <c r="A26" s="566" t="s">
        <v>5097</v>
      </c>
      <c r="B26" s="567" t="s">
        <v>5132</v>
      </c>
      <c r="C26" s="567" t="s">
        <v>5141</v>
      </c>
      <c r="D26" s="567" t="s">
        <v>5142</v>
      </c>
      <c r="E26" s="570"/>
      <c r="F26" s="570"/>
      <c r="G26" s="567"/>
      <c r="H26" s="567"/>
      <c r="I26" s="570"/>
      <c r="J26" s="570"/>
      <c r="K26" s="567"/>
      <c r="L26" s="567"/>
      <c r="M26" s="570">
        <v>2</v>
      </c>
      <c r="N26" s="570">
        <v>112</v>
      </c>
      <c r="O26" s="583"/>
      <c r="P26" s="571">
        <v>56</v>
      </c>
    </row>
    <row r="27" spans="1:16" ht="14.4" customHeight="1" x14ac:dyDescent="0.3">
      <c r="A27" s="566" t="s">
        <v>5097</v>
      </c>
      <c r="B27" s="567" t="s">
        <v>5132</v>
      </c>
      <c r="C27" s="567" t="s">
        <v>5143</v>
      </c>
      <c r="D27" s="567" t="s">
        <v>5144</v>
      </c>
      <c r="E27" s="570">
        <v>17</v>
      </c>
      <c r="F27" s="570">
        <v>2652</v>
      </c>
      <c r="G27" s="567">
        <v>1</v>
      </c>
      <c r="H27" s="567">
        <v>156</v>
      </c>
      <c r="I27" s="570">
        <v>44</v>
      </c>
      <c r="J27" s="570">
        <v>6952</v>
      </c>
      <c r="K27" s="567">
        <v>2.6214177978883861</v>
      </c>
      <c r="L27" s="567">
        <v>158</v>
      </c>
      <c r="M27" s="570">
        <v>63</v>
      </c>
      <c r="N27" s="570">
        <v>9828</v>
      </c>
      <c r="O27" s="583">
        <v>3.7058823529411766</v>
      </c>
      <c r="P27" s="571">
        <v>156</v>
      </c>
    </row>
    <row r="28" spans="1:16" ht="14.4" customHeight="1" x14ac:dyDescent="0.3">
      <c r="A28" s="566" t="s">
        <v>5097</v>
      </c>
      <c r="B28" s="567" t="s">
        <v>5132</v>
      </c>
      <c r="C28" s="567" t="s">
        <v>5145</v>
      </c>
      <c r="D28" s="567" t="s">
        <v>5146</v>
      </c>
      <c r="E28" s="570"/>
      <c r="F28" s="570"/>
      <c r="G28" s="567"/>
      <c r="H28" s="567"/>
      <c r="I28" s="570">
        <v>1</v>
      </c>
      <c r="J28" s="570">
        <v>141</v>
      </c>
      <c r="K28" s="567"/>
      <c r="L28" s="567">
        <v>141</v>
      </c>
      <c r="M28" s="570"/>
      <c r="N28" s="570"/>
      <c r="O28" s="583"/>
      <c r="P28" s="571"/>
    </row>
    <row r="29" spans="1:16" ht="14.4" customHeight="1" x14ac:dyDescent="0.3">
      <c r="A29" s="566" t="s">
        <v>5097</v>
      </c>
      <c r="B29" s="567" t="s">
        <v>5132</v>
      </c>
      <c r="C29" s="567" t="s">
        <v>5147</v>
      </c>
      <c r="D29" s="567" t="s">
        <v>5148</v>
      </c>
      <c r="E29" s="570">
        <v>92</v>
      </c>
      <c r="F29" s="570">
        <v>6900</v>
      </c>
      <c r="G29" s="567">
        <v>1</v>
      </c>
      <c r="H29" s="567">
        <v>75</v>
      </c>
      <c r="I29" s="570">
        <v>88</v>
      </c>
      <c r="J29" s="570">
        <v>6600</v>
      </c>
      <c r="K29" s="567">
        <v>0.95652173913043481</v>
      </c>
      <c r="L29" s="567">
        <v>75</v>
      </c>
      <c r="M29" s="570">
        <v>118</v>
      </c>
      <c r="N29" s="570">
        <v>9558</v>
      </c>
      <c r="O29" s="583">
        <v>1.3852173913043477</v>
      </c>
      <c r="P29" s="571">
        <v>81</v>
      </c>
    </row>
    <row r="30" spans="1:16" ht="14.4" customHeight="1" x14ac:dyDescent="0.3">
      <c r="A30" s="566" t="s">
        <v>5097</v>
      </c>
      <c r="B30" s="567" t="s">
        <v>5132</v>
      </c>
      <c r="C30" s="567" t="s">
        <v>5149</v>
      </c>
      <c r="D30" s="567" t="s">
        <v>5150</v>
      </c>
      <c r="E30" s="570">
        <v>1</v>
      </c>
      <c r="F30" s="570">
        <v>104</v>
      </c>
      <c r="G30" s="567">
        <v>1</v>
      </c>
      <c r="H30" s="567">
        <v>104</v>
      </c>
      <c r="I30" s="570"/>
      <c r="J30" s="570"/>
      <c r="K30" s="567"/>
      <c r="L30" s="567"/>
      <c r="M30" s="570">
        <v>1</v>
      </c>
      <c r="N30" s="570">
        <v>88</v>
      </c>
      <c r="O30" s="583">
        <v>0.84615384615384615</v>
      </c>
      <c r="P30" s="571">
        <v>88</v>
      </c>
    </row>
    <row r="31" spans="1:16" ht="14.4" customHeight="1" x14ac:dyDescent="0.3">
      <c r="A31" s="566" t="s">
        <v>5097</v>
      </c>
      <c r="B31" s="567" t="s">
        <v>5132</v>
      </c>
      <c r="C31" s="567" t="s">
        <v>5151</v>
      </c>
      <c r="D31" s="567" t="s">
        <v>5152</v>
      </c>
      <c r="E31" s="570">
        <v>945</v>
      </c>
      <c r="F31" s="570">
        <v>85050</v>
      </c>
      <c r="G31" s="567">
        <v>1</v>
      </c>
      <c r="H31" s="567">
        <v>90</v>
      </c>
      <c r="I31" s="570">
        <v>1106</v>
      </c>
      <c r="J31" s="570">
        <v>99540</v>
      </c>
      <c r="K31" s="567">
        <v>1.1703703703703703</v>
      </c>
      <c r="L31" s="567">
        <v>90</v>
      </c>
      <c r="M31" s="570">
        <v>1206</v>
      </c>
      <c r="N31" s="570">
        <v>96480</v>
      </c>
      <c r="O31" s="583">
        <v>1.1343915343915343</v>
      </c>
      <c r="P31" s="571">
        <v>80</v>
      </c>
    </row>
    <row r="32" spans="1:16" ht="14.4" customHeight="1" x14ac:dyDescent="0.3">
      <c r="A32" s="566" t="s">
        <v>5097</v>
      </c>
      <c r="B32" s="567" t="s">
        <v>5132</v>
      </c>
      <c r="C32" s="567" t="s">
        <v>5153</v>
      </c>
      <c r="D32" s="567" t="s">
        <v>5154</v>
      </c>
      <c r="E32" s="570">
        <v>1</v>
      </c>
      <c r="F32" s="570">
        <v>147</v>
      </c>
      <c r="G32" s="567">
        <v>1</v>
      </c>
      <c r="H32" s="567">
        <v>147</v>
      </c>
      <c r="I32" s="570"/>
      <c r="J32" s="570"/>
      <c r="K32" s="567"/>
      <c r="L32" s="567"/>
      <c r="M32" s="570"/>
      <c r="N32" s="570"/>
      <c r="O32" s="583"/>
      <c r="P32" s="571"/>
    </row>
    <row r="33" spans="1:16" ht="14.4" customHeight="1" x14ac:dyDescent="0.3">
      <c r="A33" s="566" t="s">
        <v>5097</v>
      </c>
      <c r="B33" s="567" t="s">
        <v>5132</v>
      </c>
      <c r="C33" s="567" t="s">
        <v>5155</v>
      </c>
      <c r="D33" s="567" t="s">
        <v>5156</v>
      </c>
      <c r="E33" s="570"/>
      <c r="F33" s="570"/>
      <c r="G33" s="567"/>
      <c r="H33" s="567"/>
      <c r="I33" s="570"/>
      <c r="J33" s="570"/>
      <c r="K33" s="567"/>
      <c r="L33" s="567"/>
      <c r="M33" s="570">
        <v>2</v>
      </c>
      <c r="N33" s="570">
        <v>570</v>
      </c>
      <c r="O33" s="583"/>
      <c r="P33" s="571">
        <v>285</v>
      </c>
    </row>
    <row r="34" spans="1:16" ht="14.4" customHeight="1" x14ac:dyDescent="0.3">
      <c r="A34" s="566" t="s">
        <v>5097</v>
      </c>
      <c r="B34" s="567" t="s">
        <v>5132</v>
      </c>
      <c r="C34" s="567" t="s">
        <v>5157</v>
      </c>
      <c r="D34" s="567" t="s">
        <v>5158</v>
      </c>
      <c r="E34" s="570">
        <v>1</v>
      </c>
      <c r="F34" s="570">
        <v>114</v>
      </c>
      <c r="G34" s="567">
        <v>1</v>
      </c>
      <c r="H34" s="567">
        <v>114</v>
      </c>
      <c r="I34" s="570"/>
      <c r="J34" s="570"/>
      <c r="K34" s="567"/>
      <c r="L34" s="567"/>
      <c r="M34" s="570"/>
      <c r="N34" s="570"/>
      <c r="O34" s="583"/>
      <c r="P34" s="571"/>
    </row>
    <row r="35" spans="1:16" ht="14.4" customHeight="1" x14ac:dyDescent="0.3">
      <c r="A35" s="566" t="s">
        <v>5097</v>
      </c>
      <c r="B35" s="567" t="s">
        <v>5132</v>
      </c>
      <c r="C35" s="567" t="s">
        <v>5159</v>
      </c>
      <c r="D35" s="567" t="s">
        <v>5160</v>
      </c>
      <c r="E35" s="570">
        <v>2</v>
      </c>
      <c r="F35" s="570">
        <v>200</v>
      </c>
      <c r="G35" s="567">
        <v>1</v>
      </c>
      <c r="H35" s="567">
        <v>100</v>
      </c>
      <c r="I35" s="570">
        <v>1</v>
      </c>
      <c r="J35" s="570">
        <v>100</v>
      </c>
      <c r="K35" s="567">
        <v>0.5</v>
      </c>
      <c r="L35" s="567">
        <v>100</v>
      </c>
      <c r="M35" s="570"/>
      <c r="N35" s="570"/>
      <c r="O35" s="583"/>
      <c r="P35" s="571"/>
    </row>
    <row r="36" spans="1:16" ht="14.4" customHeight="1" x14ac:dyDescent="0.3">
      <c r="A36" s="566" t="s">
        <v>5097</v>
      </c>
      <c r="B36" s="567" t="s">
        <v>5132</v>
      </c>
      <c r="C36" s="567" t="s">
        <v>5161</v>
      </c>
      <c r="D36" s="567" t="s">
        <v>5162</v>
      </c>
      <c r="E36" s="570">
        <v>2930</v>
      </c>
      <c r="F36" s="570">
        <v>99620</v>
      </c>
      <c r="G36" s="567">
        <v>1</v>
      </c>
      <c r="H36" s="567">
        <v>34</v>
      </c>
      <c r="I36" s="570">
        <v>3075</v>
      </c>
      <c r="J36" s="570">
        <v>104550</v>
      </c>
      <c r="K36" s="567">
        <v>1.0494880546075085</v>
      </c>
      <c r="L36" s="567">
        <v>34</v>
      </c>
      <c r="M36" s="570">
        <v>2781</v>
      </c>
      <c r="N36" s="570">
        <v>94554</v>
      </c>
      <c r="O36" s="583">
        <v>0.94914675767918089</v>
      </c>
      <c r="P36" s="571">
        <v>34</v>
      </c>
    </row>
    <row r="37" spans="1:16" ht="14.4" customHeight="1" x14ac:dyDescent="0.3">
      <c r="A37" s="566" t="s">
        <v>5097</v>
      </c>
      <c r="B37" s="567" t="s">
        <v>5132</v>
      </c>
      <c r="C37" s="567" t="s">
        <v>5163</v>
      </c>
      <c r="D37" s="567" t="s">
        <v>5164</v>
      </c>
      <c r="E37" s="570"/>
      <c r="F37" s="570"/>
      <c r="G37" s="567"/>
      <c r="H37" s="567"/>
      <c r="I37" s="570">
        <v>1</v>
      </c>
      <c r="J37" s="570">
        <v>205</v>
      </c>
      <c r="K37" s="567"/>
      <c r="L37" s="567">
        <v>205</v>
      </c>
      <c r="M37" s="570">
        <v>195</v>
      </c>
      <c r="N37" s="570">
        <v>40170</v>
      </c>
      <c r="O37" s="583"/>
      <c r="P37" s="571">
        <v>206</v>
      </c>
    </row>
    <row r="38" spans="1:16" ht="14.4" customHeight="1" x14ac:dyDescent="0.3">
      <c r="A38" s="566" t="s">
        <v>5097</v>
      </c>
      <c r="B38" s="567" t="s">
        <v>5132</v>
      </c>
      <c r="C38" s="567" t="s">
        <v>5165</v>
      </c>
      <c r="D38" s="567" t="s">
        <v>5166</v>
      </c>
      <c r="E38" s="570">
        <v>249</v>
      </c>
      <c r="F38" s="570">
        <v>2490</v>
      </c>
      <c r="G38" s="567">
        <v>1</v>
      </c>
      <c r="H38" s="567">
        <v>10</v>
      </c>
      <c r="I38" s="570">
        <v>162</v>
      </c>
      <c r="J38" s="570">
        <v>1620</v>
      </c>
      <c r="K38" s="567">
        <v>0.6506024096385542</v>
      </c>
      <c r="L38" s="567">
        <v>10</v>
      </c>
      <c r="M38" s="570">
        <v>216</v>
      </c>
      <c r="N38" s="570">
        <v>2160</v>
      </c>
      <c r="O38" s="583">
        <v>0.86746987951807231</v>
      </c>
      <c r="P38" s="571">
        <v>10</v>
      </c>
    </row>
    <row r="39" spans="1:16" ht="14.4" customHeight="1" x14ac:dyDescent="0.3">
      <c r="A39" s="566" t="s">
        <v>5097</v>
      </c>
      <c r="B39" s="567" t="s">
        <v>5132</v>
      </c>
      <c r="C39" s="567" t="s">
        <v>5167</v>
      </c>
      <c r="D39" s="567" t="s">
        <v>5168</v>
      </c>
      <c r="E39" s="570"/>
      <c r="F39" s="570"/>
      <c r="G39" s="567"/>
      <c r="H39" s="567"/>
      <c r="I39" s="570"/>
      <c r="J39" s="570"/>
      <c r="K39" s="567"/>
      <c r="L39" s="567"/>
      <c r="M39" s="570">
        <v>10</v>
      </c>
      <c r="N39" s="570">
        <v>50</v>
      </c>
      <c r="O39" s="583"/>
      <c r="P39" s="571">
        <v>5</v>
      </c>
    </row>
    <row r="40" spans="1:16" ht="14.4" customHeight="1" x14ac:dyDescent="0.3">
      <c r="A40" s="566" t="s">
        <v>5097</v>
      </c>
      <c r="B40" s="567" t="s">
        <v>5132</v>
      </c>
      <c r="C40" s="567" t="s">
        <v>5169</v>
      </c>
      <c r="D40" s="567" t="s">
        <v>5170</v>
      </c>
      <c r="E40" s="570"/>
      <c r="F40" s="570"/>
      <c r="G40" s="567"/>
      <c r="H40" s="567"/>
      <c r="I40" s="570"/>
      <c r="J40" s="570"/>
      <c r="K40" s="567"/>
      <c r="L40" s="567"/>
      <c r="M40" s="570">
        <v>6</v>
      </c>
      <c r="N40" s="570">
        <v>30</v>
      </c>
      <c r="O40" s="583"/>
      <c r="P40" s="571">
        <v>5</v>
      </c>
    </row>
    <row r="41" spans="1:16" ht="14.4" customHeight="1" x14ac:dyDescent="0.3">
      <c r="A41" s="566" t="s">
        <v>5097</v>
      </c>
      <c r="B41" s="567" t="s">
        <v>5132</v>
      </c>
      <c r="C41" s="567" t="s">
        <v>5171</v>
      </c>
      <c r="D41" s="567" t="s">
        <v>5172</v>
      </c>
      <c r="E41" s="570"/>
      <c r="F41" s="570"/>
      <c r="G41" s="567"/>
      <c r="H41" s="567"/>
      <c r="I41" s="570"/>
      <c r="J41" s="570"/>
      <c r="K41" s="567"/>
      <c r="L41" s="567"/>
      <c r="M41" s="570">
        <v>1</v>
      </c>
      <c r="N41" s="570">
        <v>115</v>
      </c>
      <c r="O41" s="583"/>
      <c r="P41" s="571">
        <v>115</v>
      </c>
    </row>
    <row r="42" spans="1:16" ht="14.4" customHeight="1" x14ac:dyDescent="0.3">
      <c r="A42" s="566" t="s">
        <v>5097</v>
      </c>
      <c r="B42" s="567" t="s">
        <v>5132</v>
      </c>
      <c r="C42" s="567" t="s">
        <v>5173</v>
      </c>
      <c r="D42" s="567" t="s">
        <v>5174</v>
      </c>
      <c r="E42" s="570">
        <v>22</v>
      </c>
      <c r="F42" s="570">
        <v>19580</v>
      </c>
      <c r="G42" s="567">
        <v>1</v>
      </c>
      <c r="H42" s="567">
        <v>890</v>
      </c>
      <c r="I42" s="570"/>
      <c r="J42" s="570"/>
      <c r="K42" s="567"/>
      <c r="L42" s="567"/>
      <c r="M42" s="570"/>
      <c r="N42" s="570"/>
      <c r="O42" s="583"/>
      <c r="P42" s="571"/>
    </row>
    <row r="43" spans="1:16" ht="14.4" customHeight="1" x14ac:dyDescent="0.3">
      <c r="A43" s="566" t="s">
        <v>5097</v>
      </c>
      <c r="B43" s="567" t="s">
        <v>5132</v>
      </c>
      <c r="C43" s="567" t="s">
        <v>5175</v>
      </c>
      <c r="D43" s="567" t="s">
        <v>5176</v>
      </c>
      <c r="E43" s="570">
        <v>8</v>
      </c>
      <c r="F43" s="570">
        <v>4768</v>
      </c>
      <c r="G43" s="567">
        <v>1</v>
      </c>
      <c r="H43" s="567">
        <v>596</v>
      </c>
      <c r="I43" s="570"/>
      <c r="J43" s="570"/>
      <c r="K43" s="567"/>
      <c r="L43" s="567"/>
      <c r="M43" s="570"/>
      <c r="N43" s="570"/>
      <c r="O43" s="583"/>
      <c r="P43" s="571"/>
    </row>
    <row r="44" spans="1:16" ht="14.4" customHeight="1" x14ac:dyDescent="0.3">
      <c r="A44" s="566" t="s">
        <v>5097</v>
      </c>
      <c r="B44" s="567" t="s">
        <v>5132</v>
      </c>
      <c r="C44" s="567" t="s">
        <v>5177</v>
      </c>
      <c r="D44" s="567" t="s">
        <v>5178</v>
      </c>
      <c r="E44" s="570">
        <v>127</v>
      </c>
      <c r="F44" s="570">
        <v>10541</v>
      </c>
      <c r="G44" s="567">
        <v>1</v>
      </c>
      <c r="H44" s="567">
        <v>83</v>
      </c>
      <c r="I44" s="570">
        <v>136</v>
      </c>
      <c r="J44" s="570">
        <v>11288</v>
      </c>
      <c r="K44" s="567">
        <v>1.0708661417322836</v>
      </c>
      <c r="L44" s="567">
        <v>83</v>
      </c>
      <c r="M44" s="570">
        <v>105</v>
      </c>
      <c r="N44" s="570">
        <v>8715</v>
      </c>
      <c r="O44" s="583">
        <v>0.82677165354330706</v>
      </c>
      <c r="P44" s="571">
        <v>83</v>
      </c>
    </row>
    <row r="45" spans="1:16" ht="14.4" customHeight="1" x14ac:dyDescent="0.3">
      <c r="A45" s="566" t="s">
        <v>5097</v>
      </c>
      <c r="B45" s="567" t="s">
        <v>5132</v>
      </c>
      <c r="C45" s="567" t="s">
        <v>5179</v>
      </c>
      <c r="D45" s="567" t="s">
        <v>5180</v>
      </c>
      <c r="E45" s="570">
        <v>221</v>
      </c>
      <c r="F45" s="570">
        <v>134147</v>
      </c>
      <c r="G45" s="567">
        <v>1</v>
      </c>
      <c r="H45" s="567">
        <v>607</v>
      </c>
      <c r="I45" s="570">
        <v>219</v>
      </c>
      <c r="J45" s="570">
        <v>133371</v>
      </c>
      <c r="K45" s="567">
        <v>0.99421530112488543</v>
      </c>
      <c r="L45" s="567">
        <v>609</v>
      </c>
      <c r="M45" s="570">
        <v>209</v>
      </c>
      <c r="N45" s="570">
        <v>127699</v>
      </c>
      <c r="O45" s="583">
        <v>0.951933326872759</v>
      </c>
      <c r="P45" s="571">
        <v>611</v>
      </c>
    </row>
    <row r="46" spans="1:16" ht="14.4" customHeight="1" x14ac:dyDescent="0.3">
      <c r="A46" s="566" t="s">
        <v>5097</v>
      </c>
      <c r="B46" s="567" t="s">
        <v>5132</v>
      </c>
      <c r="C46" s="567" t="s">
        <v>5181</v>
      </c>
      <c r="D46" s="567" t="s">
        <v>5182</v>
      </c>
      <c r="E46" s="570">
        <v>422</v>
      </c>
      <c r="F46" s="570">
        <v>68364</v>
      </c>
      <c r="G46" s="567">
        <v>1</v>
      </c>
      <c r="H46" s="567">
        <v>162</v>
      </c>
      <c r="I46" s="570">
        <v>411</v>
      </c>
      <c r="J46" s="570">
        <v>67404</v>
      </c>
      <c r="K46" s="567">
        <v>0.98595752150254523</v>
      </c>
      <c r="L46" s="567">
        <v>164</v>
      </c>
      <c r="M46" s="570">
        <v>325</v>
      </c>
      <c r="N46" s="570">
        <v>53625</v>
      </c>
      <c r="O46" s="583">
        <v>0.7844040723187643</v>
      </c>
      <c r="P46" s="571">
        <v>165</v>
      </c>
    </row>
    <row r="47" spans="1:16" ht="14.4" customHeight="1" x14ac:dyDescent="0.3">
      <c r="A47" s="566" t="s">
        <v>5097</v>
      </c>
      <c r="B47" s="567" t="s">
        <v>5132</v>
      </c>
      <c r="C47" s="567" t="s">
        <v>5183</v>
      </c>
      <c r="D47" s="567" t="s">
        <v>5184</v>
      </c>
      <c r="E47" s="570">
        <v>15</v>
      </c>
      <c r="F47" s="570">
        <v>10950</v>
      </c>
      <c r="G47" s="567">
        <v>1</v>
      </c>
      <c r="H47" s="567">
        <v>730</v>
      </c>
      <c r="I47" s="570">
        <v>23</v>
      </c>
      <c r="J47" s="570">
        <v>16836</v>
      </c>
      <c r="K47" s="567">
        <v>1.5375342465753425</v>
      </c>
      <c r="L47" s="567">
        <v>732</v>
      </c>
      <c r="M47" s="570">
        <v>14</v>
      </c>
      <c r="N47" s="570">
        <v>10276</v>
      </c>
      <c r="O47" s="583">
        <v>0.93844748858447491</v>
      </c>
      <c r="P47" s="571">
        <v>734</v>
      </c>
    </row>
    <row r="48" spans="1:16" ht="14.4" customHeight="1" x14ac:dyDescent="0.3">
      <c r="A48" s="566" t="s">
        <v>5097</v>
      </c>
      <c r="B48" s="567" t="s">
        <v>5132</v>
      </c>
      <c r="C48" s="567" t="s">
        <v>5185</v>
      </c>
      <c r="D48" s="567" t="s">
        <v>5186</v>
      </c>
      <c r="E48" s="570">
        <v>264</v>
      </c>
      <c r="F48" s="570">
        <v>248424</v>
      </c>
      <c r="G48" s="567">
        <v>1</v>
      </c>
      <c r="H48" s="567">
        <v>941</v>
      </c>
      <c r="I48" s="570">
        <v>227</v>
      </c>
      <c r="J48" s="570">
        <v>214061</v>
      </c>
      <c r="K48" s="567">
        <v>0.86167600553891732</v>
      </c>
      <c r="L48" s="567">
        <v>943</v>
      </c>
      <c r="M48" s="570">
        <v>181</v>
      </c>
      <c r="N48" s="570">
        <v>171407</v>
      </c>
      <c r="O48" s="583">
        <v>0.68997761890960618</v>
      </c>
      <c r="P48" s="571">
        <v>947</v>
      </c>
    </row>
    <row r="49" spans="1:16" ht="14.4" customHeight="1" x14ac:dyDescent="0.3">
      <c r="A49" s="566" t="s">
        <v>5097</v>
      </c>
      <c r="B49" s="567" t="s">
        <v>5132</v>
      </c>
      <c r="C49" s="567" t="s">
        <v>5187</v>
      </c>
      <c r="D49" s="567" t="s">
        <v>5188</v>
      </c>
      <c r="E49" s="570">
        <v>111</v>
      </c>
      <c r="F49" s="570">
        <v>20313</v>
      </c>
      <c r="G49" s="567">
        <v>1</v>
      </c>
      <c r="H49" s="567">
        <v>183</v>
      </c>
      <c r="I49" s="570">
        <v>65</v>
      </c>
      <c r="J49" s="570">
        <v>11895</v>
      </c>
      <c r="K49" s="567">
        <v>0.5855855855855856</v>
      </c>
      <c r="L49" s="567">
        <v>183</v>
      </c>
      <c r="M49" s="570">
        <v>90</v>
      </c>
      <c r="N49" s="570">
        <v>16650</v>
      </c>
      <c r="O49" s="583">
        <v>0.81967213114754101</v>
      </c>
      <c r="P49" s="571">
        <v>185</v>
      </c>
    </row>
    <row r="50" spans="1:16" ht="14.4" customHeight="1" x14ac:dyDescent="0.3">
      <c r="A50" s="566" t="s">
        <v>5097</v>
      </c>
      <c r="B50" s="567" t="s">
        <v>5132</v>
      </c>
      <c r="C50" s="567" t="s">
        <v>5189</v>
      </c>
      <c r="D50" s="567" t="s">
        <v>5190</v>
      </c>
      <c r="E50" s="570">
        <v>225</v>
      </c>
      <c r="F50" s="570">
        <v>86625</v>
      </c>
      <c r="G50" s="567">
        <v>1</v>
      </c>
      <c r="H50" s="567">
        <v>385</v>
      </c>
      <c r="I50" s="570">
        <v>227</v>
      </c>
      <c r="J50" s="570">
        <v>87395</v>
      </c>
      <c r="K50" s="567">
        <v>1.0088888888888889</v>
      </c>
      <c r="L50" s="567">
        <v>385</v>
      </c>
      <c r="M50" s="570">
        <v>213</v>
      </c>
      <c r="N50" s="570">
        <v>82218</v>
      </c>
      <c r="O50" s="583">
        <v>0.94912554112554115</v>
      </c>
      <c r="P50" s="571">
        <v>386</v>
      </c>
    </row>
    <row r="51" spans="1:16" ht="14.4" customHeight="1" x14ac:dyDescent="0.3">
      <c r="A51" s="566" t="s">
        <v>5097</v>
      </c>
      <c r="B51" s="567" t="s">
        <v>5132</v>
      </c>
      <c r="C51" s="567" t="s">
        <v>5191</v>
      </c>
      <c r="D51" s="567" t="s">
        <v>5192</v>
      </c>
      <c r="E51" s="570">
        <v>668</v>
      </c>
      <c r="F51" s="570">
        <v>26052</v>
      </c>
      <c r="G51" s="567">
        <v>1</v>
      </c>
      <c r="H51" s="567">
        <v>39</v>
      </c>
      <c r="I51" s="570">
        <v>414</v>
      </c>
      <c r="J51" s="570">
        <v>16146</v>
      </c>
      <c r="K51" s="567">
        <v>0.61976047904191611</v>
      </c>
      <c r="L51" s="567">
        <v>39</v>
      </c>
      <c r="M51" s="570">
        <v>530</v>
      </c>
      <c r="N51" s="570">
        <v>20670</v>
      </c>
      <c r="O51" s="583">
        <v>0.79341317365269459</v>
      </c>
      <c r="P51" s="571">
        <v>39</v>
      </c>
    </row>
    <row r="52" spans="1:16" ht="14.4" customHeight="1" x14ac:dyDescent="0.3">
      <c r="A52" s="566" t="s">
        <v>5097</v>
      </c>
      <c r="B52" s="567" t="s">
        <v>5132</v>
      </c>
      <c r="C52" s="567" t="s">
        <v>5193</v>
      </c>
      <c r="D52" s="567" t="s">
        <v>5194</v>
      </c>
      <c r="E52" s="570"/>
      <c r="F52" s="570"/>
      <c r="G52" s="567"/>
      <c r="H52" s="567"/>
      <c r="I52" s="570">
        <v>1</v>
      </c>
      <c r="J52" s="570">
        <v>17635</v>
      </c>
      <c r="K52" s="567"/>
      <c r="L52" s="567">
        <v>17635</v>
      </c>
      <c r="M52" s="570"/>
      <c r="N52" s="570"/>
      <c r="O52" s="583"/>
      <c r="P52" s="571"/>
    </row>
    <row r="53" spans="1:16" ht="14.4" customHeight="1" x14ac:dyDescent="0.3">
      <c r="A53" s="566" t="s">
        <v>5097</v>
      </c>
      <c r="B53" s="567" t="s">
        <v>5132</v>
      </c>
      <c r="C53" s="567" t="s">
        <v>5195</v>
      </c>
      <c r="D53" s="567" t="s">
        <v>5196</v>
      </c>
      <c r="E53" s="570"/>
      <c r="F53" s="570"/>
      <c r="G53" s="567"/>
      <c r="H53" s="567"/>
      <c r="I53" s="570">
        <v>3</v>
      </c>
      <c r="J53" s="570">
        <v>1683</v>
      </c>
      <c r="K53" s="567"/>
      <c r="L53" s="567">
        <v>561</v>
      </c>
      <c r="M53" s="570"/>
      <c r="N53" s="570"/>
      <c r="O53" s="583"/>
      <c r="P53" s="571"/>
    </row>
    <row r="54" spans="1:16" ht="14.4" customHeight="1" x14ac:dyDescent="0.3">
      <c r="A54" s="566" t="s">
        <v>5097</v>
      </c>
      <c r="B54" s="567" t="s">
        <v>5132</v>
      </c>
      <c r="C54" s="567" t="s">
        <v>5197</v>
      </c>
      <c r="D54" s="567" t="s">
        <v>5198</v>
      </c>
      <c r="E54" s="570"/>
      <c r="F54" s="570"/>
      <c r="G54" s="567"/>
      <c r="H54" s="567"/>
      <c r="I54" s="570">
        <v>1</v>
      </c>
      <c r="J54" s="570">
        <v>1684</v>
      </c>
      <c r="K54" s="567"/>
      <c r="L54" s="567">
        <v>1684</v>
      </c>
      <c r="M54" s="570">
        <v>2</v>
      </c>
      <c r="N54" s="570">
        <v>3372</v>
      </c>
      <c r="O54" s="583"/>
      <c r="P54" s="571">
        <v>1686</v>
      </c>
    </row>
    <row r="55" spans="1:16" ht="14.4" customHeight="1" x14ac:dyDescent="0.3">
      <c r="A55" s="566" t="s">
        <v>5097</v>
      </c>
      <c r="B55" s="567" t="s">
        <v>5132</v>
      </c>
      <c r="C55" s="567" t="s">
        <v>5199</v>
      </c>
      <c r="D55" s="567" t="s">
        <v>5200</v>
      </c>
      <c r="E55" s="570">
        <v>8</v>
      </c>
      <c r="F55" s="570">
        <v>5360</v>
      </c>
      <c r="G55" s="567">
        <v>1</v>
      </c>
      <c r="H55" s="567">
        <v>670</v>
      </c>
      <c r="I55" s="570">
        <v>2</v>
      </c>
      <c r="J55" s="570">
        <v>1344</v>
      </c>
      <c r="K55" s="567">
        <v>0.2507462686567164</v>
      </c>
      <c r="L55" s="567">
        <v>672</v>
      </c>
      <c r="M55" s="570">
        <v>2</v>
      </c>
      <c r="N55" s="570">
        <v>1348</v>
      </c>
      <c r="O55" s="583">
        <v>0.25149253731343285</v>
      </c>
      <c r="P55" s="571">
        <v>674</v>
      </c>
    </row>
    <row r="56" spans="1:16" ht="14.4" customHeight="1" x14ac:dyDescent="0.3">
      <c r="A56" s="566" t="s">
        <v>5097</v>
      </c>
      <c r="B56" s="567" t="s">
        <v>5132</v>
      </c>
      <c r="C56" s="567" t="s">
        <v>5201</v>
      </c>
      <c r="D56" s="567" t="s">
        <v>5202</v>
      </c>
      <c r="E56" s="570">
        <v>73</v>
      </c>
      <c r="F56" s="570">
        <v>322806</v>
      </c>
      <c r="G56" s="567">
        <v>1</v>
      </c>
      <c r="H56" s="567">
        <v>4422</v>
      </c>
      <c r="I56" s="570">
        <v>73</v>
      </c>
      <c r="J56" s="570">
        <v>322952</v>
      </c>
      <c r="K56" s="567">
        <v>1.0004522840343737</v>
      </c>
      <c r="L56" s="567">
        <v>4424</v>
      </c>
      <c r="M56" s="570">
        <v>39</v>
      </c>
      <c r="N56" s="570">
        <v>172575</v>
      </c>
      <c r="O56" s="583">
        <v>0.53460902213713501</v>
      </c>
      <c r="P56" s="571">
        <v>4425</v>
      </c>
    </row>
    <row r="57" spans="1:16" ht="14.4" customHeight="1" x14ac:dyDescent="0.3">
      <c r="A57" s="566" t="s">
        <v>5097</v>
      </c>
      <c r="B57" s="567" t="s">
        <v>5132</v>
      </c>
      <c r="C57" s="567" t="s">
        <v>5203</v>
      </c>
      <c r="D57" s="567" t="s">
        <v>5204</v>
      </c>
      <c r="E57" s="570"/>
      <c r="F57" s="570"/>
      <c r="G57" s="567"/>
      <c r="H57" s="567"/>
      <c r="I57" s="570">
        <v>3</v>
      </c>
      <c r="J57" s="570">
        <v>2061</v>
      </c>
      <c r="K57" s="567"/>
      <c r="L57" s="567">
        <v>687</v>
      </c>
      <c r="M57" s="570">
        <v>1</v>
      </c>
      <c r="N57" s="570">
        <v>689</v>
      </c>
      <c r="O57" s="583"/>
      <c r="P57" s="571">
        <v>689</v>
      </c>
    </row>
    <row r="58" spans="1:16" ht="14.4" customHeight="1" x14ac:dyDescent="0.3">
      <c r="A58" s="566" t="s">
        <v>5097</v>
      </c>
      <c r="B58" s="567" t="s">
        <v>5132</v>
      </c>
      <c r="C58" s="567" t="s">
        <v>5205</v>
      </c>
      <c r="D58" s="567" t="s">
        <v>5206</v>
      </c>
      <c r="E58" s="570">
        <v>1</v>
      </c>
      <c r="F58" s="570">
        <v>288</v>
      </c>
      <c r="G58" s="567">
        <v>1</v>
      </c>
      <c r="H58" s="567">
        <v>288</v>
      </c>
      <c r="I58" s="570"/>
      <c r="J58" s="570"/>
      <c r="K58" s="567"/>
      <c r="L58" s="567"/>
      <c r="M58" s="570">
        <v>1</v>
      </c>
      <c r="N58" s="570">
        <v>291</v>
      </c>
      <c r="O58" s="583">
        <v>1.0104166666666667</v>
      </c>
      <c r="P58" s="571">
        <v>291</v>
      </c>
    </row>
    <row r="59" spans="1:16" ht="14.4" customHeight="1" x14ac:dyDescent="0.3">
      <c r="A59" s="566" t="s">
        <v>5097</v>
      </c>
      <c r="B59" s="567" t="s">
        <v>5132</v>
      </c>
      <c r="C59" s="567" t="s">
        <v>5207</v>
      </c>
      <c r="D59" s="567" t="s">
        <v>5208</v>
      </c>
      <c r="E59" s="570">
        <v>12</v>
      </c>
      <c r="F59" s="570">
        <v>4308</v>
      </c>
      <c r="G59" s="567">
        <v>1</v>
      </c>
      <c r="H59" s="567">
        <v>359</v>
      </c>
      <c r="I59" s="570">
        <v>25</v>
      </c>
      <c r="J59" s="570">
        <v>9000</v>
      </c>
      <c r="K59" s="567">
        <v>2.0891364902506964</v>
      </c>
      <c r="L59" s="567">
        <v>360</v>
      </c>
      <c r="M59" s="570">
        <v>34</v>
      </c>
      <c r="N59" s="570">
        <v>11696</v>
      </c>
      <c r="O59" s="583">
        <v>2.7149489322191274</v>
      </c>
      <c r="P59" s="571">
        <v>344</v>
      </c>
    </row>
    <row r="60" spans="1:16" ht="14.4" customHeight="1" x14ac:dyDescent="0.3">
      <c r="A60" s="566" t="s">
        <v>5097</v>
      </c>
      <c r="B60" s="567" t="s">
        <v>5132</v>
      </c>
      <c r="C60" s="567" t="s">
        <v>5209</v>
      </c>
      <c r="D60" s="567" t="s">
        <v>5210</v>
      </c>
      <c r="E60" s="570">
        <v>1624</v>
      </c>
      <c r="F60" s="570">
        <v>402752</v>
      </c>
      <c r="G60" s="567">
        <v>1</v>
      </c>
      <c r="H60" s="567">
        <v>248</v>
      </c>
      <c r="I60" s="570">
        <v>1779</v>
      </c>
      <c r="J60" s="570">
        <v>442971</v>
      </c>
      <c r="K60" s="567">
        <v>1.0998604600349595</v>
      </c>
      <c r="L60" s="567">
        <v>249</v>
      </c>
      <c r="M60" s="570">
        <v>1782</v>
      </c>
      <c r="N60" s="570">
        <v>413424</v>
      </c>
      <c r="O60" s="583">
        <v>1.0264976958525345</v>
      </c>
      <c r="P60" s="571">
        <v>232</v>
      </c>
    </row>
    <row r="61" spans="1:16" ht="14.4" customHeight="1" x14ac:dyDescent="0.3">
      <c r="A61" s="566" t="s">
        <v>5097</v>
      </c>
      <c r="B61" s="567" t="s">
        <v>5132</v>
      </c>
      <c r="C61" s="567" t="s">
        <v>5211</v>
      </c>
      <c r="D61" s="567" t="s">
        <v>5212</v>
      </c>
      <c r="E61" s="570">
        <v>4385</v>
      </c>
      <c r="F61" s="570">
        <v>543740</v>
      </c>
      <c r="G61" s="567">
        <v>1</v>
      </c>
      <c r="H61" s="567">
        <v>124</v>
      </c>
      <c r="I61" s="570">
        <v>4458</v>
      </c>
      <c r="J61" s="570">
        <v>557250</v>
      </c>
      <c r="K61" s="567">
        <v>1.0248464339574062</v>
      </c>
      <c r="L61" s="567">
        <v>125</v>
      </c>
      <c r="M61" s="570">
        <v>4446</v>
      </c>
      <c r="N61" s="570">
        <v>515736</v>
      </c>
      <c r="O61" s="583">
        <v>0.94849744363114719</v>
      </c>
      <c r="P61" s="571">
        <v>116</v>
      </c>
    </row>
    <row r="62" spans="1:16" ht="14.4" customHeight="1" x14ac:dyDescent="0.3">
      <c r="A62" s="566" t="s">
        <v>5097</v>
      </c>
      <c r="B62" s="567" t="s">
        <v>5132</v>
      </c>
      <c r="C62" s="567" t="s">
        <v>5213</v>
      </c>
      <c r="D62" s="567" t="s">
        <v>5214</v>
      </c>
      <c r="E62" s="570">
        <v>8</v>
      </c>
      <c r="F62" s="570">
        <v>8304</v>
      </c>
      <c r="G62" s="567">
        <v>1</v>
      </c>
      <c r="H62" s="567">
        <v>1038</v>
      </c>
      <c r="I62" s="570">
        <v>8</v>
      </c>
      <c r="J62" s="570">
        <v>8320</v>
      </c>
      <c r="K62" s="567">
        <v>1.0019267822736031</v>
      </c>
      <c r="L62" s="567">
        <v>1040</v>
      </c>
      <c r="M62" s="570">
        <v>19</v>
      </c>
      <c r="N62" s="570">
        <v>19817</v>
      </c>
      <c r="O62" s="583">
        <v>2.3864402697495182</v>
      </c>
      <c r="P62" s="571">
        <v>1043</v>
      </c>
    </row>
    <row r="63" spans="1:16" ht="14.4" customHeight="1" x14ac:dyDescent="0.3">
      <c r="A63" s="566" t="s">
        <v>5097</v>
      </c>
      <c r="B63" s="567" t="s">
        <v>5132</v>
      </c>
      <c r="C63" s="567" t="s">
        <v>5215</v>
      </c>
      <c r="D63" s="567" t="s">
        <v>5216</v>
      </c>
      <c r="E63" s="570"/>
      <c r="F63" s="570"/>
      <c r="G63" s="567"/>
      <c r="H63" s="567"/>
      <c r="I63" s="570">
        <v>1</v>
      </c>
      <c r="J63" s="570">
        <v>583</v>
      </c>
      <c r="K63" s="567"/>
      <c r="L63" s="567">
        <v>583</v>
      </c>
      <c r="M63" s="570"/>
      <c r="N63" s="570"/>
      <c r="O63" s="583"/>
      <c r="P63" s="571"/>
    </row>
    <row r="64" spans="1:16" ht="14.4" customHeight="1" x14ac:dyDescent="0.3">
      <c r="A64" s="566" t="s">
        <v>5097</v>
      </c>
      <c r="B64" s="567" t="s">
        <v>5132</v>
      </c>
      <c r="C64" s="567" t="s">
        <v>5217</v>
      </c>
      <c r="D64" s="567" t="s">
        <v>5218</v>
      </c>
      <c r="E64" s="570">
        <v>36</v>
      </c>
      <c r="F64" s="570">
        <v>24012</v>
      </c>
      <c r="G64" s="567">
        <v>1</v>
      </c>
      <c r="H64" s="567">
        <v>667</v>
      </c>
      <c r="I64" s="570">
        <v>12</v>
      </c>
      <c r="J64" s="570">
        <v>8064</v>
      </c>
      <c r="K64" s="567">
        <v>0.335832083958021</v>
      </c>
      <c r="L64" s="567">
        <v>672</v>
      </c>
      <c r="M64" s="570"/>
      <c r="N64" s="570"/>
      <c r="O64" s="583"/>
      <c r="P64" s="571"/>
    </row>
    <row r="65" spans="1:16" ht="14.4" customHeight="1" x14ac:dyDescent="0.3">
      <c r="A65" s="566" t="s">
        <v>5097</v>
      </c>
      <c r="B65" s="567" t="s">
        <v>5132</v>
      </c>
      <c r="C65" s="567" t="s">
        <v>5219</v>
      </c>
      <c r="D65" s="567" t="s">
        <v>5220</v>
      </c>
      <c r="E65" s="570">
        <v>29</v>
      </c>
      <c r="F65" s="570">
        <v>7308</v>
      </c>
      <c r="G65" s="567">
        <v>1</v>
      </c>
      <c r="H65" s="567">
        <v>252</v>
      </c>
      <c r="I65" s="570">
        <v>34</v>
      </c>
      <c r="J65" s="570">
        <v>8602</v>
      </c>
      <c r="K65" s="567">
        <v>1.1770662287903668</v>
      </c>
      <c r="L65" s="567">
        <v>253</v>
      </c>
      <c r="M65" s="570">
        <v>30</v>
      </c>
      <c r="N65" s="570">
        <v>7650</v>
      </c>
      <c r="O65" s="583">
        <v>1.0467980295566504</v>
      </c>
      <c r="P65" s="571">
        <v>255</v>
      </c>
    </row>
    <row r="66" spans="1:16" ht="14.4" customHeight="1" x14ac:dyDescent="0.3">
      <c r="A66" s="566" t="s">
        <v>5097</v>
      </c>
      <c r="B66" s="567" t="s">
        <v>5132</v>
      </c>
      <c r="C66" s="567" t="s">
        <v>5221</v>
      </c>
      <c r="D66" s="567" t="s">
        <v>5222</v>
      </c>
      <c r="E66" s="570">
        <v>32</v>
      </c>
      <c r="F66" s="570">
        <v>5600</v>
      </c>
      <c r="G66" s="567">
        <v>1</v>
      </c>
      <c r="H66" s="567">
        <v>175</v>
      </c>
      <c r="I66" s="570">
        <v>18</v>
      </c>
      <c r="J66" s="570">
        <v>3168</v>
      </c>
      <c r="K66" s="567">
        <v>0.56571428571428573</v>
      </c>
      <c r="L66" s="567">
        <v>176</v>
      </c>
      <c r="M66" s="570">
        <v>37</v>
      </c>
      <c r="N66" s="570">
        <v>6549</v>
      </c>
      <c r="O66" s="583">
        <v>1.1694642857142856</v>
      </c>
      <c r="P66" s="571">
        <v>177</v>
      </c>
    </row>
    <row r="67" spans="1:16" ht="14.4" customHeight="1" x14ac:dyDescent="0.3">
      <c r="A67" s="566" t="s">
        <v>5097</v>
      </c>
      <c r="B67" s="567" t="s">
        <v>5132</v>
      </c>
      <c r="C67" s="567" t="s">
        <v>5223</v>
      </c>
      <c r="D67" s="567" t="s">
        <v>5224</v>
      </c>
      <c r="E67" s="570">
        <v>8</v>
      </c>
      <c r="F67" s="570">
        <v>904</v>
      </c>
      <c r="G67" s="567">
        <v>1</v>
      </c>
      <c r="H67" s="567">
        <v>113</v>
      </c>
      <c r="I67" s="570">
        <v>16</v>
      </c>
      <c r="J67" s="570">
        <v>1824</v>
      </c>
      <c r="K67" s="567">
        <v>2.0176991150442478</v>
      </c>
      <c r="L67" s="567">
        <v>114</v>
      </c>
      <c r="M67" s="570">
        <v>27</v>
      </c>
      <c r="N67" s="570">
        <v>3078</v>
      </c>
      <c r="O67" s="583">
        <v>3.4048672566371683</v>
      </c>
      <c r="P67" s="571">
        <v>114</v>
      </c>
    </row>
    <row r="68" spans="1:16" ht="14.4" customHeight="1" x14ac:dyDescent="0.3">
      <c r="A68" s="566" t="s">
        <v>5097</v>
      </c>
      <c r="B68" s="567" t="s">
        <v>5132</v>
      </c>
      <c r="C68" s="567" t="s">
        <v>5225</v>
      </c>
      <c r="D68" s="567" t="s">
        <v>5226</v>
      </c>
      <c r="E68" s="570">
        <v>3</v>
      </c>
      <c r="F68" s="570">
        <v>567</v>
      </c>
      <c r="G68" s="567">
        <v>1</v>
      </c>
      <c r="H68" s="567">
        <v>189</v>
      </c>
      <c r="I68" s="570">
        <v>5</v>
      </c>
      <c r="J68" s="570">
        <v>950</v>
      </c>
      <c r="K68" s="567">
        <v>1.6754850088183422</v>
      </c>
      <c r="L68" s="567">
        <v>190</v>
      </c>
      <c r="M68" s="570">
        <v>2</v>
      </c>
      <c r="N68" s="570">
        <v>382</v>
      </c>
      <c r="O68" s="583">
        <v>0.67372134038800702</v>
      </c>
      <c r="P68" s="571">
        <v>191</v>
      </c>
    </row>
    <row r="69" spans="1:16" ht="14.4" customHeight="1" x14ac:dyDescent="0.3">
      <c r="A69" s="566" t="s">
        <v>5097</v>
      </c>
      <c r="B69" s="567" t="s">
        <v>5132</v>
      </c>
      <c r="C69" s="567" t="s">
        <v>5227</v>
      </c>
      <c r="D69" s="567" t="s">
        <v>5228</v>
      </c>
      <c r="E69" s="570"/>
      <c r="F69" s="570"/>
      <c r="G69" s="567"/>
      <c r="H69" s="567"/>
      <c r="I69" s="570">
        <v>1</v>
      </c>
      <c r="J69" s="570">
        <v>625</v>
      </c>
      <c r="K69" s="567"/>
      <c r="L69" s="567">
        <v>625</v>
      </c>
      <c r="M69" s="570"/>
      <c r="N69" s="570"/>
      <c r="O69" s="583"/>
      <c r="P69" s="571"/>
    </row>
    <row r="70" spans="1:16" ht="14.4" customHeight="1" x14ac:dyDescent="0.3">
      <c r="A70" s="566" t="s">
        <v>5097</v>
      </c>
      <c r="B70" s="567" t="s">
        <v>5132</v>
      </c>
      <c r="C70" s="567" t="s">
        <v>5229</v>
      </c>
      <c r="D70" s="567" t="s">
        <v>5230</v>
      </c>
      <c r="E70" s="570">
        <v>1</v>
      </c>
      <c r="F70" s="570">
        <v>428</v>
      </c>
      <c r="G70" s="567">
        <v>1</v>
      </c>
      <c r="H70" s="567">
        <v>428</v>
      </c>
      <c r="I70" s="570">
        <v>1</v>
      </c>
      <c r="J70" s="570">
        <v>429</v>
      </c>
      <c r="K70" s="567">
        <v>1.0023364485981308</v>
      </c>
      <c r="L70" s="567">
        <v>429</v>
      </c>
      <c r="M70" s="570">
        <v>3</v>
      </c>
      <c r="N70" s="570">
        <v>1293</v>
      </c>
      <c r="O70" s="583">
        <v>3.0210280373831777</v>
      </c>
      <c r="P70" s="571">
        <v>431</v>
      </c>
    </row>
    <row r="71" spans="1:16" ht="14.4" customHeight="1" x14ac:dyDescent="0.3">
      <c r="A71" s="566" t="s">
        <v>5097</v>
      </c>
      <c r="B71" s="567" t="s">
        <v>5132</v>
      </c>
      <c r="C71" s="567" t="s">
        <v>5231</v>
      </c>
      <c r="D71" s="567" t="s">
        <v>5232</v>
      </c>
      <c r="E71" s="570"/>
      <c r="F71" s="570"/>
      <c r="G71" s="567"/>
      <c r="H71" s="567"/>
      <c r="I71" s="570"/>
      <c r="J71" s="570"/>
      <c r="K71" s="567"/>
      <c r="L71" s="567"/>
      <c r="M71" s="570">
        <v>1</v>
      </c>
      <c r="N71" s="570">
        <v>91</v>
      </c>
      <c r="O71" s="583"/>
      <c r="P71" s="571">
        <v>91</v>
      </c>
    </row>
    <row r="72" spans="1:16" ht="14.4" customHeight="1" x14ac:dyDescent="0.3">
      <c r="A72" s="566" t="s">
        <v>5097</v>
      </c>
      <c r="B72" s="567" t="s">
        <v>5132</v>
      </c>
      <c r="C72" s="567" t="s">
        <v>5233</v>
      </c>
      <c r="D72" s="567" t="s">
        <v>5234</v>
      </c>
      <c r="E72" s="570"/>
      <c r="F72" s="570"/>
      <c r="G72" s="567"/>
      <c r="H72" s="567"/>
      <c r="I72" s="570">
        <v>10</v>
      </c>
      <c r="J72" s="570">
        <v>1120</v>
      </c>
      <c r="K72" s="567"/>
      <c r="L72" s="567">
        <v>112</v>
      </c>
      <c r="M72" s="570">
        <v>15</v>
      </c>
      <c r="N72" s="570">
        <v>1680</v>
      </c>
      <c r="O72" s="583"/>
      <c r="P72" s="571">
        <v>112</v>
      </c>
    </row>
    <row r="73" spans="1:16" ht="14.4" customHeight="1" x14ac:dyDescent="0.3">
      <c r="A73" s="566" t="s">
        <v>5097</v>
      </c>
      <c r="B73" s="567" t="s">
        <v>5132</v>
      </c>
      <c r="C73" s="567" t="s">
        <v>5235</v>
      </c>
      <c r="D73" s="567" t="s">
        <v>5236</v>
      </c>
      <c r="E73" s="570">
        <v>46</v>
      </c>
      <c r="F73" s="570">
        <v>14260</v>
      </c>
      <c r="G73" s="567">
        <v>1</v>
      </c>
      <c r="H73" s="567">
        <v>310</v>
      </c>
      <c r="I73" s="570">
        <v>25</v>
      </c>
      <c r="J73" s="570">
        <v>7800</v>
      </c>
      <c r="K73" s="567">
        <v>0.54698457223001407</v>
      </c>
      <c r="L73" s="567">
        <v>312</v>
      </c>
      <c r="M73" s="570">
        <v>26</v>
      </c>
      <c r="N73" s="570">
        <v>6032</v>
      </c>
      <c r="O73" s="583">
        <v>0.42300140252454416</v>
      </c>
      <c r="P73" s="571">
        <v>232</v>
      </c>
    </row>
    <row r="74" spans="1:16" ht="14.4" customHeight="1" x14ac:dyDescent="0.3">
      <c r="A74" s="566" t="s">
        <v>5097</v>
      </c>
      <c r="B74" s="567" t="s">
        <v>5132</v>
      </c>
      <c r="C74" s="567" t="s">
        <v>5237</v>
      </c>
      <c r="D74" s="567" t="s">
        <v>5238</v>
      </c>
      <c r="E74" s="570">
        <v>5</v>
      </c>
      <c r="F74" s="570">
        <v>915</v>
      </c>
      <c r="G74" s="567">
        <v>1</v>
      </c>
      <c r="H74" s="567">
        <v>183</v>
      </c>
      <c r="I74" s="570">
        <v>9</v>
      </c>
      <c r="J74" s="570">
        <v>1656</v>
      </c>
      <c r="K74" s="567">
        <v>1.8098360655737704</v>
      </c>
      <c r="L74" s="567">
        <v>184</v>
      </c>
      <c r="M74" s="570">
        <v>3</v>
      </c>
      <c r="N74" s="570">
        <v>348</v>
      </c>
      <c r="O74" s="583">
        <v>0.38032786885245901</v>
      </c>
      <c r="P74" s="571">
        <v>116</v>
      </c>
    </row>
    <row r="75" spans="1:16" ht="14.4" customHeight="1" x14ac:dyDescent="0.3">
      <c r="A75" s="566" t="s">
        <v>5097</v>
      </c>
      <c r="B75" s="567" t="s">
        <v>5132</v>
      </c>
      <c r="C75" s="567" t="s">
        <v>5239</v>
      </c>
      <c r="D75" s="567" t="s">
        <v>5240</v>
      </c>
      <c r="E75" s="570"/>
      <c r="F75" s="570"/>
      <c r="G75" s="567"/>
      <c r="H75" s="567"/>
      <c r="I75" s="570">
        <v>2</v>
      </c>
      <c r="J75" s="570">
        <v>958</v>
      </c>
      <c r="K75" s="567"/>
      <c r="L75" s="567">
        <v>479</v>
      </c>
      <c r="M75" s="570">
        <v>3</v>
      </c>
      <c r="N75" s="570">
        <v>1443</v>
      </c>
      <c r="O75" s="583"/>
      <c r="P75" s="571">
        <v>481</v>
      </c>
    </row>
    <row r="76" spans="1:16" ht="14.4" customHeight="1" x14ac:dyDescent="0.3">
      <c r="A76" s="566" t="s">
        <v>5097</v>
      </c>
      <c r="B76" s="567" t="s">
        <v>5132</v>
      </c>
      <c r="C76" s="567" t="s">
        <v>5241</v>
      </c>
      <c r="D76" s="567" t="s">
        <v>5242</v>
      </c>
      <c r="E76" s="570">
        <v>25</v>
      </c>
      <c r="F76" s="570">
        <v>16350</v>
      </c>
      <c r="G76" s="567">
        <v>1</v>
      </c>
      <c r="H76" s="567">
        <v>654</v>
      </c>
      <c r="I76" s="570">
        <v>26</v>
      </c>
      <c r="J76" s="570">
        <v>17056</v>
      </c>
      <c r="K76" s="567">
        <v>1.0431804281345565</v>
      </c>
      <c r="L76" s="567">
        <v>656</v>
      </c>
      <c r="M76" s="570">
        <v>34</v>
      </c>
      <c r="N76" s="570">
        <v>22406</v>
      </c>
      <c r="O76" s="583">
        <v>1.3703975535168196</v>
      </c>
      <c r="P76" s="571">
        <v>659</v>
      </c>
    </row>
    <row r="77" spans="1:16" ht="14.4" customHeight="1" x14ac:dyDescent="0.3">
      <c r="A77" s="566" t="s">
        <v>5097</v>
      </c>
      <c r="B77" s="567" t="s">
        <v>5132</v>
      </c>
      <c r="C77" s="567" t="s">
        <v>5243</v>
      </c>
      <c r="D77" s="567" t="s">
        <v>5244</v>
      </c>
      <c r="E77" s="570">
        <v>1</v>
      </c>
      <c r="F77" s="570">
        <v>923</v>
      </c>
      <c r="G77" s="567">
        <v>1</v>
      </c>
      <c r="H77" s="567">
        <v>923</v>
      </c>
      <c r="I77" s="570">
        <v>3</v>
      </c>
      <c r="J77" s="570">
        <v>2775</v>
      </c>
      <c r="K77" s="567">
        <v>3.0065005417118091</v>
      </c>
      <c r="L77" s="567">
        <v>925</v>
      </c>
      <c r="M77" s="570"/>
      <c r="N77" s="570"/>
      <c r="O77" s="583"/>
      <c r="P77" s="571"/>
    </row>
    <row r="78" spans="1:16" ht="14.4" customHeight="1" x14ac:dyDescent="0.3">
      <c r="A78" s="566" t="s">
        <v>5097</v>
      </c>
      <c r="B78" s="567" t="s">
        <v>5132</v>
      </c>
      <c r="C78" s="567" t="s">
        <v>5245</v>
      </c>
      <c r="D78" s="567" t="s">
        <v>5246</v>
      </c>
      <c r="E78" s="570"/>
      <c r="F78" s="570"/>
      <c r="G78" s="567"/>
      <c r="H78" s="567"/>
      <c r="I78" s="570"/>
      <c r="J78" s="570"/>
      <c r="K78" s="567"/>
      <c r="L78" s="567"/>
      <c r="M78" s="570">
        <v>1</v>
      </c>
      <c r="N78" s="570">
        <v>80</v>
      </c>
      <c r="O78" s="583"/>
      <c r="P78" s="571">
        <v>80</v>
      </c>
    </row>
    <row r="79" spans="1:16" ht="14.4" customHeight="1" x14ac:dyDescent="0.3">
      <c r="A79" s="566" t="s">
        <v>5097</v>
      </c>
      <c r="B79" s="567" t="s">
        <v>5132</v>
      </c>
      <c r="C79" s="567" t="s">
        <v>5247</v>
      </c>
      <c r="D79" s="567" t="s">
        <v>5248</v>
      </c>
      <c r="E79" s="570">
        <v>1</v>
      </c>
      <c r="F79" s="570">
        <v>977</v>
      </c>
      <c r="G79" s="567">
        <v>1</v>
      </c>
      <c r="H79" s="567">
        <v>977</v>
      </c>
      <c r="I79" s="570"/>
      <c r="J79" s="570"/>
      <c r="K79" s="567"/>
      <c r="L79" s="567"/>
      <c r="M79" s="570">
        <v>7</v>
      </c>
      <c r="N79" s="570">
        <v>6916</v>
      </c>
      <c r="O79" s="583">
        <v>7.0788126919140222</v>
      </c>
      <c r="P79" s="571">
        <v>988</v>
      </c>
    </row>
    <row r="80" spans="1:16" ht="14.4" customHeight="1" x14ac:dyDescent="0.3">
      <c r="A80" s="566" t="s">
        <v>5097</v>
      </c>
      <c r="B80" s="567" t="s">
        <v>5132</v>
      </c>
      <c r="C80" s="567" t="s">
        <v>5249</v>
      </c>
      <c r="D80" s="567" t="s">
        <v>5250</v>
      </c>
      <c r="E80" s="570">
        <v>1</v>
      </c>
      <c r="F80" s="570">
        <v>1270</v>
      </c>
      <c r="G80" s="567">
        <v>1</v>
      </c>
      <c r="H80" s="567">
        <v>1270</v>
      </c>
      <c r="I80" s="570">
        <v>2</v>
      </c>
      <c r="J80" s="570">
        <v>2546</v>
      </c>
      <c r="K80" s="567">
        <v>2.0047244094488188</v>
      </c>
      <c r="L80" s="567">
        <v>1273</v>
      </c>
      <c r="M80" s="570">
        <v>2</v>
      </c>
      <c r="N80" s="570">
        <v>2554</v>
      </c>
      <c r="O80" s="583">
        <v>2.0110236220472442</v>
      </c>
      <c r="P80" s="571">
        <v>1277</v>
      </c>
    </row>
    <row r="81" spans="1:16" ht="14.4" customHeight="1" x14ac:dyDescent="0.3">
      <c r="A81" s="566" t="s">
        <v>5097</v>
      </c>
      <c r="B81" s="567" t="s">
        <v>5132</v>
      </c>
      <c r="C81" s="567" t="s">
        <v>5251</v>
      </c>
      <c r="D81" s="567" t="s">
        <v>5252</v>
      </c>
      <c r="E81" s="570">
        <v>7</v>
      </c>
      <c r="F81" s="570">
        <v>672</v>
      </c>
      <c r="G81" s="567">
        <v>1</v>
      </c>
      <c r="H81" s="567">
        <v>96</v>
      </c>
      <c r="I81" s="570">
        <v>2</v>
      </c>
      <c r="J81" s="570">
        <v>192</v>
      </c>
      <c r="K81" s="567">
        <v>0.2857142857142857</v>
      </c>
      <c r="L81" s="567">
        <v>96</v>
      </c>
      <c r="M81" s="570">
        <v>5</v>
      </c>
      <c r="N81" s="570">
        <v>480</v>
      </c>
      <c r="O81" s="583">
        <v>0.7142857142857143</v>
      </c>
      <c r="P81" s="571">
        <v>96</v>
      </c>
    </row>
    <row r="82" spans="1:16" ht="14.4" customHeight="1" x14ac:dyDescent="0.3">
      <c r="A82" s="566" t="s">
        <v>5097</v>
      </c>
      <c r="B82" s="567" t="s">
        <v>5132</v>
      </c>
      <c r="C82" s="567" t="s">
        <v>5253</v>
      </c>
      <c r="D82" s="567" t="s">
        <v>5254</v>
      </c>
      <c r="E82" s="570">
        <v>219</v>
      </c>
      <c r="F82" s="570">
        <v>72708</v>
      </c>
      <c r="G82" s="567">
        <v>1</v>
      </c>
      <c r="H82" s="567">
        <v>332</v>
      </c>
      <c r="I82" s="570">
        <v>151</v>
      </c>
      <c r="J82" s="570">
        <v>50283</v>
      </c>
      <c r="K82" s="567">
        <v>0.69157451724707042</v>
      </c>
      <c r="L82" s="567">
        <v>333</v>
      </c>
      <c r="M82" s="570">
        <v>81</v>
      </c>
      <c r="N82" s="570">
        <v>27135</v>
      </c>
      <c r="O82" s="583">
        <v>0.3732051493645816</v>
      </c>
      <c r="P82" s="571">
        <v>335</v>
      </c>
    </row>
    <row r="83" spans="1:16" ht="14.4" customHeight="1" x14ac:dyDescent="0.3">
      <c r="A83" s="566" t="s">
        <v>5097</v>
      </c>
      <c r="B83" s="567" t="s">
        <v>5132</v>
      </c>
      <c r="C83" s="567" t="s">
        <v>5255</v>
      </c>
      <c r="D83" s="567" t="s">
        <v>5256</v>
      </c>
      <c r="E83" s="570">
        <v>84</v>
      </c>
      <c r="F83" s="570">
        <v>31500</v>
      </c>
      <c r="G83" s="567">
        <v>1</v>
      </c>
      <c r="H83" s="567">
        <v>375</v>
      </c>
      <c r="I83" s="570">
        <v>77</v>
      </c>
      <c r="J83" s="570">
        <v>29029</v>
      </c>
      <c r="K83" s="567">
        <v>0.92155555555555557</v>
      </c>
      <c r="L83" s="567">
        <v>377</v>
      </c>
      <c r="M83" s="570">
        <v>34</v>
      </c>
      <c r="N83" s="570">
        <v>12852</v>
      </c>
      <c r="O83" s="583">
        <v>0.40799999999999997</v>
      </c>
      <c r="P83" s="571">
        <v>378</v>
      </c>
    </row>
    <row r="84" spans="1:16" ht="14.4" customHeight="1" x14ac:dyDescent="0.3">
      <c r="A84" s="566" t="s">
        <v>5257</v>
      </c>
      <c r="B84" s="567" t="s">
        <v>5132</v>
      </c>
      <c r="C84" s="567" t="s">
        <v>5258</v>
      </c>
      <c r="D84" s="567" t="s">
        <v>5259</v>
      </c>
      <c r="E84" s="570"/>
      <c r="F84" s="570"/>
      <c r="G84" s="567"/>
      <c r="H84" s="567"/>
      <c r="I84" s="570"/>
      <c r="J84" s="570"/>
      <c r="K84" s="567"/>
      <c r="L84" s="567"/>
      <c r="M84" s="570">
        <v>311</v>
      </c>
      <c r="N84" s="570">
        <v>21942</v>
      </c>
      <c r="O84" s="583"/>
      <c r="P84" s="571">
        <v>70.553054662379424</v>
      </c>
    </row>
    <row r="85" spans="1:16" ht="14.4" customHeight="1" x14ac:dyDescent="0.3">
      <c r="A85" s="566" t="s">
        <v>5257</v>
      </c>
      <c r="B85" s="567" t="s">
        <v>5132</v>
      </c>
      <c r="C85" s="567" t="s">
        <v>5235</v>
      </c>
      <c r="D85" s="567" t="s">
        <v>5236</v>
      </c>
      <c r="E85" s="570">
        <v>599</v>
      </c>
      <c r="F85" s="570">
        <v>185690</v>
      </c>
      <c r="G85" s="567">
        <v>1</v>
      </c>
      <c r="H85" s="567">
        <v>310</v>
      </c>
      <c r="I85" s="570">
        <v>704</v>
      </c>
      <c r="J85" s="570">
        <v>219648</v>
      </c>
      <c r="K85" s="567">
        <v>1.1828746836124724</v>
      </c>
      <c r="L85" s="567">
        <v>312</v>
      </c>
      <c r="M85" s="570">
        <v>647</v>
      </c>
      <c r="N85" s="570">
        <v>150104</v>
      </c>
      <c r="O85" s="583">
        <v>0.80835801604825241</v>
      </c>
      <c r="P85" s="571">
        <v>232</v>
      </c>
    </row>
    <row r="86" spans="1:16" ht="14.4" customHeight="1" thickBot="1" x14ac:dyDescent="0.35">
      <c r="A86" s="572" t="s">
        <v>5257</v>
      </c>
      <c r="B86" s="573" t="s">
        <v>5132</v>
      </c>
      <c r="C86" s="573" t="s">
        <v>5237</v>
      </c>
      <c r="D86" s="573" t="s">
        <v>5238</v>
      </c>
      <c r="E86" s="576"/>
      <c r="F86" s="576"/>
      <c r="G86" s="573"/>
      <c r="H86" s="573"/>
      <c r="I86" s="576">
        <v>1</v>
      </c>
      <c r="J86" s="576">
        <v>184</v>
      </c>
      <c r="K86" s="573"/>
      <c r="L86" s="573">
        <v>184</v>
      </c>
      <c r="M86" s="576">
        <v>1</v>
      </c>
      <c r="N86" s="576">
        <v>116</v>
      </c>
      <c r="O86" s="584"/>
      <c r="P86" s="577">
        <v>116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5260</v>
      </c>
      <c r="B5" s="710">
        <v>3518</v>
      </c>
      <c r="C5" s="561">
        <v>1</v>
      </c>
      <c r="D5" s="710">
        <v>4519</v>
      </c>
      <c r="E5" s="561">
        <v>1.2845366685616828</v>
      </c>
      <c r="F5" s="710">
        <v>2422</v>
      </c>
      <c r="G5" s="582">
        <v>0.68845935190449115</v>
      </c>
      <c r="H5" s="710"/>
      <c r="I5" s="561"/>
      <c r="J5" s="710"/>
      <c r="K5" s="561"/>
      <c r="L5" s="710"/>
      <c r="M5" s="582"/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5261</v>
      </c>
      <c r="B6" s="711">
        <v>22005</v>
      </c>
      <c r="C6" s="567">
        <v>1</v>
      </c>
      <c r="D6" s="711">
        <v>25486</v>
      </c>
      <c r="E6" s="567">
        <v>1.1581913201545104</v>
      </c>
      <c r="F6" s="711">
        <v>15634</v>
      </c>
      <c r="G6" s="583">
        <v>0.71047489206998404</v>
      </c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x14ac:dyDescent="0.3">
      <c r="A7" s="593" t="s">
        <v>5262</v>
      </c>
      <c r="B7" s="711">
        <v>18457</v>
      </c>
      <c r="C7" s="567">
        <v>1</v>
      </c>
      <c r="D7" s="711">
        <v>23050</v>
      </c>
      <c r="E7" s="567">
        <v>1.2488486752993444</v>
      </c>
      <c r="F7" s="711">
        <v>19175</v>
      </c>
      <c r="G7" s="583">
        <v>1.0389012298856801</v>
      </c>
      <c r="H7" s="711"/>
      <c r="I7" s="567"/>
      <c r="J7" s="711"/>
      <c r="K7" s="567"/>
      <c r="L7" s="711"/>
      <c r="M7" s="583"/>
      <c r="N7" s="711"/>
      <c r="O7" s="567"/>
      <c r="P7" s="711"/>
      <c r="Q7" s="567"/>
      <c r="R7" s="711"/>
      <c r="S7" s="613"/>
    </row>
    <row r="8" spans="1:19" ht="14.4" customHeight="1" x14ac:dyDescent="0.3">
      <c r="A8" s="593" t="s">
        <v>5263</v>
      </c>
      <c r="B8" s="711">
        <v>35411304</v>
      </c>
      <c r="C8" s="567">
        <v>1</v>
      </c>
      <c r="D8" s="711">
        <v>36490709</v>
      </c>
      <c r="E8" s="567">
        <v>1.0304819331137876</v>
      </c>
      <c r="F8" s="711">
        <v>36044552</v>
      </c>
      <c r="G8" s="583">
        <v>1.01788265125735</v>
      </c>
      <c r="H8" s="711">
        <v>10593524.580000006</v>
      </c>
      <c r="I8" s="567">
        <v>1</v>
      </c>
      <c r="J8" s="711">
        <v>11125434.520000005</v>
      </c>
      <c r="K8" s="567">
        <v>1.0502108562625339</v>
      </c>
      <c r="L8" s="711">
        <v>8251851.8499999978</v>
      </c>
      <c r="M8" s="583">
        <v>0.77895244285164944</v>
      </c>
      <c r="N8" s="711"/>
      <c r="O8" s="567"/>
      <c r="P8" s="711"/>
      <c r="Q8" s="567"/>
      <c r="R8" s="711"/>
      <c r="S8" s="613"/>
    </row>
    <row r="9" spans="1:19" ht="14.4" customHeight="1" x14ac:dyDescent="0.3">
      <c r="A9" s="593" t="s">
        <v>5264</v>
      </c>
      <c r="B9" s="711">
        <v>6563</v>
      </c>
      <c r="C9" s="567">
        <v>1</v>
      </c>
      <c r="D9" s="711">
        <v>2441</v>
      </c>
      <c r="E9" s="567">
        <v>0.3719335669663264</v>
      </c>
      <c r="F9" s="711">
        <v>34</v>
      </c>
      <c r="G9" s="583">
        <v>5.1805576717964342E-3</v>
      </c>
      <c r="H9" s="711"/>
      <c r="I9" s="567"/>
      <c r="J9" s="711"/>
      <c r="K9" s="567"/>
      <c r="L9" s="711"/>
      <c r="M9" s="583"/>
      <c r="N9" s="711"/>
      <c r="O9" s="567"/>
      <c r="P9" s="711"/>
      <c r="Q9" s="567"/>
      <c r="R9" s="711"/>
      <c r="S9" s="613"/>
    </row>
    <row r="10" spans="1:19" ht="14.4" customHeight="1" x14ac:dyDescent="0.3">
      <c r="A10" s="593" t="s">
        <v>5265</v>
      </c>
      <c r="B10" s="711">
        <v>496</v>
      </c>
      <c r="C10" s="567">
        <v>1</v>
      </c>
      <c r="D10" s="711">
        <v>3418</v>
      </c>
      <c r="E10" s="567">
        <v>6.8911290322580649</v>
      </c>
      <c r="F10" s="711">
        <v>1276</v>
      </c>
      <c r="G10" s="583">
        <v>2.5725806451612905</v>
      </c>
      <c r="H10" s="711"/>
      <c r="I10" s="567"/>
      <c r="J10" s="711"/>
      <c r="K10" s="567"/>
      <c r="L10" s="711"/>
      <c r="M10" s="583"/>
      <c r="N10" s="711"/>
      <c r="O10" s="567"/>
      <c r="P10" s="711"/>
      <c r="Q10" s="567"/>
      <c r="R10" s="711"/>
      <c r="S10" s="613"/>
    </row>
    <row r="11" spans="1:19" ht="14.4" customHeight="1" x14ac:dyDescent="0.3">
      <c r="A11" s="593" t="s">
        <v>5266</v>
      </c>
      <c r="B11" s="711">
        <v>85212</v>
      </c>
      <c r="C11" s="567">
        <v>1</v>
      </c>
      <c r="D11" s="711">
        <v>115932</v>
      </c>
      <c r="E11" s="567">
        <v>1.3605126038586115</v>
      </c>
      <c r="F11" s="711">
        <v>63697</v>
      </c>
      <c r="G11" s="583">
        <v>0.74751208749941322</v>
      </c>
      <c r="H11" s="711"/>
      <c r="I11" s="567"/>
      <c r="J11" s="711"/>
      <c r="K11" s="567"/>
      <c r="L11" s="711"/>
      <c r="M11" s="583"/>
      <c r="N11" s="711"/>
      <c r="O11" s="567"/>
      <c r="P11" s="711"/>
      <c r="Q11" s="567"/>
      <c r="R11" s="711"/>
      <c r="S11" s="613"/>
    </row>
    <row r="12" spans="1:19" ht="14.4" customHeight="1" x14ac:dyDescent="0.3">
      <c r="A12" s="593" t="s">
        <v>5267</v>
      </c>
      <c r="B12" s="711">
        <v>6550</v>
      </c>
      <c r="C12" s="567">
        <v>1</v>
      </c>
      <c r="D12" s="711">
        <v>6074</v>
      </c>
      <c r="E12" s="567">
        <v>0.9273282442748092</v>
      </c>
      <c r="F12" s="711">
        <v>4790</v>
      </c>
      <c r="G12" s="583">
        <v>0.73129770992366416</v>
      </c>
      <c r="H12" s="711"/>
      <c r="I12" s="567"/>
      <c r="J12" s="711"/>
      <c r="K12" s="567"/>
      <c r="L12" s="711"/>
      <c r="M12" s="583"/>
      <c r="N12" s="711"/>
      <c r="O12" s="567"/>
      <c r="P12" s="711"/>
      <c r="Q12" s="567"/>
      <c r="R12" s="711"/>
      <c r="S12" s="613"/>
    </row>
    <row r="13" spans="1:19" ht="14.4" customHeight="1" x14ac:dyDescent="0.3">
      <c r="A13" s="593" t="s">
        <v>5268</v>
      </c>
      <c r="B13" s="711">
        <v>13578</v>
      </c>
      <c r="C13" s="567">
        <v>1</v>
      </c>
      <c r="D13" s="711">
        <v>11460</v>
      </c>
      <c r="E13" s="567">
        <v>0.84401237295625275</v>
      </c>
      <c r="F13" s="711">
        <v>6762</v>
      </c>
      <c r="G13" s="583">
        <v>0.49801148917366328</v>
      </c>
      <c r="H13" s="711"/>
      <c r="I13" s="567"/>
      <c r="J13" s="711"/>
      <c r="K13" s="567"/>
      <c r="L13" s="711"/>
      <c r="M13" s="583"/>
      <c r="N13" s="711"/>
      <c r="O13" s="567"/>
      <c r="P13" s="711"/>
      <c r="Q13" s="567"/>
      <c r="R13" s="711"/>
      <c r="S13" s="613"/>
    </row>
    <row r="14" spans="1:19" ht="14.4" customHeight="1" x14ac:dyDescent="0.3">
      <c r="A14" s="593" t="s">
        <v>5269</v>
      </c>
      <c r="B14" s="711">
        <v>179035</v>
      </c>
      <c r="C14" s="567">
        <v>1</v>
      </c>
      <c r="D14" s="711">
        <v>202605</v>
      </c>
      <c r="E14" s="567">
        <v>1.1316502359873768</v>
      </c>
      <c r="F14" s="711">
        <v>137084</v>
      </c>
      <c r="G14" s="583">
        <v>0.76568268774262016</v>
      </c>
      <c r="H14" s="711">
        <v>1720</v>
      </c>
      <c r="I14" s="567">
        <v>1</v>
      </c>
      <c r="J14" s="711"/>
      <c r="K14" s="567"/>
      <c r="L14" s="711">
        <v>8730.2999999999993</v>
      </c>
      <c r="M14" s="583">
        <v>5.0757558139534877</v>
      </c>
      <c r="N14" s="711"/>
      <c r="O14" s="567"/>
      <c r="P14" s="711"/>
      <c r="Q14" s="567"/>
      <c r="R14" s="711"/>
      <c r="S14" s="613"/>
    </row>
    <row r="15" spans="1:19" ht="14.4" customHeight="1" x14ac:dyDescent="0.3">
      <c r="A15" s="593" t="s">
        <v>5270</v>
      </c>
      <c r="B15" s="711">
        <v>282</v>
      </c>
      <c r="C15" s="567">
        <v>1</v>
      </c>
      <c r="D15" s="711">
        <v>283</v>
      </c>
      <c r="E15" s="567">
        <v>1.0035460992907801</v>
      </c>
      <c r="F15" s="711">
        <v>928</v>
      </c>
      <c r="G15" s="583">
        <v>3.2907801418439715</v>
      </c>
      <c r="H15" s="711"/>
      <c r="I15" s="567"/>
      <c r="J15" s="711"/>
      <c r="K15" s="567"/>
      <c r="L15" s="711"/>
      <c r="M15" s="583"/>
      <c r="N15" s="711"/>
      <c r="O15" s="567"/>
      <c r="P15" s="711"/>
      <c r="Q15" s="567"/>
      <c r="R15" s="711"/>
      <c r="S15" s="613"/>
    </row>
    <row r="16" spans="1:19" ht="14.4" customHeight="1" x14ac:dyDescent="0.3">
      <c r="A16" s="593" t="s">
        <v>5271</v>
      </c>
      <c r="B16" s="711">
        <v>3010</v>
      </c>
      <c r="C16" s="567">
        <v>1</v>
      </c>
      <c r="D16" s="711">
        <v>3478</v>
      </c>
      <c r="E16" s="567">
        <v>1.1554817275747509</v>
      </c>
      <c r="F16" s="711">
        <v>2190</v>
      </c>
      <c r="G16" s="583">
        <v>0.72757475083056478</v>
      </c>
      <c r="H16" s="711"/>
      <c r="I16" s="567"/>
      <c r="J16" s="711"/>
      <c r="K16" s="567"/>
      <c r="L16" s="711"/>
      <c r="M16" s="583"/>
      <c r="N16" s="711"/>
      <c r="O16" s="567"/>
      <c r="P16" s="711"/>
      <c r="Q16" s="567"/>
      <c r="R16" s="711"/>
      <c r="S16" s="613"/>
    </row>
    <row r="17" spans="1:19" ht="14.4" customHeight="1" x14ac:dyDescent="0.3">
      <c r="A17" s="593" t="s">
        <v>5272</v>
      </c>
      <c r="B17" s="711">
        <v>1315</v>
      </c>
      <c r="C17" s="567">
        <v>1</v>
      </c>
      <c r="D17" s="711">
        <v>3182</v>
      </c>
      <c r="E17" s="567">
        <v>2.4197718631178708</v>
      </c>
      <c r="F17" s="711">
        <v>232</v>
      </c>
      <c r="G17" s="583">
        <v>0.17642585551330797</v>
      </c>
      <c r="H17" s="711"/>
      <c r="I17" s="567"/>
      <c r="J17" s="711">
        <v>162.80000000000001</v>
      </c>
      <c r="K17" s="567"/>
      <c r="L17" s="711"/>
      <c r="M17" s="583"/>
      <c r="N17" s="711"/>
      <c r="O17" s="567"/>
      <c r="P17" s="711"/>
      <c r="Q17" s="567"/>
      <c r="R17" s="711"/>
      <c r="S17" s="613"/>
    </row>
    <row r="18" spans="1:19" ht="14.4" customHeight="1" x14ac:dyDescent="0.3">
      <c r="A18" s="593" t="s">
        <v>5273</v>
      </c>
      <c r="B18" s="711">
        <v>158</v>
      </c>
      <c r="C18" s="567">
        <v>1</v>
      </c>
      <c r="D18" s="711">
        <v>609</v>
      </c>
      <c r="E18" s="567">
        <v>3.8544303797468356</v>
      </c>
      <c r="F18" s="711">
        <v>34</v>
      </c>
      <c r="G18" s="583">
        <v>0.21518987341772153</v>
      </c>
      <c r="H18" s="711"/>
      <c r="I18" s="567"/>
      <c r="J18" s="711"/>
      <c r="K18" s="567"/>
      <c r="L18" s="711"/>
      <c r="M18" s="583"/>
      <c r="N18" s="711"/>
      <c r="O18" s="567"/>
      <c r="P18" s="711"/>
      <c r="Q18" s="567"/>
      <c r="R18" s="711"/>
      <c r="S18" s="613"/>
    </row>
    <row r="19" spans="1:19" ht="14.4" customHeight="1" x14ac:dyDescent="0.3">
      <c r="A19" s="593" t="s">
        <v>5274</v>
      </c>
      <c r="B19" s="711">
        <v>21296</v>
      </c>
      <c r="C19" s="567">
        <v>1</v>
      </c>
      <c r="D19" s="711">
        <v>17086</v>
      </c>
      <c r="E19" s="567">
        <v>0.80231029301277235</v>
      </c>
      <c r="F19" s="711">
        <v>16285</v>
      </c>
      <c r="G19" s="583">
        <v>0.76469759579263707</v>
      </c>
      <c r="H19" s="711"/>
      <c r="I19" s="567"/>
      <c r="J19" s="711"/>
      <c r="K19" s="567"/>
      <c r="L19" s="711"/>
      <c r="M19" s="583"/>
      <c r="N19" s="711"/>
      <c r="O19" s="567"/>
      <c r="P19" s="711"/>
      <c r="Q19" s="567"/>
      <c r="R19" s="711"/>
      <c r="S19" s="613"/>
    </row>
    <row r="20" spans="1:19" ht="14.4" customHeight="1" x14ac:dyDescent="0.3">
      <c r="A20" s="593" t="s">
        <v>5275</v>
      </c>
      <c r="B20" s="711">
        <v>15344</v>
      </c>
      <c r="C20" s="567">
        <v>1</v>
      </c>
      <c r="D20" s="711">
        <v>18010</v>
      </c>
      <c r="E20" s="567">
        <v>1.1737486965589154</v>
      </c>
      <c r="F20" s="711">
        <v>11661</v>
      </c>
      <c r="G20" s="583">
        <v>0.75997132429614178</v>
      </c>
      <c r="H20" s="711">
        <v>7571.9</v>
      </c>
      <c r="I20" s="567">
        <v>1</v>
      </c>
      <c r="J20" s="711">
        <v>11012.34</v>
      </c>
      <c r="K20" s="567">
        <v>1.454369444921354</v>
      </c>
      <c r="L20" s="711"/>
      <c r="M20" s="583"/>
      <c r="N20" s="711"/>
      <c r="O20" s="567"/>
      <c r="P20" s="711"/>
      <c r="Q20" s="567"/>
      <c r="R20" s="711"/>
      <c r="S20" s="613"/>
    </row>
    <row r="21" spans="1:19" ht="14.4" customHeight="1" x14ac:dyDescent="0.3">
      <c r="A21" s="593" t="s">
        <v>5276</v>
      </c>
      <c r="B21" s="711">
        <v>778</v>
      </c>
      <c r="C21" s="567">
        <v>1</v>
      </c>
      <c r="D21" s="711">
        <v>1140</v>
      </c>
      <c r="E21" s="567">
        <v>1.4652956298200515</v>
      </c>
      <c r="F21" s="711">
        <v>730</v>
      </c>
      <c r="G21" s="583">
        <v>0.93830334190231357</v>
      </c>
      <c r="H21" s="711"/>
      <c r="I21" s="567"/>
      <c r="J21" s="711"/>
      <c r="K21" s="567"/>
      <c r="L21" s="711"/>
      <c r="M21" s="583"/>
      <c r="N21" s="711"/>
      <c r="O21" s="567"/>
      <c r="P21" s="711"/>
      <c r="Q21" s="567"/>
      <c r="R21" s="711"/>
      <c r="S21" s="613"/>
    </row>
    <row r="22" spans="1:19" ht="14.4" customHeight="1" x14ac:dyDescent="0.3">
      <c r="A22" s="593" t="s">
        <v>5277</v>
      </c>
      <c r="B22" s="711">
        <v>496</v>
      </c>
      <c r="C22" s="567">
        <v>1</v>
      </c>
      <c r="D22" s="711">
        <v>34</v>
      </c>
      <c r="E22" s="567">
        <v>6.8548387096774188E-2</v>
      </c>
      <c r="F22" s="711"/>
      <c r="G22" s="583"/>
      <c r="H22" s="711"/>
      <c r="I22" s="567"/>
      <c r="J22" s="711"/>
      <c r="K22" s="567"/>
      <c r="L22" s="711"/>
      <c r="M22" s="583"/>
      <c r="N22" s="711"/>
      <c r="O22" s="567"/>
      <c r="P22" s="711"/>
      <c r="Q22" s="567"/>
      <c r="R22" s="711"/>
      <c r="S22" s="613"/>
    </row>
    <row r="23" spans="1:19" ht="14.4" customHeight="1" x14ac:dyDescent="0.3">
      <c r="A23" s="593" t="s">
        <v>5278</v>
      </c>
      <c r="B23" s="711">
        <v>7385</v>
      </c>
      <c r="C23" s="567">
        <v>1</v>
      </c>
      <c r="D23" s="711">
        <v>1351</v>
      </c>
      <c r="E23" s="567">
        <v>0.18293838862559242</v>
      </c>
      <c r="F23" s="711">
        <v>1421</v>
      </c>
      <c r="G23" s="583">
        <v>0.1924170616113744</v>
      </c>
      <c r="H23" s="711"/>
      <c r="I23" s="567"/>
      <c r="J23" s="711"/>
      <c r="K23" s="567"/>
      <c r="L23" s="711"/>
      <c r="M23" s="583"/>
      <c r="N23" s="711"/>
      <c r="O23" s="567"/>
      <c r="P23" s="711"/>
      <c r="Q23" s="567"/>
      <c r="R23" s="711"/>
      <c r="S23" s="613"/>
    </row>
    <row r="24" spans="1:19" ht="14.4" customHeight="1" x14ac:dyDescent="0.3">
      <c r="A24" s="593" t="s">
        <v>5279</v>
      </c>
      <c r="B24" s="711">
        <v>11405</v>
      </c>
      <c r="C24" s="567">
        <v>1</v>
      </c>
      <c r="D24" s="711">
        <v>10756</v>
      </c>
      <c r="E24" s="567">
        <v>0.94309513371328368</v>
      </c>
      <c r="F24" s="711">
        <v>7229</v>
      </c>
      <c r="G24" s="583">
        <v>0.63384480491012718</v>
      </c>
      <c r="H24" s="711"/>
      <c r="I24" s="567"/>
      <c r="J24" s="711"/>
      <c r="K24" s="567"/>
      <c r="L24" s="711"/>
      <c r="M24" s="583"/>
      <c r="N24" s="711"/>
      <c r="O24" s="567"/>
      <c r="P24" s="711"/>
      <c r="Q24" s="567"/>
      <c r="R24" s="711"/>
      <c r="S24" s="613"/>
    </row>
    <row r="25" spans="1:19" ht="14.4" customHeight="1" x14ac:dyDescent="0.3">
      <c r="A25" s="593" t="s">
        <v>5280</v>
      </c>
      <c r="B25" s="711">
        <v>124</v>
      </c>
      <c r="C25" s="567">
        <v>1</v>
      </c>
      <c r="D25" s="711"/>
      <c r="E25" s="567"/>
      <c r="F25" s="711"/>
      <c r="G25" s="583"/>
      <c r="H25" s="711"/>
      <c r="I25" s="567"/>
      <c r="J25" s="711"/>
      <c r="K25" s="567"/>
      <c r="L25" s="711"/>
      <c r="M25" s="583"/>
      <c r="N25" s="711"/>
      <c r="O25" s="567"/>
      <c r="P25" s="711"/>
      <c r="Q25" s="567"/>
      <c r="R25" s="711"/>
      <c r="S25" s="613"/>
    </row>
    <row r="26" spans="1:19" ht="14.4" customHeight="1" x14ac:dyDescent="0.3">
      <c r="A26" s="593" t="s">
        <v>5281</v>
      </c>
      <c r="B26" s="711">
        <v>4844</v>
      </c>
      <c r="C26" s="567">
        <v>1</v>
      </c>
      <c r="D26" s="711">
        <v>4774</v>
      </c>
      <c r="E26" s="567">
        <v>0.98554913294797686</v>
      </c>
      <c r="F26" s="711">
        <v>4841</v>
      </c>
      <c r="G26" s="583">
        <v>0.99938067712634182</v>
      </c>
      <c r="H26" s="711"/>
      <c r="I26" s="567"/>
      <c r="J26" s="711"/>
      <c r="K26" s="567"/>
      <c r="L26" s="711"/>
      <c r="M26" s="583"/>
      <c r="N26" s="711"/>
      <c r="O26" s="567"/>
      <c r="P26" s="711"/>
      <c r="Q26" s="567"/>
      <c r="R26" s="711"/>
      <c r="S26" s="613"/>
    </row>
    <row r="27" spans="1:19" ht="14.4" customHeight="1" x14ac:dyDescent="0.3">
      <c r="A27" s="593" t="s">
        <v>5282</v>
      </c>
      <c r="B27" s="711">
        <v>316</v>
      </c>
      <c r="C27" s="567">
        <v>1</v>
      </c>
      <c r="D27" s="711">
        <v>747</v>
      </c>
      <c r="E27" s="567">
        <v>2.3639240506329116</v>
      </c>
      <c r="F27" s="711"/>
      <c r="G27" s="583"/>
      <c r="H27" s="711"/>
      <c r="I27" s="567"/>
      <c r="J27" s="711"/>
      <c r="K27" s="567"/>
      <c r="L27" s="711"/>
      <c r="M27" s="583"/>
      <c r="N27" s="711"/>
      <c r="O27" s="567"/>
      <c r="P27" s="711"/>
      <c r="Q27" s="567"/>
      <c r="R27" s="711"/>
      <c r="S27" s="613"/>
    </row>
    <row r="28" spans="1:19" ht="14.4" customHeight="1" x14ac:dyDescent="0.3">
      <c r="A28" s="593" t="s">
        <v>5283</v>
      </c>
      <c r="B28" s="711">
        <v>5220</v>
      </c>
      <c r="C28" s="567">
        <v>1</v>
      </c>
      <c r="D28" s="711">
        <v>14477</v>
      </c>
      <c r="E28" s="567">
        <v>2.7733716475095784</v>
      </c>
      <c r="F28" s="711">
        <v>6243</v>
      </c>
      <c r="G28" s="583">
        <v>1.195977011494253</v>
      </c>
      <c r="H28" s="711"/>
      <c r="I28" s="567"/>
      <c r="J28" s="711">
        <v>1357</v>
      </c>
      <c r="K28" s="567"/>
      <c r="L28" s="711">
        <v>6199.32</v>
      </c>
      <c r="M28" s="583"/>
      <c r="N28" s="711"/>
      <c r="O28" s="567"/>
      <c r="P28" s="711"/>
      <c r="Q28" s="567"/>
      <c r="R28" s="711"/>
      <c r="S28" s="613"/>
    </row>
    <row r="29" spans="1:19" ht="14.4" customHeight="1" x14ac:dyDescent="0.3">
      <c r="A29" s="593" t="s">
        <v>5284</v>
      </c>
      <c r="B29" s="711">
        <v>1308</v>
      </c>
      <c r="C29" s="567">
        <v>1</v>
      </c>
      <c r="D29" s="711">
        <v>1245</v>
      </c>
      <c r="E29" s="567">
        <v>0.95183486238532111</v>
      </c>
      <c r="F29" s="711">
        <v>928</v>
      </c>
      <c r="G29" s="583">
        <v>0.70948012232415902</v>
      </c>
      <c r="H29" s="711"/>
      <c r="I29" s="567"/>
      <c r="J29" s="711"/>
      <c r="K29" s="567"/>
      <c r="L29" s="711"/>
      <c r="M29" s="583"/>
      <c r="N29" s="711"/>
      <c r="O29" s="567"/>
      <c r="P29" s="711"/>
      <c r="Q29" s="567"/>
      <c r="R29" s="711"/>
      <c r="S29" s="613"/>
    </row>
    <row r="30" spans="1:19" ht="14.4" customHeight="1" x14ac:dyDescent="0.3">
      <c r="A30" s="593" t="s">
        <v>5285</v>
      </c>
      <c r="B30" s="711">
        <v>2052</v>
      </c>
      <c r="C30" s="567">
        <v>1</v>
      </c>
      <c r="D30" s="711">
        <v>3725</v>
      </c>
      <c r="E30" s="567">
        <v>1.8153021442495128</v>
      </c>
      <c r="F30" s="711">
        <v>3014</v>
      </c>
      <c r="G30" s="583">
        <v>1.4688109161793372</v>
      </c>
      <c r="H30" s="711"/>
      <c r="I30" s="567"/>
      <c r="J30" s="711"/>
      <c r="K30" s="567"/>
      <c r="L30" s="711"/>
      <c r="M30" s="583"/>
      <c r="N30" s="711"/>
      <c r="O30" s="567"/>
      <c r="P30" s="711"/>
      <c r="Q30" s="567"/>
      <c r="R30" s="711"/>
      <c r="S30" s="613"/>
    </row>
    <row r="31" spans="1:19" ht="14.4" customHeight="1" x14ac:dyDescent="0.3">
      <c r="A31" s="593" t="s">
        <v>5286</v>
      </c>
      <c r="B31" s="711">
        <v>2232</v>
      </c>
      <c r="C31" s="567">
        <v>1</v>
      </c>
      <c r="D31" s="711">
        <v>1494</v>
      </c>
      <c r="E31" s="567">
        <v>0.66935483870967738</v>
      </c>
      <c r="F31" s="711">
        <v>1392</v>
      </c>
      <c r="G31" s="583">
        <v>0.62365591397849462</v>
      </c>
      <c r="H31" s="711"/>
      <c r="I31" s="567"/>
      <c r="J31" s="711"/>
      <c r="K31" s="567"/>
      <c r="L31" s="711"/>
      <c r="M31" s="583"/>
      <c r="N31" s="711"/>
      <c r="O31" s="567"/>
      <c r="P31" s="711"/>
      <c r="Q31" s="567"/>
      <c r="R31" s="711"/>
      <c r="S31" s="613"/>
    </row>
    <row r="32" spans="1:19" ht="14.4" customHeight="1" thickBot="1" x14ac:dyDescent="0.35">
      <c r="A32" s="594" t="s">
        <v>5287</v>
      </c>
      <c r="B32" s="712">
        <v>165434</v>
      </c>
      <c r="C32" s="713">
        <v>1</v>
      </c>
      <c r="D32" s="712">
        <v>212889</v>
      </c>
      <c r="E32" s="713">
        <v>1.2868515540940799</v>
      </c>
      <c r="F32" s="712">
        <v>206856</v>
      </c>
      <c r="G32" s="586">
        <v>1.2503838388722994</v>
      </c>
      <c r="H32" s="712">
        <v>3812.76</v>
      </c>
      <c r="I32" s="713">
        <v>1</v>
      </c>
      <c r="J32" s="712">
        <v>3583.9</v>
      </c>
      <c r="K32" s="713">
        <v>0.93997524103274266</v>
      </c>
      <c r="L32" s="712"/>
      <c r="M32" s="586"/>
      <c r="N32" s="712"/>
      <c r="O32" s="713"/>
      <c r="P32" s="712"/>
      <c r="Q32" s="713"/>
      <c r="R32" s="712"/>
      <c r="S32" s="714"/>
    </row>
    <row r="33" spans="1:19" ht="14.4" customHeight="1" thickBot="1" x14ac:dyDescent="0.35">
      <c r="A33" s="588" t="s">
        <v>6</v>
      </c>
      <c r="B33" s="715">
        <v>35989717</v>
      </c>
      <c r="C33" s="716">
        <v>1</v>
      </c>
      <c r="D33" s="715">
        <v>37180974</v>
      </c>
      <c r="E33" s="716">
        <v>1.0330999268485495</v>
      </c>
      <c r="F33" s="715">
        <v>36559410</v>
      </c>
      <c r="G33" s="590">
        <v>1.0158293270269394</v>
      </c>
      <c r="H33" s="715">
        <v>10606629.240000006</v>
      </c>
      <c r="I33" s="716">
        <v>1</v>
      </c>
      <c r="J33" s="715">
        <v>11141550.560000006</v>
      </c>
      <c r="K33" s="716">
        <v>1.0504327348393296</v>
      </c>
      <c r="L33" s="715">
        <v>8266781.4699999979</v>
      </c>
      <c r="M33" s="590">
        <v>0.77939760907490652</v>
      </c>
      <c r="N33" s="715"/>
      <c r="O33" s="716"/>
      <c r="P33" s="715"/>
      <c r="Q33" s="716"/>
      <c r="R33" s="715"/>
      <c r="S33" s="717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31664.800000000003</v>
      </c>
      <c r="G3" s="360">
        <f t="shared" si="0"/>
        <v>46596346.239999995</v>
      </c>
      <c r="H3" s="360"/>
      <c r="I3" s="360"/>
      <c r="J3" s="360">
        <f t="shared" si="0"/>
        <v>33918.120000000003</v>
      </c>
      <c r="K3" s="360">
        <f t="shared" si="0"/>
        <v>48322524.56000001</v>
      </c>
      <c r="L3" s="360"/>
      <c r="M3" s="360"/>
      <c r="N3" s="360">
        <f t="shared" si="0"/>
        <v>29819.649999999998</v>
      </c>
      <c r="O3" s="360">
        <f t="shared" si="0"/>
        <v>44826191.469999999</v>
      </c>
      <c r="P3" s="137">
        <f>IF(G3=0,0,O3/G3)</f>
        <v>0.96201086752848375</v>
      </c>
      <c r="Q3" s="361">
        <f>IF(N3=0,0,O3/N3)</f>
        <v>1503.2433804555051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5288</v>
      </c>
      <c r="B6" s="561" t="s">
        <v>5097</v>
      </c>
      <c r="C6" s="561" t="s">
        <v>5132</v>
      </c>
      <c r="D6" s="561" t="s">
        <v>5161</v>
      </c>
      <c r="E6" s="561" t="s">
        <v>5162</v>
      </c>
      <c r="F6" s="564">
        <v>5</v>
      </c>
      <c r="G6" s="564">
        <v>170</v>
      </c>
      <c r="H6" s="564">
        <v>1</v>
      </c>
      <c r="I6" s="564">
        <v>34</v>
      </c>
      <c r="J6" s="564">
        <v>1</v>
      </c>
      <c r="K6" s="564">
        <v>34</v>
      </c>
      <c r="L6" s="564">
        <v>0.2</v>
      </c>
      <c r="M6" s="564">
        <v>34</v>
      </c>
      <c r="N6" s="564">
        <v>3</v>
      </c>
      <c r="O6" s="564">
        <v>102</v>
      </c>
      <c r="P6" s="582">
        <v>0.6</v>
      </c>
      <c r="Q6" s="565">
        <v>34</v>
      </c>
    </row>
    <row r="7" spans="1:17" ht="14.4" customHeight="1" x14ac:dyDescent="0.3">
      <c r="A7" s="566" t="s">
        <v>5288</v>
      </c>
      <c r="B7" s="567" t="s">
        <v>5097</v>
      </c>
      <c r="C7" s="567" t="s">
        <v>5132</v>
      </c>
      <c r="D7" s="567" t="s">
        <v>5209</v>
      </c>
      <c r="E7" s="567" t="s">
        <v>5210</v>
      </c>
      <c r="F7" s="570">
        <v>11</v>
      </c>
      <c r="G7" s="570">
        <v>2728</v>
      </c>
      <c r="H7" s="570">
        <v>1</v>
      </c>
      <c r="I7" s="570">
        <v>248</v>
      </c>
      <c r="J7" s="570">
        <v>15</v>
      </c>
      <c r="K7" s="570">
        <v>3735</v>
      </c>
      <c r="L7" s="570">
        <v>1.3691348973607038</v>
      </c>
      <c r="M7" s="570">
        <v>249</v>
      </c>
      <c r="N7" s="570">
        <v>9</v>
      </c>
      <c r="O7" s="570">
        <v>2088</v>
      </c>
      <c r="P7" s="583">
        <v>0.76539589442815248</v>
      </c>
      <c r="Q7" s="571">
        <v>232</v>
      </c>
    </row>
    <row r="8" spans="1:17" ht="14.4" customHeight="1" x14ac:dyDescent="0.3">
      <c r="A8" s="566" t="s">
        <v>5288</v>
      </c>
      <c r="B8" s="567" t="s">
        <v>5097</v>
      </c>
      <c r="C8" s="567" t="s">
        <v>5132</v>
      </c>
      <c r="D8" s="567" t="s">
        <v>5211</v>
      </c>
      <c r="E8" s="567" t="s">
        <v>5212</v>
      </c>
      <c r="F8" s="570">
        <v>5</v>
      </c>
      <c r="G8" s="570">
        <v>620</v>
      </c>
      <c r="H8" s="570">
        <v>1</v>
      </c>
      <c r="I8" s="570">
        <v>124</v>
      </c>
      <c r="J8" s="570">
        <v>6</v>
      </c>
      <c r="K8" s="570">
        <v>750</v>
      </c>
      <c r="L8" s="570">
        <v>1.2096774193548387</v>
      </c>
      <c r="M8" s="570">
        <v>125</v>
      </c>
      <c r="N8" s="570">
        <v>2</v>
      </c>
      <c r="O8" s="570">
        <v>232</v>
      </c>
      <c r="P8" s="583">
        <v>0.37419354838709679</v>
      </c>
      <c r="Q8" s="571">
        <v>116</v>
      </c>
    </row>
    <row r="9" spans="1:17" ht="14.4" customHeight="1" x14ac:dyDescent="0.3">
      <c r="A9" s="566" t="s">
        <v>5289</v>
      </c>
      <c r="B9" s="567" t="s">
        <v>5097</v>
      </c>
      <c r="C9" s="567" t="s">
        <v>5132</v>
      </c>
      <c r="D9" s="567" t="s">
        <v>5161</v>
      </c>
      <c r="E9" s="567" t="s">
        <v>5162</v>
      </c>
      <c r="F9" s="570">
        <v>13</v>
      </c>
      <c r="G9" s="570">
        <v>442</v>
      </c>
      <c r="H9" s="570">
        <v>1</v>
      </c>
      <c r="I9" s="570">
        <v>34</v>
      </c>
      <c r="J9" s="570">
        <v>12</v>
      </c>
      <c r="K9" s="570">
        <v>408</v>
      </c>
      <c r="L9" s="570">
        <v>0.92307692307692313</v>
      </c>
      <c r="M9" s="570">
        <v>34</v>
      </c>
      <c r="N9" s="570">
        <v>13</v>
      </c>
      <c r="O9" s="570">
        <v>442</v>
      </c>
      <c r="P9" s="583">
        <v>1</v>
      </c>
      <c r="Q9" s="571">
        <v>34</v>
      </c>
    </row>
    <row r="10" spans="1:17" ht="14.4" customHeight="1" x14ac:dyDescent="0.3">
      <c r="A10" s="566" t="s">
        <v>5289</v>
      </c>
      <c r="B10" s="567" t="s">
        <v>5097</v>
      </c>
      <c r="C10" s="567" t="s">
        <v>5132</v>
      </c>
      <c r="D10" s="567" t="s">
        <v>5179</v>
      </c>
      <c r="E10" s="567" t="s">
        <v>5180</v>
      </c>
      <c r="F10" s="570">
        <v>1</v>
      </c>
      <c r="G10" s="570">
        <v>607</v>
      </c>
      <c r="H10" s="570">
        <v>1</v>
      </c>
      <c r="I10" s="570">
        <v>607</v>
      </c>
      <c r="J10" s="570">
        <v>2</v>
      </c>
      <c r="K10" s="570">
        <v>1218</v>
      </c>
      <c r="L10" s="570">
        <v>2.0065897858319603</v>
      </c>
      <c r="M10" s="570">
        <v>609</v>
      </c>
      <c r="N10" s="570"/>
      <c r="O10" s="570"/>
      <c r="P10" s="583"/>
      <c r="Q10" s="571"/>
    </row>
    <row r="11" spans="1:17" ht="14.4" customHeight="1" x14ac:dyDescent="0.3">
      <c r="A11" s="566" t="s">
        <v>5289</v>
      </c>
      <c r="B11" s="567" t="s">
        <v>5097</v>
      </c>
      <c r="C11" s="567" t="s">
        <v>5132</v>
      </c>
      <c r="D11" s="567" t="s">
        <v>5187</v>
      </c>
      <c r="E11" s="567" t="s">
        <v>5188</v>
      </c>
      <c r="F11" s="570"/>
      <c r="G11" s="570"/>
      <c r="H11" s="570"/>
      <c r="I11" s="570"/>
      <c r="J11" s="570">
        <v>1</v>
      </c>
      <c r="K11" s="570">
        <v>183</v>
      </c>
      <c r="L11" s="570"/>
      <c r="M11" s="570">
        <v>183</v>
      </c>
      <c r="N11" s="570"/>
      <c r="O11" s="570"/>
      <c r="P11" s="583"/>
      <c r="Q11" s="571"/>
    </row>
    <row r="12" spans="1:17" ht="14.4" customHeight="1" x14ac:dyDescent="0.3">
      <c r="A12" s="566" t="s">
        <v>5289</v>
      </c>
      <c r="B12" s="567" t="s">
        <v>5097</v>
      </c>
      <c r="C12" s="567" t="s">
        <v>5132</v>
      </c>
      <c r="D12" s="567" t="s">
        <v>5207</v>
      </c>
      <c r="E12" s="567" t="s">
        <v>5208</v>
      </c>
      <c r="F12" s="570"/>
      <c r="G12" s="570"/>
      <c r="H12" s="570"/>
      <c r="I12" s="570"/>
      <c r="J12" s="570"/>
      <c r="K12" s="570"/>
      <c r="L12" s="570"/>
      <c r="M12" s="570"/>
      <c r="N12" s="570">
        <v>1</v>
      </c>
      <c r="O12" s="570">
        <v>344</v>
      </c>
      <c r="P12" s="583"/>
      <c r="Q12" s="571">
        <v>344</v>
      </c>
    </row>
    <row r="13" spans="1:17" ht="14.4" customHeight="1" x14ac:dyDescent="0.3">
      <c r="A13" s="566" t="s">
        <v>5289</v>
      </c>
      <c r="B13" s="567" t="s">
        <v>5097</v>
      </c>
      <c r="C13" s="567" t="s">
        <v>5132</v>
      </c>
      <c r="D13" s="567" t="s">
        <v>5209</v>
      </c>
      <c r="E13" s="567" t="s">
        <v>5210</v>
      </c>
      <c r="F13" s="570">
        <v>68</v>
      </c>
      <c r="G13" s="570">
        <v>16864</v>
      </c>
      <c r="H13" s="570">
        <v>1</v>
      </c>
      <c r="I13" s="570">
        <v>248</v>
      </c>
      <c r="J13" s="570">
        <v>73</v>
      </c>
      <c r="K13" s="570">
        <v>18177</v>
      </c>
      <c r="L13" s="570">
        <v>1.0778581593927894</v>
      </c>
      <c r="M13" s="570">
        <v>249</v>
      </c>
      <c r="N13" s="570">
        <v>49</v>
      </c>
      <c r="O13" s="570">
        <v>11368</v>
      </c>
      <c r="P13" s="583">
        <v>0.67409867172675519</v>
      </c>
      <c r="Q13" s="571">
        <v>232</v>
      </c>
    </row>
    <row r="14" spans="1:17" ht="14.4" customHeight="1" x14ac:dyDescent="0.3">
      <c r="A14" s="566" t="s">
        <v>5289</v>
      </c>
      <c r="B14" s="567" t="s">
        <v>5097</v>
      </c>
      <c r="C14" s="567" t="s">
        <v>5132</v>
      </c>
      <c r="D14" s="567" t="s">
        <v>5211</v>
      </c>
      <c r="E14" s="567" t="s">
        <v>5212</v>
      </c>
      <c r="F14" s="570">
        <v>33</v>
      </c>
      <c r="G14" s="570">
        <v>4092</v>
      </c>
      <c r="H14" s="570">
        <v>1</v>
      </c>
      <c r="I14" s="570">
        <v>124</v>
      </c>
      <c r="J14" s="570">
        <v>44</v>
      </c>
      <c r="K14" s="570">
        <v>5500</v>
      </c>
      <c r="L14" s="570">
        <v>1.3440860215053763</v>
      </c>
      <c r="M14" s="570">
        <v>125</v>
      </c>
      <c r="N14" s="570">
        <v>30</v>
      </c>
      <c r="O14" s="570">
        <v>3480</v>
      </c>
      <c r="P14" s="583">
        <v>0.85043988269794724</v>
      </c>
      <c r="Q14" s="571">
        <v>116</v>
      </c>
    </row>
    <row r="15" spans="1:17" ht="14.4" customHeight="1" x14ac:dyDescent="0.3">
      <c r="A15" s="566" t="s">
        <v>5290</v>
      </c>
      <c r="B15" s="567" t="s">
        <v>5097</v>
      </c>
      <c r="C15" s="567" t="s">
        <v>5132</v>
      </c>
      <c r="D15" s="567" t="s">
        <v>5147</v>
      </c>
      <c r="E15" s="567" t="s">
        <v>5148</v>
      </c>
      <c r="F15" s="570">
        <v>3</v>
      </c>
      <c r="G15" s="570">
        <v>225</v>
      </c>
      <c r="H15" s="570">
        <v>1</v>
      </c>
      <c r="I15" s="570">
        <v>75</v>
      </c>
      <c r="J15" s="570">
        <v>4</v>
      </c>
      <c r="K15" s="570">
        <v>300</v>
      </c>
      <c r="L15" s="570">
        <v>1.3333333333333333</v>
      </c>
      <c r="M15" s="570">
        <v>75</v>
      </c>
      <c r="N15" s="570">
        <v>9</v>
      </c>
      <c r="O15" s="570">
        <v>729</v>
      </c>
      <c r="P15" s="583">
        <v>3.24</v>
      </c>
      <c r="Q15" s="571">
        <v>81</v>
      </c>
    </row>
    <row r="16" spans="1:17" ht="14.4" customHeight="1" x14ac:dyDescent="0.3">
      <c r="A16" s="566" t="s">
        <v>5290</v>
      </c>
      <c r="B16" s="567" t="s">
        <v>5097</v>
      </c>
      <c r="C16" s="567" t="s">
        <v>5132</v>
      </c>
      <c r="D16" s="567" t="s">
        <v>5161</v>
      </c>
      <c r="E16" s="567" t="s">
        <v>5162</v>
      </c>
      <c r="F16" s="570">
        <v>14</v>
      </c>
      <c r="G16" s="570">
        <v>476</v>
      </c>
      <c r="H16" s="570">
        <v>1</v>
      </c>
      <c r="I16" s="570">
        <v>34</v>
      </c>
      <c r="J16" s="570">
        <v>6</v>
      </c>
      <c r="K16" s="570">
        <v>204</v>
      </c>
      <c r="L16" s="570">
        <v>0.42857142857142855</v>
      </c>
      <c r="M16" s="570">
        <v>34</v>
      </c>
      <c r="N16" s="570">
        <v>8</v>
      </c>
      <c r="O16" s="570">
        <v>272</v>
      </c>
      <c r="P16" s="583">
        <v>0.5714285714285714</v>
      </c>
      <c r="Q16" s="571">
        <v>34</v>
      </c>
    </row>
    <row r="17" spans="1:17" ht="14.4" customHeight="1" x14ac:dyDescent="0.3">
      <c r="A17" s="566" t="s">
        <v>5290</v>
      </c>
      <c r="B17" s="567" t="s">
        <v>5097</v>
      </c>
      <c r="C17" s="567" t="s">
        <v>5132</v>
      </c>
      <c r="D17" s="567" t="s">
        <v>5179</v>
      </c>
      <c r="E17" s="567" t="s">
        <v>5180</v>
      </c>
      <c r="F17" s="570">
        <v>1</v>
      </c>
      <c r="G17" s="570">
        <v>607</v>
      </c>
      <c r="H17" s="570">
        <v>1</v>
      </c>
      <c r="I17" s="570">
        <v>607</v>
      </c>
      <c r="J17" s="570">
        <v>1</v>
      </c>
      <c r="K17" s="570">
        <v>609</v>
      </c>
      <c r="L17" s="570">
        <v>1.0032948929159802</v>
      </c>
      <c r="M17" s="570">
        <v>609</v>
      </c>
      <c r="N17" s="570"/>
      <c r="O17" s="570"/>
      <c r="P17" s="583"/>
      <c r="Q17" s="571"/>
    </row>
    <row r="18" spans="1:17" ht="14.4" customHeight="1" x14ac:dyDescent="0.3">
      <c r="A18" s="566" t="s">
        <v>5290</v>
      </c>
      <c r="B18" s="567" t="s">
        <v>5097</v>
      </c>
      <c r="C18" s="567" t="s">
        <v>5132</v>
      </c>
      <c r="D18" s="567" t="s">
        <v>5181</v>
      </c>
      <c r="E18" s="567" t="s">
        <v>5182</v>
      </c>
      <c r="F18" s="570">
        <v>1</v>
      </c>
      <c r="G18" s="570">
        <v>162</v>
      </c>
      <c r="H18" s="570">
        <v>1</v>
      </c>
      <c r="I18" s="570">
        <v>162</v>
      </c>
      <c r="J18" s="570"/>
      <c r="K18" s="570"/>
      <c r="L18" s="570"/>
      <c r="M18" s="570"/>
      <c r="N18" s="570"/>
      <c r="O18" s="570"/>
      <c r="P18" s="583"/>
      <c r="Q18" s="571"/>
    </row>
    <row r="19" spans="1:17" ht="14.4" customHeight="1" x14ac:dyDescent="0.3">
      <c r="A19" s="566" t="s">
        <v>5290</v>
      </c>
      <c r="B19" s="567" t="s">
        <v>5097</v>
      </c>
      <c r="C19" s="567" t="s">
        <v>5132</v>
      </c>
      <c r="D19" s="567" t="s">
        <v>5185</v>
      </c>
      <c r="E19" s="567" t="s">
        <v>5186</v>
      </c>
      <c r="F19" s="570">
        <v>1</v>
      </c>
      <c r="G19" s="570">
        <v>941</v>
      </c>
      <c r="H19" s="570">
        <v>1</v>
      </c>
      <c r="I19" s="570">
        <v>941</v>
      </c>
      <c r="J19" s="570"/>
      <c r="K19" s="570"/>
      <c r="L19" s="570"/>
      <c r="M19" s="570"/>
      <c r="N19" s="570"/>
      <c r="O19" s="570"/>
      <c r="P19" s="583"/>
      <c r="Q19" s="571"/>
    </row>
    <row r="20" spans="1:17" ht="14.4" customHeight="1" x14ac:dyDescent="0.3">
      <c r="A20" s="566" t="s">
        <v>5290</v>
      </c>
      <c r="B20" s="567" t="s">
        <v>5097</v>
      </c>
      <c r="C20" s="567" t="s">
        <v>5132</v>
      </c>
      <c r="D20" s="567" t="s">
        <v>5187</v>
      </c>
      <c r="E20" s="567" t="s">
        <v>5188</v>
      </c>
      <c r="F20" s="570"/>
      <c r="G20" s="570"/>
      <c r="H20" s="570"/>
      <c r="I20" s="570"/>
      <c r="J20" s="570">
        <v>1</v>
      </c>
      <c r="K20" s="570">
        <v>183</v>
      </c>
      <c r="L20" s="570"/>
      <c r="M20" s="570">
        <v>183</v>
      </c>
      <c r="N20" s="570"/>
      <c r="O20" s="570"/>
      <c r="P20" s="583"/>
      <c r="Q20" s="571"/>
    </row>
    <row r="21" spans="1:17" ht="14.4" customHeight="1" x14ac:dyDescent="0.3">
      <c r="A21" s="566" t="s">
        <v>5290</v>
      </c>
      <c r="B21" s="567" t="s">
        <v>5097</v>
      </c>
      <c r="C21" s="567" t="s">
        <v>5132</v>
      </c>
      <c r="D21" s="567" t="s">
        <v>5189</v>
      </c>
      <c r="E21" s="567" t="s">
        <v>5190</v>
      </c>
      <c r="F21" s="570"/>
      <c r="G21" s="570"/>
      <c r="H21" s="570"/>
      <c r="I21" s="570"/>
      <c r="J21" s="570">
        <v>1</v>
      </c>
      <c r="K21" s="570">
        <v>385</v>
      </c>
      <c r="L21" s="570"/>
      <c r="M21" s="570">
        <v>385</v>
      </c>
      <c r="N21" s="570"/>
      <c r="O21" s="570"/>
      <c r="P21" s="583"/>
      <c r="Q21" s="571"/>
    </row>
    <row r="22" spans="1:17" ht="14.4" customHeight="1" x14ac:dyDescent="0.3">
      <c r="A22" s="566" t="s">
        <v>5290</v>
      </c>
      <c r="B22" s="567" t="s">
        <v>5097</v>
      </c>
      <c r="C22" s="567" t="s">
        <v>5132</v>
      </c>
      <c r="D22" s="567" t="s">
        <v>5191</v>
      </c>
      <c r="E22" s="567" t="s">
        <v>5192</v>
      </c>
      <c r="F22" s="570">
        <v>3</v>
      </c>
      <c r="G22" s="570">
        <v>117</v>
      </c>
      <c r="H22" s="570">
        <v>1</v>
      </c>
      <c r="I22" s="570">
        <v>39</v>
      </c>
      <c r="J22" s="570"/>
      <c r="K22" s="570"/>
      <c r="L22" s="570"/>
      <c r="M22" s="570"/>
      <c r="N22" s="570"/>
      <c r="O22" s="570"/>
      <c r="P22" s="583"/>
      <c r="Q22" s="571"/>
    </row>
    <row r="23" spans="1:17" ht="14.4" customHeight="1" x14ac:dyDescent="0.3">
      <c r="A23" s="566" t="s">
        <v>5290</v>
      </c>
      <c r="B23" s="567" t="s">
        <v>5097</v>
      </c>
      <c r="C23" s="567" t="s">
        <v>5132</v>
      </c>
      <c r="D23" s="567" t="s">
        <v>5195</v>
      </c>
      <c r="E23" s="567" t="s">
        <v>5196</v>
      </c>
      <c r="F23" s="570">
        <v>1</v>
      </c>
      <c r="G23" s="570">
        <v>559</v>
      </c>
      <c r="H23" s="570">
        <v>1</v>
      </c>
      <c r="I23" s="570">
        <v>559</v>
      </c>
      <c r="J23" s="570"/>
      <c r="K23" s="570"/>
      <c r="L23" s="570"/>
      <c r="M23" s="570"/>
      <c r="N23" s="570"/>
      <c r="O23" s="570"/>
      <c r="P23" s="583"/>
      <c r="Q23" s="571"/>
    </row>
    <row r="24" spans="1:17" ht="14.4" customHeight="1" x14ac:dyDescent="0.3">
      <c r="A24" s="566" t="s">
        <v>5290</v>
      </c>
      <c r="B24" s="567" t="s">
        <v>5097</v>
      </c>
      <c r="C24" s="567" t="s">
        <v>5132</v>
      </c>
      <c r="D24" s="567" t="s">
        <v>5209</v>
      </c>
      <c r="E24" s="567" t="s">
        <v>5210</v>
      </c>
      <c r="F24" s="570">
        <v>51</v>
      </c>
      <c r="G24" s="570">
        <v>12648</v>
      </c>
      <c r="H24" s="570">
        <v>1</v>
      </c>
      <c r="I24" s="570">
        <v>248</v>
      </c>
      <c r="J24" s="570">
        <v>50</v>
      </c>
      <c r="K24" s="570">
        <v>12450</v>
      </c>
      <c r="L24" s="570">
        <v>0.98434535104364329</v>
      </c>
      <c r="M24" s="570">
        <v>249</v>
      </c>
      <c r="N24" s="570">
        <v>29</v>
      </c>
      <c r="O24" s="570">
        <v>6728</v>
      </c>
      <c r="P24" s="583">
        <v>0.53194180898165722</v>
      </c>
      <c r="Q24" s="571">
        <v>232</v>
      </c>
    </row>
    <row r="25" spans="1:17" ht="14.4" customHeight="1" x14ac:dyDescent="0.3">
      <c r="A25" s="566" t="s">
        <v>5290</v>
      </c>
      <c r="B25" s="567" t="s">
        <v>5097</v>
      </c>
      <c r="C25" s="567" t="s">
        <v>5132</v>
      </c>
      <c r="D25" s="567" t="s">
        <v>5211</v>
      </c>
      <c r="E25" s="567" t="s">
        <v>5212</v>
      </c>
      <c r="F25" s="570">
        <v>14</v>
      </c>
      <c r="G25" s="570">
        <v>1736</v>
      </c>
      <c r="H25" s="570">
        <v>1</v>
      </c>
      <c r="I25" s="570">
        <v>124</v>
      </c>
      <c r="J25" s="570">
        <v>28</v>
      </c>
      <c r="K25" s="570">
        <v>3500</v>
      </c>
      <c r="L25" s="570">
        <v>2.0161290322580645</v>
      </c>
      <c r="M25" s="570">
        <v>125</v>
      </c>
      <c r="N25" s="570">
        <v>18</v>
      </c>
      <c r="O25" s="570">
        <v>2088</v>
      </c>
      <c r="P25" s="583">
        <v>1.2027649769585254</v>
      </c>
      <c r="Q25" s="571">
        <v>116</v>
      </c>
    </row>
    <row r="26" spans="1:17" ht="14.4" customHeight="1" x14ac:dyDescent="0.3">
      <c r="A26" s="566" t="s">
        <v>5290</v>
      </c>
      <c r="B26" s="567" t="s">
        <v>5097</v>
      </c>
      <c r="C26" s="567" t="s">
        <v>5132</v>
      </c>
      <c r="D26" s="567" t="s">
        <v>5213</v>
      </c>
      <c r="E26" s="567" t="s">
        <v>5214</v>
      </c>
      <c r="F26" s="570"/>
      <c r="G26" s="570"/>
      <c r="H26" s="570"/>
      <c r="I26" s="570"/>
      <c r="J26" s="570"/>
      <c r="K26" s="570"/>
      <c r="L26" s="570"/>
      <c r="M26" s="570"/>
      <c r="N26" s="570">
        <v>2</v>
      </c>
      <c r="O26" s="570">
        <v>2086</v>
      </c>
      <c r="P26" s="583"/>
      <c r="Q26" s="571">
        <v>1043</v>
      </c>
    </row>
    <row r="27" spans="1:17" ht="14.4" customHeight="1" x14ac:dyDescent="0.3">
      <c r="A27" s="566" t="s">
        <v>5290</v>
      </c>
      <c r="B27" s="567" t="s">
        <v>5097</v>
      </c>
      <c r="C27" s="567" t="s">
        <v>5132</v>
      </c>
      <c r="D27" s="567" t="s">
        <v>5221</v>
      </c>
      <c r="E27" s="567" t="s">
        <v>5222</v>
      </c>
      <c r="F27" s="570"/>
      <c r="G27" s="570"/>
      <c r="H27" s="570"/>
      <c r="I27" s="570"/>
      <c r="J27" s="570">
        <v>1</v>
      </c>
      <c r="K27" s="570">
        <v>176</v>
      </c>
      <c r="L27" s="570"/>
      <c r="M27" s="570">
        <v>176</v>
      </c>
      <c r="N27" s="570"/>
      <c r="O27" s="570"/>
      <c r="P27" s="583"/>
      <c r="Q27" s="571"/>
    </row>
    <row r="28" spans="1:17" ht="14.4" customHeight="1" x14ac:dyDescent="0.3">
      <c r="A28" s="566" t="s">
        <v>5290</v>
      </c>
      <c r="B28" s="567" t="s">
        <v>5097</v>
      </c>
      <c r="C28" s="567" t="s">
        <v>5132</v>
      </c>
      <c r="D28" s="567" t="s">
        <v>5223</v>
      </c>
      <c r="E28" s="567" t="s">
        <v>5224</v>
      </c>
      <c r="F28" s="570"/>
      <c r="G28" s="570"/>
      <c r="H28" s="570"/>
      <c r="I28" s="570"/>
      <c r="J28" s="570"/>
      <c r="K28" s="570"/>
      <c r="L28" s="570"/>
      <c r="M28" s="570"/>
      <c r="N28" s="570">
        <v>2</v>
      </c>
      <c r="O28" s="570">
        <v>228</v>
      </c>
      <c r="P28" s="583"/>
      <c r="Q28" s="571">
        <v>114</v>
      </c>
    </row>
    <row r="29" spans="1:17" ht="14.4" customHeight="1" x14ac:dyDescent="0.3">
      <c r="A29" s="566" t="s">
        <v>5290</v>
      </c>
      <c r="B29" s="567" t="s">
        <v>5097</v>
      </c>
      <c r="C29" s="567" t="s">
        <v>5132</v>
      </c>
      <c r="D29" s="567" t="s">
        <v>5233</v>
      </c>
      <c r="E29" s="567" t="s">
        <v>5234</v>
      </c>
      <c r="F29" s="570"/>
      <c r="G29" s="570"/>
      <c r="H29" s="570"/>
      <c r="I29" s="570"/>
      <c r="J29" s="570">
        <v>1</v>
      </c>
      <c r="K29" s="570">
        <v>112</v>
      </c>
      <c r="L29" s="570"/>
      <c r="M29" s="570">
        <v>112</v>
      </c>
      <c r="N29" s="570"/>
      <c r="O29" s="570"/>
      <c r="P29" s="583"/>
      <c r="Q29" s="571"/>
    </row>
    <row r="30" spans="1:17" ht="14.4" customHeight="1" x14ac:dyDescent="0.3">
      <c r="A30" s="566" t="s">
        <v>5290</v>
      </c>
      <c r="B30" s="567" t="s">
        <v>5097</v>
      </c>
      <c r="C30" s="567" t="s">
        <v>5132</v>
      </c>
      <c r="D30" s="567" t="s">
        <v>5241</v>
      </c>
      <c r="E30" s="567" t="s">
        <v>5242</v>
      </c>
      <c r="F30" s="570">
        <v>1</v>
      </c>
      <c r="G30" s="570">
        <v>654</v>
      </c>
      <c r="H30" s="570">
        <v>1</v>
      </c>
      <c r="I30" s="570">
        <v>654</v>
      </c>
      <c r="J30" s="570">
        <v>2</v>
      </c>
      <c r="K30" s="570">
        <v>1312</v>
      </c>
      <c r="L30" s="570">
        <v>2.0061162079510702</v>
      </c>
      <c r="M30" s="570">
        <v>656</v>
      </c>
      <c r="N30" s="570">
        <v>1</v>
      </c>
      <c r="O30" s="570">
        <v>659</v>
      </c>
      <c r="P30" s="583">
        <v>1.0076452599388379</v>
      </c>
      <c r="Q30" s="571">
        <v>659</v>
      </c>
    </row>
    <row r="31" spans="1:17" ht="14.4" customHeight="1" x14ac:dyDescent="0.3">
      <c r="A31" s="566" t="s">
        <v>5290</v>
      </c>
      <c r="B31" s="567" t="s">
        <v>5097</v>
      </c>
      <c r="C31" s="567" t="s">
        <v>5132</v>
      </c>
      <c r="D31" s="567" t="s">
        <v>5249</v>
      </c>
      <c r="E31" s="567" t="s">
        <v>5250</v>
      </c>
      <c r="F31" s="570"/>
      <c r="G31" s="570"/>
      <c r="H31" s="570"/>
      <c r="I31" s="570"/>
      <c r="J31" s="570">
        <v>3</v>
      </c>
      <c r="K31" s="570">
        <v>3819</v>
      </c>
      <c r="L31" s="570"/>
      <c r="M31" s="570">
        <v>1273</v>
      </c>
      <c r="N31" s="570">
        <v>5</v>
      </c>
      <c r="O31" s="570">
        <v>6385</v>
      </c>
      <c r="P31" s="583"/>
      <c r="Q31" s="571">
        <v>1277</v>
      </c>
    </row>
    <row r="32" spans="1:17" ht="14.4" customHeight="1" x14ac:dyDescent="0.3">
      <c r="A32" s="566" t="s">
        <v>5290</v>
      </c>
      <c r="B32" s="567" t="s">
        <v>5097</v>
      </c>
      <c r="C32" s="567" t="s">
        <v>5132</v>
      </c>
      <c r="D32" s="567" t="s">
        <v>5253</v>
      </c>
      <c r="E32" s="567" t="s">
        <v>5254</v>
      </c>
      <c r="F32" s="570">
        <v>1</v>
      </c>
      <c r="G32" s="570">
        <v>332</v>
      </c>
      <c r="H32" s="570">
        <v>1</v>
      </c>
      <c r="I32" s="570">
        <v>332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537</v>
      </c>
      <c r="B33" s="567" t="s">
        <v>5291</v>
      </c>
      <c r="C33" s="567" t="s">
        <v>5132</v>
      </c>
      <c r="D33" s="567" t="s">
        <v>5173</v>
      </c>
      <c r="E33" s="567" t="s">
        <v>5174</v>
      </c>
      <c r="F33" s="570"/>
      <c r="G33" s="570"/>
      <c r="H33" s="570"/>
      <c r="I33" s="570"/>
      <c r="J33" s="570">
        <v>2</v>
      </c>
      <c r="K33" s="570">
        <v>1784</v>
      </c>
      <c r="L33" s="570"/>
      <c r="M33" s="570">
        <v>892</v>
      </c>
      <c r="N33" s="570"/>
      <c r="O33" s="570"/>
      <c r="P33" s="583"/>
      <c r="Q33" s="571"/>
    </row>
    <row r="34" spans="1:17" ht="14.4" customHeight="1" x14ac:dyDescent="0.3">
      <c r="A34" s="566" t="s">
        <v>537</v>
      </c>
      <c r="B34" s="567" t="s">
        <v>5097</v>
      </c>
      <c r="C34" s="567" t="s">
        <v>5119</v>
      </c>
      <c r="D34" s="567" t="s">
        <v>5292</v>
      </c>
      <c r="E34" s="567" t="s">
        <v>5293</v>
      </c>
      <c r="F34" s="570">
        <v>1</v>
      </c>
      <c r="G34" s="570">
        <v>1144.3</v>
      </c>
      <c r="H34" s="570">
        <v>1</v>
      </c>
      <c r="I34" s="570">
        <v>1144.3</v>
      </c>
      <c r="J34" s="570"/>
      <c r="K34" s="570"/>
      <c r="L34" s="570"/>
      <c r="M34" s="570"/>
      <c r="N34" s="570"/>
      <c r="O34" s="570"/>
      <c r="P34" s="583"/>
      <c r="Q34" s="571"/>
    </row>
    <row r="35" spans="1:17" ht="14.4" customHeight="1" x14ac:dyDescent="0.3">
      <c r="A35" s="566" t="s">
        <v>537</v>
      </c>
      <c r="B35" s="567" t="s">
        <v>5097</v>
      </c>
      <c r="C35" s="567" t="s">
        <v>5119</v>
      </c>
      <c r="D35" s="567" t="s">
        <v>5120</v>
      </c>
      <c r="E35" s="567" t="s">
        <v>5121</v>
      </c>
      <c r="F35" s="570">
        <v>4</v>
      </c>
      <c r="G35" s="570">
        <v>1616.4</v>
      </c>
      <c r="H35" s="570">
        <v>1</v>
      </c>
      <c r="I35" s="570">
        <v>404.1</v>
      </c>
      <c r="J35" s="570">
        <v>1</v>
      </c>
      <c r="K35" s="570">
        <v>418.69</v>
      </c>
      <c r="L35" s="570">
        <v>0.25902623113090817</v>
      </c>
      <c r="M35" s="570">
        <v>418.69</v>
      </c>
      <c r="N35" s="570"/>
      <c r="O35" s="570"/>
      <c r="P35" s="583"/>
      <c r="Q35" s="571"/>
    </row>
    <row r="36" spans="1:17" ht="14.4" customHeight="1" x14ac:dyDescent="0.3">
      <c r="A36" s="566" t="s">
        <v>537</v>
      </c>
      <c r="B36" s="567" t="s">
        <v>5097</v>
      </c>
      <c r="C36" s="567" t="s">
        <v>5119</v>
      </c>
      <c r="D36" s="567" t="s">
        <v>5124</v>
      </c>
      <c r="E36" s="567" t="s">
        <v>5125</v>
      </c>
      <c r="F36" s="570"/>
      <c r="G36" s="570"/>
      <c r="H36" s="570"/>
      <c r="I36" s="570"/>
      <c r="J36" s="570">
        <v>3</v>
      </c>
      <c r="K36" s="570">
        <v>4120.3500000000004</v>
      </c>
      <c r="L36" s="570"/>
      <c r="M36" s="570">
        <v>1373.45</v>
      </c>
      <c r="N36" s="570"/>
      <c r="O36" s="570"/>
      <c r="P36" s="583"/>
      <c r="Q36" s="571"/>
    </row>
    <row r="37" spans="1:17" ht="14.4" customHeight="1" x14ac:dyDescent="0.3">
      <c r="A37" s="566" t="s">
        <v>537</v>
      </c>
      <c r="B37" s="567" t="s">
        <v>5097</v>
      </c>
      <c r="C37" s="567" t="s">
        <v>5119</v>
      </c>
      <c r="D37" s="567" t="s">
        <v>5126</v>
      </c>
      <c r="E37" s="567" t="s">
        <v>5127</v>
      </c>
      <c r="F37" s="570">
        <v>2</v>
      </c>
      <c r="G37" s="570">
        <v>325.60000000000002</v>
      </c>
      <c r="H37" s="570">
        <v>1</v>
      </c>
      <c r="I37" s="570">
        <v>162.80000000000001</v>
      </c>
      <c r="J37" s="570"/>
      <c r="K37" s="570"/>
      <c r="L37" s="570"/>
      <c r="M37" s="570"/>
      <c r="N37" s="570">
        <v>1</v>
      </c>
      <c r="O37" s="570">
        <v>162.80000000000001</v>
      </c>
      <c r="P37" s="583">
        <v>0.5</v>
      </c>
      <c r="Q37" s="571">
        <v>162.80000000000001</v>
      </c>
    </row>
    <row r="38" spans="1:17" ht="14.4" customHeight="1" x14ac:dyDescent="0.3">
      <c r="A38" s="566" t="s">
        <v>537</v>
      </c>
      <c r="B38" s="567" t="s">
        <v>5097</v>
      </c>
      <c r="C38" s="567" t="s">
        <v>5119</v>
      </c>
      <c r="D38" s="567" t="s">
        <v>5294</v>
      </c>
      <c r="E38" s="567" t="s">
        <v>5295</v>
      </c>
      <c r="F38" s="570">
        <v>1</v>
      </c>
      <c r="G38" s="570">
        <v>16896.27</v>
      </c>
      <c r="H38" s="570">
        <v>1</v>
      </c>
      <c r="I38" s="570">
        <v>16896.27</v>
      </c>
      <c r="J38" s="570"/>
      <c r="K38" s="570"/>
      <c r="L38" s="570"/>
      <c r="M38" s="570"/>
      <c r="N38" s="570"/>
      <c r="O38" s="570"/>
      <c r="P38" s="583"/>
      <c r="Q38" s="571"/>
    </row>
    <row r="39" spans="1:17" ht="14.4" customHeight="1" x14ac:dyDescent="0.3">
      <c r="A39" s="566" t="s">
        <v>537</v>
      </c>
      <c r="B39" s="567" t="s">
        <v>5097</v>
      </c>
      <c r="C39" s="567" t="s">
        <v>5119</v>
      </c>
      <c r="D39" s="567" t="s">
        <v>5296</v>
      </c>
      <c r="E39" s="567" t="s">
        <v>5297</v>
      </c>
      <c r="F39" s="570">
        <v>1</v>
      </c>
      <c r="G39" s="570">
        <v>14256.04</v>
      </c>
      <c r="H39" s="570">
        <v>1</v>
      </c>
      <c r="I39" s="570">
        <v>14256.04</v>
      </c>
      <c r="J39" s="570"/>
      <c r="K39" s="570"/>
      <c r="L39" s="570"/>
      <c r="M39" s="570"/>
      <c r="N39" s="570"/>
      <c r="O39" s="570"/>
      <c r="P39" s="583"/>
      <c r="Q39" s="571"/>
    </row>
    <row r="40" spans="1:17" ht="14.4" customHeight="1" x14ac:dyDescent="0.3">
      <c r="A40" s="566" t="s">
        <v>537</v>
      </c>
      <c r="B40" s="567" t="s">
        <v>5097</v>
      </c>
      <c r="C40" s="567" t="s">
        <v>5119</v>
      </c>
      <c r="D40" s="567" t="s">
        <v>5298</v>
      </c>
      <c r="E40" s="567" t="s">
        <v>5299</v>
      </c>
      <c r="F40" s="570">
        <v>1</v>
      </c>
      <c r="G40" s="570">
        <v>11616.1</v>
      </c>
      <c r="H40" s="570">
        <v>1</v>
      </c>
      <c r="I40" s="570">
        <v>11616.1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537</v>
      </c>
      <c r="B41" s="567" t="s">
        <v>5097</v>
      </c>
      <c r="C41" s="567" t="s">
        <v>5119</v>
      </c>
      <c r="D41" s="567" t="s">
        <v>5300</v>
      </c>
      <c r="E41" s="567" t="s">
        <v>5301</v>
      </c>
      <c r="F41" s="570">
        <v>1</v>
      </c>
      <c r="G41" s="570">
        <v>1056.04</v>
      </c>
      <c r="H41" s="570">
        <v>1</v>
      </c>
      <c r="I41" s="570">
        <v>1056.04</v>
      </c>
      <c r="J41" s="570"/>
      <c r="K41" s="570"/>
      <c r="L41" s="570"/>
      <c r="M41" s="570"/>
      <c r="N41" s="570"/>
      <c r="O41" s="570"/>
      <c r="P41" s="583"/>
      <c r="Q41" s="571"/>
    </row>
    <row r="42" spans="1:17" ht="14.4" customHeight="1" x14ac:dyDescent="0.3">
      <c r="A42" s="566" t="s">
        <v>537</v>
      </c>
      <c r="B42" s="567" t="s">
        <v>5097</v>
      </c>
      <c r="C42" s="567" t="s">
        <v>5119</v>
      </c>
      <c r="D42" s="567" t="s">
        <v>5302</v>
      </c>
      <c r="E42" s="567" t="s">
        <v>5303</v>
      </c>
      <c r="F42" s="570">
        <v>3</v>
      </c>
      <c r="G42" s="570">
        <v>7128</v>
      </c>
      <c r="H42" s="570">
        <v>1</v>
      </c>
      <c r="I42" s="570">
        <v>2376</v>
      </c>
      <c r="J42" s="570"/>
      <c r="K42" s="570"/>
      <c r="L42" s="570"/>
      <c r="M42" s="570"/>
      <c r="N42" s="570"/>
      <c r="O42" s="570"/>
      <c r="P42" s="583"/>
      <c r="Q42" s="571"/>
    </row>
    <row r="43" spans="1:17" ht="14.4" customHeight="1" x14ac:dyDescent="0.3">
      <c r="A43" s="566" t="s">
        <v>537</v>
      </c>
      <c r="B43" s="567" t="s">
        <v>5097</v>
      </c>
      <c r="C43" s="567" t="s">
        <v>5119</v>
      </c>
      <c r="D43" s="567" t="s">
        <v>5304</v>
      </c>
      <c r="E43" s="567" t="s">
        <v>5305</v>
      </c>
      <c r="F43" s="570">
        <v>1</v>
      </c>
      <c r="G43" s="570">
        <v>1557.88</v>
      </c>
      <c r="H43" s="570">
        <v>1</v>
      </c>
      <c r="I43" s="570">
        <v>1557.88</v>
      </c>
      <c r="J43" s="570"/>
      <c r="K43" s="570"/>
      <c r="L43" s="570"/>
      <c r="M43" s="570"/>
      <c r="N43" s="570"/>
      <c r="O43" s="570"/>
      <c r="P43" s="583"/>
      <c r="Q43" s="571"/>
    </row>
    <row r="44" spans="1:17" ht="14.4" customHeight="1" x14ac:dyDescent="0.3">
      <c r="A44" s="566" t="s">
        <v>537</v>
      </c>
      <c r="B44" s="567" t="s">
        <v>5097</v>
      </c>
      <c r="C44" s="567" t="s">
        <v>5119</v>
      </c>
      <c r="D44" s="567" t="s">
        <v>5306</v>
      </c>
      <c r="E44" s="567" t="s">
        <v>5307</v>
      </c>
      <c r="F44" s="570">
        <v>1</v>
      </c>
      <c r="G44" s="570">
        <v>1320.27</v>
      </c>
      <c r="H44" s="570">
        <v>1</v>
      </c>
      <c r="I44" s="570">
        <v>1320.27</v>
      </c>
      <c r="J44" s="570"/>
      <c r="K44" s="570"/>
      <c r="L44" s="570"/>
      <c r="M44" s="570"/>
      <c r="N44" s="570"/>
      <c r="O44" s="570"/>
      <c r="P44" s="583"/>
      <c r="Q44" s="571"/>
    </row>
    <row r="45" spans="1:17" ht="14.4" customHeight="1" x14ac:dyDescent="0.3">
      <c r="A45" s="566" t="s">
        <v>537</v>
      </c>
      <c r="B45" s="567" t="s">
        <v>5097</v>
      </c>
      <c r="C45" s="567" t="s">
        <v>5132</v>
      </c>
      <c r="D45" s="567" t="s">
        <v>5147</v>
      </c>
      <c r="E45" s="567" t="s">
        <v>5148</v>
      </c>
      <c r="F45" s="570"/>
      <c r="G45" s="570"/>
      <c r="H45" s="570"/>
      <c r="I45" s="570"/>
      <c r="J45" s="570">
        <v>3</v>
      </c>
      <c r="K45" s="570">
        <v>225</v>
      </c>
      <c r="L45" s="570"/>
      <c r="M45" s="570">
        <v>75</v>
      </c>
      <c r="N45" s="570"/>
      <c r="O45" s="570"/>
      <c r="P45" s="583"/>
      <c r="Q45" s="571"/>
    </row>
    <row r="46" spans="1:17" ht="14.4" customHeight="1" x14ac:dyDescent="0.3">
      <c r="A46" s="566" t="s">
        <v>537</v>
      </c>
      <c r="B46" s="567" t="s">
        <v>5097</v>
      </c>
      <c r="C46" s="567" t="s">
        <v>5132</v>
      </c>
      <c r="D46" s="567" t="s">
        <v>5161</v>
      </c>
      <c r="E46" s="567" t="s">
        <v>5162</v>
      </c>
      <c r="F46" s="570">
        <v>20</v>
      </c>
      <c r="G46" s="570">
        <v>680</v>
      </c>
      <c r="H46" s="570">
        <v>1</v>
      </c>
      <c r="I46" s="570">
        <v>34</v>
      </c>
      <c r="J46" s="570">
        <v>17</v>
      </c>
      <c r="K46" s="570">
        <v>578</v>
      </c>
      <c r="L46" s="570">
        <v>0.85</v>
      </c>
      <c r="M46" s="570">
        <v>34</v>
      </c>
      <c r="N46" s="570">
        <v>38</v>
      </c>
      <c r="O46" s="570">
        <v>1292</v>
      </c>
      <c r="P46" s="583">
        <v>1.9</v>
      </c>
      <c r="Q46" s="571">
        <v>34</v>
      </c>
    </row>
    <row r="47" spans="1:17" ht="14.4" customHeight="1" x14ac:dyDescent="0.3">
      <c r="A47" s="566" t="s">
        <v>537</v>
      </c>
      <c r="B47" s="567" t="s">
        <v>5097</v>
      </c>
      <c r="C47" s="567" t="s">
        <v>5132</v>
      </c>
      <c r="D47" s="567" t="s">
        <v>5167</v>
      </c>
      <c r="E47" s="567" t="s">
        <v>5168</v>
      </c>
      <c r="F47" s="570"/>
      <c r="G47" s="570"/>
      <c r="H47" s="570"/>
      <c r="I47" s="570"/>
      <c r="J47" s="570"/>
      <c r="K47" s="570"/>
      <c r="L47" s="570"/>
      <c r="M47" s="570"/>
      <c r="N47" s="570">
        <v>262</v>
      </c>
      <c r="O47" s="570">
        <v>1310</v>
      </c>
      <c r="P47" s="583"/>
      <c r="Q47" s="571">
        <v>5</v>
      </c>
    </row>
    <row r="48" spans="1:17" ht="14.4" customHeight="1" x14ac:dyDescent="0.3">
      <c r="A48" s="566" t="s">
        <v>537</v>
      </c>
      <c r="B48" s="567" t="s">
        <v>5097</v>
      </c>
      <c r="C48" s="567" t="s">
        <v>5132</v>
      </c>
      <c r="D48" s="567" t="s">
        <v>5171</v>
      </c>
      <c r="E48" s="567" t="s">
        <v>5172</v>
      </c>
      <c r="F48" s="570">
        <v>4</v>
      </c>
      <c r="G48" s="570">
        <v>456</v>
      </c>
      <c r="H48" s="570">
        <v>1</v>
      </c>
      <c r="I48" s="570">
        <v>114</v>
      </c>
      <c r="J48" s="570">
        <v>1</v>
      </c>
      <c r="K48" s="570">
        <v>114</v>
      </c>
      <c r="L48" s="570">
        <v>0.25</v>
      </c>
      <c r="M48" s="570">
        <v>114</v>
      </c>
      <c r="N48" s="570"/>
      <c r="O48" s="570"/>
      <c r="P48" s="583"/>
      <c r="Q48" s="571"/>
    </row>
    <row r="49" spans="1:17" ht="14.4" customHeight="1" x14ac:dyDescent="0.3">
      <c r="A49" s="566" t="s">
        <v>537</v>
      </c>
      <c r="B49" s="567" t="s">
        <v>5097</v>
      </c>
      <c r="C49" s="567" t="s">
        <v>5132</v>
      </c>
      <c r="D49" s="567" t="s">
        <v>5177</v>
      </c>
      <c r="E49" s="567" t="s">
        <v>5178</v>
      </c>
      <c r="F49" s="570">
        <v>15</v>
      </c>
      <c r="G49" s="570">
        <v>1245</v>
      </c>
      <c r="H49" s="570">
        <v>1</v>
      </c>
      <c r="I49" s="570">
        <v>83</v>
      </c>
      <c r="J49" s="570">
        <v>28</v>
      </c>
      <c r="K49" s="570">
        <v>2324</v>
      </c>
      <c r="L49" s="570">
        <v>1.8666666666666667</v>
      </c>
      <c r="M49" s="570">
        <v>83</v>
      </c>
      <c r="N49" s="570">
        <v>12</v>
      </c>
      <c r="O49" s="570">
        <v>996</v>
      </c>
      <c r="P49" s="583">
        <v>0.8</v>
      </c>
      <c r="Q49" s="571">
        <v>83</v>
      </c>
    </row>
    <row r="50" spans="1:17" ht="14.4" customHeight="1" x14ac:dyDescent="0.3">
      <c r="A50" s="566" t="s">
        <v>537</v>
      </c>
      <c r="B50" s="567" t="s">
        <v>5097</v>
      </c>
      <c r="C50" s="567" t="s">
        <v>5132</v>
      </c>
      <c r="D50" s="567" t="s">
        <v>5179</v>
      </c>
      <c r="E50" s="567" t="s">
        <v>5180</v>
      </c>
      <c r="F50" s="570">
        <v>45</v>
      </c>
      <c r="G50" s="570">
        <v>27315</v>
      </c>
      <c r="H50" s="570">
        <v>1</v>
      </c>
      <c r="I50" s="570">
        <v>607</v>
      </c>
      <c r="J50" s="570">
        <v>68</v>
      </c>
      <c r="K50" s="570">
        <v>41412</v>
      </c>
      <c r="L50" s="570">
        <v>1.5160900604063701</v>
      </c>
      <c r="M50" s="570">
        <v>609</v>
      </c>
      <c r="N50" s="570">
        <v>33</v>
      </c>
      <c r="O50" s="570">
        <v>20163</v>
      </c>
      <c r="P50" s="583">
        <v>0.73816584294343768</v>
      </c>
      <c r="Q50" s="571">
        <v>611</v>
      </c>
    </row>
    <row r="51" spans="1:17" ht="14.4" customHeight="1" x14ac:dyDescent="0.3">
      <c r="A51" s="566" t="s">
        <v>537</v>
      </c>
      <c r="B51" s="567" t="s">
        <v>5097</v>
      </c>
      <c r="C51" s="567" t="s">
        <v>5132</v>
      </c>
      <c r="D51" s="567" t="s">
        <v>5181</v>
      </c>
      <c r="E51" s="567" t="s">
        <v>5182</v>
      </c>
      <c r="F51" s="570">
        <v>29</v>
      </c>
      <c r="G51" s="570">
        <v>4698</v>
      </c>
      <c r="H51" s="570">
        <v>1</v>
      </c>
      <c r="I51" s="570">
        <v>162</v>
      </c>
      <c r="J51" s="570">
        <v>42</v>
      </c>
      <c r="K51" s="570">
        <v>6888</v>
      </c>
      <c r="L51" s="570">
        <v>1.4661558109833972</v>
      </c>
      <c r="M51" s="570">
        <v>164</v>
      </c>
      <c r="N51" s="570">
        <v>36</v>
      </c>
      <c r="O51" s="570">
        <v>5940</v>
      </c>
      <c r="P51" s="583">
        <v>1.264367816091954</v>
      </c>
      <c r="Q51" s="571">
        <v>165</v>
      </c>
    </row>
    <row r="52" spans="1:17" ht="14.4" customHeight="1" x14ac:dyDescent="0.3">
      <c r="A52" s="566" t="s">
        <v>537</v>
      </c>
      <c r="B52" s="567" t="s">
        <v>5097</v>
      </c>
      <c r="C52" s="567" t="s">
        <v>5132</v>
      </c>
      <c r="D52" s="567" t="s">
        <v>5183</v>
      </c>
      <c r="E52" s="567" t="s">
        <v>5184</v>
      </c>
      <c r="F52" s="570">
        <v>4</v>
      </c>
      <c r="G52" s="570">
        <v>2920</v>
      </c>
      <c r="H52" s="570">
        <v>1</v>
      </c>
      <c r="I52" s="570">
        <v>730</v>
      </c>
      <c r="J52" s="570">
        <v>6</v>
      </c>
      <c r="K52" s="570">
        <v>4392</v>
      </c>
      <c r="L52" s="570">
        <v>1.5041095890410958</v>
      </c>
      <c r="M52" s="570">
        <v>732</v>
      </c>
      <c r="N52" s="570">
        <v>7</v>
      </c>
      <c r="O52" s="570">
        <v>5138</v>
      </c>
      <c r="P52" s="583">
        <v>1.7595890410958903</v>
      </c>
      <c r="Q52" s="571">
        <v>734</v>
      </c>
    </row>
    <row r="53" spans="1:17" ht="14.4" customHeight="1" x14ac:dyDescent="0.3">
      <c r="A53" s="566" t="s">
        <v>537</v>
      </c>
      <c r="B53" s="567" t="s">
        <v>5097</v>
      </c>
      <c r="C53" s="567" t="s">
        <v>5132</v>
      </c>
      <c r="D53" s="567" t="s">
        <v>5185</v>
      </c>
      <c r="E53" s="567" t="s">
        <v>5186</v>
      </c>
      <c r="F53" s="570">
        <v>29</v>
      </c>
      <c r="G53" s="570">
        <v>27289</v>
      </c>
      <c r="H53" s="570">
        <v>1</v>
      </c>
      <c r="I53" s="570">
        <v>941</v>
      </c>
      <c r="J53" s="570">
        <v>38</v>
      </c>
      <c r="K53" s="570">
        <v>35834</v>
      </c>
      <c r="L53" s="570">
        <v>1.3131298325332552</v>
      </c>
      <c r="M53" s="570">
        <v>943</v>
      </c>
      <c r="N53" s="570">
        <v>36</v>
      </c>
      <c r="O53" s="570">
        <v>34092</v>
      </c>
      <c r="P53" s="583">
        <v>1.2492945875627541</v>
      </c>
      <c r="Q53" s="571">
        <v>947</v>
      </c>
    </row>
    <row r="54" spans="1:17" ht="14.4" customHeight="1" x14ac:dyDescent="0.3">
      <c r="A54" s="566" t="s">
        <v>537</v>
      </c>
      <c r="B54" s="567" t="s">
        <v>5097</v>
      </c>
      <c r="C54" s="567" t="s">
        <v>5132</v>
      </c>
      <c r="D54" s="567" t="s">
        <v>5187</v>
      </c>
      <c r="E54" s="567" t="s">
        <v>5188</v>
      </c>
      <c r="F54" s="570">
        <v>2</v>
      </c>
      <c r="G54" s="570">
        <v>366</v>
      </c>
      <c r="H54" s="570">
        <v>1</v>
      </c>
      <c r="I54" s="570">
        <v>183</v>
      </c>
      <c r="J54" s="570"/>
      <c r="K54" s="570"/>
      <c r="L54" s="570"/>
      <c r="M54" s="570"/>
      <c r="N54" s="570">
        <v>3</v>
      </c>
      <c r="O54" s="570">
        <v>555</v>
      </c>
      <c r="P54" s="583">
        <v>1.5163934426229508</v>
      </c>
      <c r="Q54" s="571">
        <v>185</v>
      </c>
    </row>
    <row r="55" spans="1:17" ht="14.4" customHeight="1" x14ac:dyDescent="0.3">
      <c r="A55" s="566" t="s">
        <v>537</v>
      </c>
      <c r="B55" s="567" t="s">
        <v>5097</v>
      </c>
      <c r="C55" s="567" t="s">
        <v>5132</v>
      </c>
      <c r="D55" s="567" t="s">
        <v>5189</v>
      </c>
      <c r="E55" s="567" t="s">
        <v>5190</v>
      </c>
      <c r="F55" s="570">
        <v>30</v>
      </c>
      <c r="G55" s="570">
        <v>11550</v>
      </c>
      <c r="H55" s="570">
        <v>1</v>
      </c>
      <c r="I55" s="570">
        <v>385</v>
      </c>
      <c r="J55" s="570">
        <v>55</v>
      </c>
      <c r="K55" s="570">
        <v>21175</v>
      </c>
      <c r="L55" s="570">
        <v>1.8333333333333333</v>
      </c>
      <c r="M55" s="570">
        <v>385</v>
      </c>
      <c r="N55" s="570">
        <v>28</v>
      </c>
      <c r="O55" s="570">
        <v>10808</v>
      </c>
      <c r="P55" s="583">
        <v>0.93575757575757579</v>
      </c>
      <c r="Q55" s="571">
        <v>386</v>
      </c>
    </row>
    <row r="56" spans="1:17" ht="14.4" customHeight="1" x14ac:dyDescent="0.3">
      <c r="A56" s="566" t="s">
        <v>537</v>
      </c>
      <c r="B56" s="567" t="s">
        <v>5097</v>
      </c>
      <c r="C56" s="567" t="s">
        <v>5132</v>
      </c>
      <c r="D56" s="567" t="s">
        <v>5191</v>
      </c>
      <c r="E56" s="567" t="s">
        <v>5192</v>
      </c>
      <c r="F56" s="570">
        <v>99</v>
      </c>
      <c r="G56" s="570">
        <v>3861</v>
      </c>
      <c r="H56" s="570">
        <v>1</v>
      </c>
      <c r="I56" s="570">
        <v>39</v>
      </c>
      <c r="J56" s="570">
        <v>85</v>
      </c>
      <c r="K56" s="570">
        <v>3315</v>
      </c>
      <c r="L56" s="570">
        <v>0.85858585858585856</v>
      </c>
      <c r="M56" s="570">
        <v>39</v>
      </c>
      <c r="N56" s="570">
        <v>132</v>
      </c>
      <c r="O56" s="570">
        <v>5148</v>
      </c>
      <c r="P56" s="583">
        <v>1.3333333333333333</v>
      </c>
      <c r="Q56" s="571">
        <v>39</v>
      </c>
    </row>
    <row r="57" spans="1:17" ht="14.4" customHeight="1" x14ac:dyDescent="0.3">
      <c r="A57" s="566" t="s">
        <v>537</v>
      </c>
      <c r="B57" s="567" t="s">
        <v>5097</v>
      </c>
      <c r="C57" s="567" t="s">
        <v>5132</v>
      </c>
      <c r="D57" s="567" t="s">
        <v>5193</v>
      </c>
      <c r="E57" s="567" t="s">
        <v>5194</v>
      </c>
      <c r="F57" s="570">
        <v>5</v>
      </c>
      <c r="G57" s="570">
        <v>88155</v>
      </c>
      <c r="H57" s="570">
        <v>1</v>
      </c>
      <c r="I57" s="570">
        <v>17631</v>
      </c>
      <c r="J57" s="570">
        <v>1</v>
      </c>
      <c r="K57" s="570">
        <v>17635</v>
      </c>
      <c r="L57" s="570">
        <v>0.20004537462424141</v>
      </c>
      <c r="M57" s="570">
        <v>17635</v>
      </c>
      <c r="N57" s="570">
        <v>3</v>
      </c>
      <c r="O57" s="570">
        <v>52923</v>
      </c>
      <c r="P57" s="583">
        <v>0.6003403096818104</v>
      </c>
      <c r="Q57" s="571">
        <v>17641</v>
      </c>
    </row>
    <row r="58" spans="1:17" ht="14.4" customHeight="1" x14ac:dyDescent="0.3">
      <c r="A58" s="566" t="s">
        <v>537</v>
      </c>
      <c r="B58" s="567" t="s">
        <v>5097</v>
      </c>
      <c r="C58" s="567" t="s">
        <v>5132</v>
      </c>
      <c r="D58" s="567" t="s">
        <v>5195</v>
      </c>
      <c r="E58" s="567" t="s">
        <v>5196</v>
      </c>
      <c r="F58" s="570">
        <v>3</v>
      </c>
      <c r="G58" s="570">
        <v>1677</v>
      </c>
      <c r="H58" s="570">
        <v>1</v>
      </c>
      <c r="I58" s="570">
        <v>559</v>
      </c>
      <c r="J58" s="570"/>
      <c r="K58" s="570"/>
      <c r="L58" s="570"/>
      <c r="M58" s="570"/>
      <c r="N58" s="570">
        <v>1</v>
      </c>
      <c r="O58" s="570">
        <v>563</v>
      </c>
      <c r="P58" s="583">
        <v>0.33571854502087062</v>
      </c>
      <c r="Q58" s="571">
        <v>563</v>
      </c>
    </row>
    <row r="59" spans="1:17" ht="14.4" customHeight="1" x14ac:dyDescent="0.3">
      <c r="A59" s="566" t="s">
        <v>537</v>
      </c>
      <c r="B59" s="567" t="s">
        <v>5097</v>
      </c>
      <c r="C59" s="567" t="s">
        <v>5132</v>
      </c>
      <c r="D59" s="567" t="s">
        <v>5197</v>
      </c>
      <c r="E59" s="567" t="s">
        <v>5198</v>
      </c>
      <c r="F59" s="570"/>
      <c r="G59" s="570"/>
      <c r="H59" s="570"/>
      <c r="I59" s="570"/>
      <c r="J59" s="570">
        <v>1</v>
      </c>
      <c r="K59" s="570">
        <v>1684</v>
      </c>
      <c r="L59" s="570"/>
      <c r="M59" s="570">
        <v>1684</v>
      </c>
      <c r="N59" s="570"/>
      <c r="O59" s="570"/>
      <c r="P59" s="583"/>
      <c r="Q59" s="571"/>
    </row>
    <row r="60" spans="1:17" ht="14.4" customHeight="1" x14ac:dyDescent="0.3">
      <c r="A60" s="566" t="s">
        <v>537</v>
      </c>
      <c r="B60" s="567" t="s">
        <v>5097</v>
      </c>
      <c r="C60" s="567" t="s">
        <v>5132</v>
      </c>
      <c r="D60" s="567" t="s">
        <v>5199</v>
      </c>
      <c r="E60" s="567" t="s">
        <v>5200</v>
      </c>
      <c r="F60" s="570">
        <v>2</v>
      </c>
      <c r="G60" s="570">
        <v>1340</v>
      </c>
      <c r="H60" s="570">
        <v>1</v>
      </c>
      <c r="I60" s="570">
        <v>670</v>
      </c>
      <c r="J60" s="570">
        <v>4</v>
      </c>
      <c r="K60" s="570">
        <v>2688</v>
      </c>
      <c r="L60" s="570">
        <v>2.0059701492537312</v>
      </c>
      <c r="M60" s="570">
        <v>672</v>
      </c>
      <c r="N60" s="570">
        <v>1</v>
      </c>
      <c r="O60" s="570">
        <v>674</v>
      </c>
      <c r="P60" s="583">
        <v>0.5029850746268657</v>
      </c>
      <c r="Q60" s="571">
        <v>674</v>
      </c>
    </row>
    <row r="61" spans="1:17" ht="14.4" customHeight="1" x14ac:dyDescent="0.3">
      <c r="A61" s="566" t="s">
        <v>537</v>
      </c>
      <c r="B61" s="567" t="s">
        <v>5097</v>
      </c>
      <c r="C61" s="567" t="s">
        <v>5132</v>
      </c>
      <c r="D61" s="567" t="s">
        <v>5201</v>
      </c>
      <c r="E61" s="567" t="s">
        <v>5202</v>
      </c>
      <c r="F61" s="570">
        <v>9</v>
      </c>
      <c r="G61" s="570">
        <v>39798</v>
      </c>
      <c r="H61" s="570">
        <v>1</v>
      </c>
      <c r="I61" s="570">
        <v>4422</v>
      </c>
      <c r="J61" s="570">
        <v>15</v>
      </c>
      <c r="K61" s="570">
        <v>66360</v>
      </c>
      <c r="L61" s="570">
        <v>1.6674204733906226</v>
      </c>
      <c r="M61" s="570">
        <v>4424</v>
      </c>
      <c r="N61" s="570">
        <v>9</v>
      </c>
      <c r="O61" s="570">
        <v>39825</v>
      </c>
      <c r="P61" s="583">
        <v>1.0006784260515604</v>
      </c>
      <c r="Q61" s="571">
        <v>4425</v>
      </c>
    </row>
    <row r="62" spans="1:17" ht="14.4" customHeight="1" x14ac:dyDescent="0.3">
      <c r="A62" s="566" t="s">
        <v>537</v>
      </c>
      <c r="B62" s="567" t="s">
        <v>5097</v>
      </c>
      <c r="C62" s="567" t="s">
        <v>5132</v>
      </c>
      <c r="D62" s="567" t="s">
        <v>5203</v>
      </c>
      <c r="E62" s="567" t="s">
        <v>5204</v>
      </c>
      <c r="F62" s="570">
        <v>1</v>
      </c>
      <c r="G62" s="570">
        <v>685</v>
      </c>
      <c r="H62" s="570">
        <v>1</v>
      </c>
      <c r="I62" s="570">
        <v>685</v>
      </c>
      <c r="J62" s="570"/>
      <c r="K62" s="570"/>
      <c r="L62" s="570"/>
      <c r="M62" s="570"/>
      <c r="N62" s="570"/>
      <c r="O62" s="570"/>
      <c r="P62" s="583"/>
      <c r="Q62" s="571"/>
    </row>
    <row r="63" spans="1:17" ht="14.4" customHeight="1" x14ac:dyDescent="0.3">
      <c r="A63" s="566" t="s">
        <v>537</v>
      </c>
      <c r="B63" s="567" t="s">
        <v>5097</v>
      </c>
      <c r="C63" s="567" t="s">
        <v>5132</v>
      </c>
      <c r="D63" s="567" t="s">
        <v>5205</v>
      </c>
      <c r="E63" s="567" t="s">
        <v>5206</v>
      </c>
      <c r="F63" s="570"/>
      <c r="G63" s="570"/>
      <c r="H63" s="570"/>
      <c r="I63" s="570"/>
      <c r="J63" s="570">
        <v>1</v>
      </c>
      <c r="K63" s="570">
        <v>290</v>
      </c>
      <c r="L63" s="570"/>
      <c r="M63" s="570">
        <v>290</v>
      </c>
      <c r="N63" s="570"/>
      <c r="O63" s="570"/>
      <c r="P63" s="583"/>
      <c r="Q63" s="571"/>
    </row>
    <row r="64" spans="1:17" ht="14.4" customHeight="1" x14ac:dyDescent="0.3">
      <c r="A64" s="566" t="s">
        <v>537</v>
      </c>
      <c r="B64" s="567" t="s">
        <v>5097</v>
      </c>
      <c r="C64" s="567" t="s">
        <v>5132</v>
      </c>
      <c r="D64" s="567" t="s">
        <v>5207</v>
      </c>
      <c r="E64" s="567" t="s">
        <v>5208</v>
      </c>
      <c r="F64" s="570">
        <v>1</v>
      </c>
      <c r="G64" s="570">
        <v>359</v>
      </c>
      <c r="H64" s="570">
        <v>1</v>
      </c>
      <c r="I64" s="570">
        <v>359</v>
      </c>
      <c r="J64" s="570">
        <v>2</v>
      </c>
      <c r="K64" s="570">
        <v>720</v>
      </c>
      <c r="L64" s="570">
        <v>2.0055710306406684</v>
      </c>
      <c r="M64" s="570">
        <v>360</v>
      </c>
      <c r="N64" s="570">
        <v>4</v>
      </c>
      <c r="O64" s="570">
        <v>1376</v>
      </c>
      <c r="P64" s="583">
        <v>3.8328690807799441</v>
      </c>
      <c r="Q64" s="571">
        <v>344</v>
      </c>
    </row>
    <row r="65" spans="1:17" ht="14.4" customHeight="1" x14ac:dyDescent="0.3">
      <c r="A65" s="566" t="s">
        <v>537</v>
      </c>
      <c r="B65" s="567" t="s">
        <v>5097</v>
      </c>
      <c r="C65" s="567" t="s">
        <v>5132</v>
      </c>
      <c r="D65" s="567" t="s">
        <v>5209</v>
      </c>
      <c r="E65" s="567" t="s">
        <v>5210</v>
      </c>
      <c r="F65" s="570">
        <v>4</v>
      </c>
      <c r="G65" s="570">
        <v>992</v>
      </c>
      <c r="H65" s="570">
        <v>1</v>
      </c>
      <c r="I65" s="570">
        <v>248</v>
      </c>
      <c r="J65" s="570">
        <v>3</v>
      </c>
      <c r="K65" s="570">
        <v>747</v>
      </c>
      <c r="L65" s="570">
        <v>0.75302419354838712</v>
      </c>
      <c r="M65" s="570">
        <v>249</v>
      </c>
      <c r="N65" s="570">
        <v>3</v>
      </c>
      <c r="O65" s="570">
        <v>696</v>
      </c>
      <c r="P65" s="583">
        <v>0.70161290322580649</v>
      </c>
      <c r="Q65" s="571">
        <v>232</v>
      </c>
    </row>
    <row r="66" spans="1:17" ht="14.4" customHeight="1" x14ac:dyDescent="0.3">
      <c r="A66" s="566" t="s">
        <v>537</v>
      </c>
      <c r="B66" s="567" t="s">
        <v>5097</v>
      </c>
      <c r="C66" s="567" t="s">
        <v>5132</v>
      </c>
      <c r="D66" s="567" t="s">
        <v>5211</v>
      </c>
      <c r="E66" s="567" t="s">
        <v>5212</v>
      </c>
      <c r="F66" s="570">
        <v>30</v>
      </c>
      <c r="G66" s="570">
        <v>3720</v>
      </c>
      <c r="H66" s="570">
        <v>1</v>
      </c>
      <c r="I66" s="570">
        <v>124</v>
      </c>
      <c r="J66" s="570">
        <v>50</v>
      </c>
      <c r="K66" s="570">
        <v>6250</v>
      </c>
      <c r="L66" s="570">
        <v>1.6801075268817205</v>
      </c>
      <c r="M66" s="570">
        <v>125</v>
      </c>
      <c r="N66" s="570">
        <v>33</v>
      </c>
      <c r="O66" s="570">
        <v>3828</v>
      </c>
      <c r="P66" s="583">
        <v>1.0290322580645161</v>
      </c>
      <c r="Q66" s="571">
        <v>116</v>
      </c>
    </row>
    <row r="67" spans="1:17" ht="14.4" customHeight="1" x14ac:dyDescent="0.3">
      <c r="A67" s="566" t="s">
        <v>537</v>
      </c>
      <c r="B67" s="567" t="s">
        <v>5097</v>
      </c>
      <c r="C67" s="567" t="s">
        <v>5132</v>
      </c>
      <c r="D67" s="567" t="s">
        <v>5217</v>
      </c>
      <c r="E67" s="567" t="s">
        <v>5218</v>
      </c>
      <c r="F67" s="570">
        <v>3</v>
      </c>
      <c r="G67" s="570">
        <v>2001</v>
      </c>
      <c r="H67" s="570">
        <v>1</v>
      </c>
      <c r="I67" s="570">
        <v>667</v>
      </c>
      <c r="J67" s="570"/>
      <c r="K67" s="570"/>
      <c r="L67" s="570"/>
      <c r="M67" s="570"/>
      <c r="N67" s="570"/>
      <c r="O67" s="570"/>
      <c r="P67" s="583"/>
      <c r="Q67" s="571"/>
    </row>
    <row r="68" spans="1:17" ht="14.4" customHeight="1" x14ac:dyDescent="0.3">
      <c r="A68" s="566" t="s">
        <v>537</v>
      </c>
      <c r="B68" s="567" t="s">
        <v>5097</v>
      </c>
      <c r="C68" s="567" t="s">
        <v>5132</v>
      </c>
      <c r="D68" s="567" t="s">
        <v>5308</v>
      </c>
      <c r="E68" s="567" t="s">
        <v>5309</v>
      </c>
      <c r="F68" s="570"/>
      <c r="G68" s="570"/>
      <c r="H68" s="570"/>
      <c r="I68" s="570"/>
      <c r="J68" s="570">
        <v>1</v>
      </c>
      <c r="K68" s="570">
        <v>90</v>
      </c>
      <c r="L68" s="570"/>
      <c r="M68" s="570">
        <v>90</v>
      </c>
      <c r="N68" s="570"/>
      <c r="O68" s="570"/>
      <c r="P68" s="583"/>
      <c r="Q68" s="571"/>
    </row>
    <row r="69" spans="1:17" ht="14.4" customHeight="1" x14ac:dyDescent="0.3">
      <c r="A69" s="566" t="s">
        <v>537</v>
      </c>
      <c r="B69" s="567" t="s">
        <v>5097</v>
      </c>
      <c r="C69" s="567" t="s">
        <v>5132</v>
      </c>
      <c r="D69" s="567" t="s">
        <v>5233</v>
      </c>
      <c r="E69" s="567" t="s">
        <v>5234</v>
      </c>
      <c r="F69" s="570"/>
      <c r="G69" s="570"/>
      <c r="H69" s="570"/>
      <c r="I69" s="570"/>
      <c r="J69" s="570">
        <v>1</v>
      </c>
      <c r="K69" s="570">
        <v>112</v>
      </c>
      <c r="L69" s="570"/>
      <c r="M69" s="570">
        <v>112</v>
      </c>
      <c r="N69" s="570">
        <v>6</v>
      </c>
      <c r="O69" s="570">
        <v>672</v>
      </c>
      <c r="P69" s="583"/>
      <c r="Q69" s="571">
        <v>112</v>
      </c>
    </row>
    <row r="70" spans="1:17" ht="14.4" customHeight="1" x14ac:dyDescent="0.3">
      <c r="A70" s="566" t="s">
        <v>537</v>
      </c>
      <c r="B70" s="567" t="s">
        <v>5097</v>
      </c>
      <c r="C70" s="567" t="s">
        <v>5132</v>
      </c>
      <c r="D70" s="567" t="s">
        <v>5241</v>
      </c>
      <c r="E70" s="567" t="s">
        <v>5242</v>
      </c>
      <c r="F70" s="570"/>
      <c r="G70" s="570"/>
      <c r="H70" s="570"/>
      <c r="I70" s="570"/>
      <c r="J70" s="570">
        <v>1</v>
      </c>
      <c r="K70" s="570">
        <v>656</v>
      </c>
      <c r="L70" s="570"/>
      <c r="M70" s="570">
        <v>656</v>
      </c>
      <c r="N70" s="570"/>
      <c r="O70" s="570"/>
      <c r="P70" s="583"/>
      <c r="Q70" s="571"/>
    </row>
    <row r="71" spans="1:17" ht="14.4" customHeight="1" x14ac:dyDescent="0.3">
      <c r="A71" s="566" t="s">
        <v>537</v>
      </c>
      <c r="B71" s="567" t="s">
        <v>5097</v>
      </c>
      <c r="C71" s="567" t="s">
        <v>5132</v>
      </c>
      <c r="D71" s="567" t="s">
        <v>5247</v>
      </c>
      <c r="E71" s="567" t="s">
        <v>5248</v>
      </c>
      <c r="F71" s="570"/>
      <c r="G71" s="570"/>
      <c r="H71" s="570"/>
      <c r="I71" s="570"/>
      <c r="J71" s="570"/>
      <c r="K71" s="570"/>
      <c r="L71" s="570"/>
      <c r="M71" s="570"/>
      <c r="N71" s="570">
        <v>1</v>
      </c>
      <c r="O71" s="570">
        <v>988</v>
      </c>
      <c r="P71" s="583"/>
      <c r="Q71" s="571">
        <v>988</v>
      </c>
    </row>
    <row r="72" spans="1:17" ht="14.4" customHeight="1" x14ac:dyDescent="0.3">
      <c r="A72" s="566" t="s">
        <v>537</v>
      </c>
      <c r="B72" s="567" t="s">
        <v>5097</v>
      </c>
      <c r="C72" s="567" t="s">
        <v>5132</v>
      </c>
      <c r="D72" s="567" t="s">
        <v>5253</v>
      </c>
      <c r="E72" s="567" t="s">
        <v>5254</v>
      </c>
      <c r="F72" s="570">
        <v>19</v>
      </c>
      <c r="G72" s="570">
        <v>6308</v>
      </c>
      <c r="H72" s="570">
        <v>1</v>
      </c>
      <c r="I72" s="570">
        <v>332</v>
      </c>
      <c r="J72" s="570">
        <v>16</v>
      </c>
      <c r="K72" s="570">
        <v>5328</v>
      </c>
      <c r="L72" s="570">
        <v>0.84464172479391253</v>
      </c>
      <c r="M72" s="570">
        <v>333</v>
      </c>
      <c r="N72" s="570">
        <v>4</v>
      </c>
      <c r="O72" s="570">
        <v>1340</v>
      </c>
      <c r="P72" s="583">
        <v>0.212428662016487</v>
      </c>
      <c r="Q72" s="571">
        <v>335</v>
      </c>
    </row>
    <row r="73" spans="1:17" ht="14.4" customHeight="1" x14ac:dyDescent="0.3">
      <c r="A73" s="566" t="s">
        <v>537</v>
      </c>
      <c r="B73" s="567" t="s">
        <v>5257</v>
      </c>
      <c r="C73" s="567" t="s">
        <v>5132</v>
      </c>
      <c r="D73" s="567" t="s">
        <v>5235</v>
      </c>
      <c r="E73" s="567" t="s">
        <v>5236</v>
      </c>
      <c r="F73" s="570">
        <v>1</v>
      </c>
      <c r="G73" s="570">
        <v>310</v>
      </c>
      <c r="H73" s="570">
        <v>1</v>
      </c>
      <c r="I73" s="570">
        <v>310</v>
      </c>
      <c r="J73" s="570"/>
      <c r="K73" s="570"/>
      <c r="L73" s="570"/>
      <c r="M73" s="570"/>
      <c r="N73" s="570"/>
      <c r="O73" s="570"/>
      <c r="P73" s="583"/>
      <c r="Q73" s="571"/>
    </row>
    <row r="74" spans="1:17" ht="14.4" customHeight="1" x14ac:dyDescent="0.3">
      <c r="A74" s="566" t="s">
        <v>537</v>
      </c>
      <c r="B74" s="567" t="s">
        <v>5310</v>
      </c>
      <c r="C74" s="567" t="s">
        <v>5098</v>
      </c>
      <c r="D74" s="567" t="s">
        <v>5311</v>
      </c>
      <c r="E74" s="567" t="s">
        <v>5312</v>
      </c>
      <c r="F74" s="570">
        <v>9</v>
      </c>
      <c r="G74" s="570">
        <v>1320.66</v>
      </c>
      <c r="H74" s="570">
        <v>1</v>
      </c>
      <c r="I74" s="570">
        <v>146.74</v>
      </c>
      <c r="J74" s="570">
        <v>3</v>
      </c>
      <c r="K74" s="570">
        <v>488.73</v>
      </c>
      <c r="L74" s="570">
        <v>0.37006496751624185</v>
      </c>
      <c r="M74" s="570">
        <v>162.91</v>
      </c>
      <c r="N74" s="570">
        <v>4</v>
      </c>
      <c r="O74" s="570">
        <v>333.2</v>
      </c>
      <c r="P74" s="583">
        <v>0.2522980933775536</v>
      </c>
      <c r="Q74" s="571">
        <v>83.3</v>
      </c>
    </row>
    <row r="75" spans="1:17" ht="14.4" customHeight="1" x14ac:dyDescent="0.3">
      <c r="A75" s="566" t="s">
        <v>537</v>
      </c>
      <c r="B75" s="567" t="s">
        <v>5310</v>
      </c>
      <c r="C75" s="567" t="s">
        <v>5098</v>
      </c>
      <c r="D75" s="567" t="s">
        <v>5313</v>
      </c>
      <c r="E75" s="567" t="s">
        <v>5314</v>
      </c>
      <c r="F75" s="570"/>
      <c r="G75" s="570"/>
      <c r="H75" s="570"/>
      <c r="I75" s="570"/>
      <c r="J75" s="570"/>
      <c r="K75" s="570"/>
      <c r="L75" s="570"/>
      <c r="M75" s="570"/>
      <c r="N75" s="570">
        <v>5</v>
      </c>
      <c r="O75" s="570">
        <v>19210.2</v>
      </c>
      <c r="P75" s="583"/>
      <c r="Q75" s="571">
        <v>3842.04</v>
      </c>
    </row>
    <row r="76" spans="1:17" ht="14.4" customHeight="1" x14ac:dyDescent="0.3">
      <c r="A76" s="566" t="s">
        <v>537</v>
      </c>
      <c r="B76" s="567" t="s">
        <v>5310</v>
      </c>
      <c r="C76" s="567" t="s">
        <v>5098</v>
      </c>
      <c r="D76" s="567" t="s">
        <v>5315</v>
      </c>
      <c r="E76" s="567" t="s">
        <v>5316</v>
      </c>
      <c r="F76" s="570">
        <v>61</v>
      </c>
      <c r="G76" s="570">
        <v>7999.4499999999989</v>
      </c>
      <c r="H76" s="570">
        <v>1</v>
      </c>
      <c r="I76" s="570">
        <v>131.13852459016391</v>
      </c>
      <c r="J76" s="570">
        <v>338</v>
      </c>
      <c r="K76" s="570">
        <v>46644.58</v>
      </c>
      <c r="L76" s="570">
        <v>5.8309733794198362</v>
      </c>
      <c r="M76" s="570">
        <v>138.00171597633135</v>
      </c>
      <c r="N76" s="570">
        <v>10</v>
      </c>
      <c r="O76" s="570">
        <v>1200.79</v>
      </c>
      <c r="P76" s="583">
        <v>0.15010906999856241</v>
      </c>
      <c r="Q76" s="571">
        <v>120.07899999999999</v>
      </c>
    </row>
    <row r="77" spans="1:17" ht="14.4" customHeight="1" x14ac:dyDescent="0.3">
      <c r="A77" s="566" t="s">
        <v>537</v>
      </c>
      <c r="B77" s="567" t="s">
        <v>5310</v>
      </c>
      <c r="C77" s="567" t="s">
        <v>5098</v>
      </c>
      <c r="D77" s="567" t="s">
        <v>5317</v>
      </c>
      <c r="E77" s="567" t="s">
        <v>5316</v>
      </c>
      <c r="F77" s="570">
        <v>412</v>
      </c>
      <c r="G77" s="570">
        <v>82206.28</v>
      </c>
      <c r="H77" s="570">
        <v>1</v>
      </c>
      <c r="I77" s="570">
        <v>199.5298058252427</v>
      </c>
      <c r="J77" s="570">
        <v>1055</v>
      </c>
      <c r="K77" s="570">
        <v>228072.15</v>
      </c>
      <c r="L77" s="570">
        <v>2.7743884043895428</v>
      </c>
      <c r="M77" s="570">
        <v>216.18213270142181</v>
      </c>
      <c r="N77" s="570">
        <v>36</v>
      </c>
      <c r="O77" s="570">
        <v>8168.04</v>
      </c>
      <c r="P77" s="583">
        <v>9.9360292182057136E-2</v>
      </c>
      <c r="Q77" s="571">
        <v>226.89</v>
      </c>
    </row>
    <row r="78" spans="1:17" ht="14.4" customHeight="1" x14ac:dyDescent="0.3">
      <c r="A78" s="566" t="s">
        <v>537</v>
      </c>
      <c r="B78" s="567" t="s">
        <v>5310</v>
      </c>
      <c r="C78" s="567" t="s">
        <v>5098</v>
      </c>
      <c r="D78" s="567" t="s">
        <v>5318</v>
      </c>
      <c r="E78" s="567" t="s">
        <v>5319</v>
      </c>
      <c r="F78" s="570"/>
      <c r="G78" s="570"/>
      <c r="H78" s="570"/>
      <c r="I78" s="570"/>
      <c r="J78" s="570">
        <v>2.1</v>
      </c>
      <c r="K78" s="570">
        <v>1210.58</v>
      </c>
      <c r="L78" s="570"/>
      <c r="M78" s="570">
        <v>576.46666666666658</v>
      </c>
      <c r="N78" s="570"/>
      <c r="O78" s="570"/>
      <c r="P78" s="583"/>
      <c r="Q78" s="571"/>
    </row>
    <row r="79" spans="1:17" ht="14.4" customHeight="1" x14ac:dyDescent="0.3">
      <c r="A79" s="566" t="s">
        <v>537</v>
      </c>
      <c r="B79" s="567" t="s">
        <v>5310</v>
      </c>
      <c r="C79" s="567" t="s">
        <v>5098</v>
      </c>
      <c r="D79" s="567" t="s">
        <v>5320</v>
      </c>
      <c r="E79" s="567" t="s">
        <v>5321</v>
      </c>
      <c r="F79" s="570">
        <v>6.8</v>
      </c>
      <c r="G79" s="570">
        <v>2001.97</v>
      </c>
      <c r="H79" s="570">
        <v>1</v>
      </c>
      <c r="I79" s="570">
        <v>294.4073529411765</v>
      </c>
      <c r="J79" s="570">
        <v>7.1000000000000005</v>
      </c>
      <c r="K79" s="570">
        <v>1940.4299999999996</v>
      </c>
      <c r="L79" s="570">
        <v>0.96926027862555364</v>
      </c>
      <c r="M79" s="570">
        <v>273.2999999999999</v>
      </c>
      <c r="N79" s="570">
        <v>5.8</v>
      </c>
      <c r="O79" s="570">
        <v>1599.1100000000001</v>
      </c>
      <c r="P79" s="583">
        <v>0.79876821330988979</v>
      </c>
      <c r="Q79" s="571">
        <v>275.70862068965522</v>
      </c>
    </row>
    <row r="80" spans="1:17" ht="14.4" customHeight="1" x14ac:dyDescent="0.3">
      <c r="A80" s="566" t="s">
        <v>537</v>
      </c>
      <c r="B80" s="567" t="s">
        <v>5310</v>
      </c>
      <c r="C80" s="567" t="s">
        <v>5098</v>
      </c>
      <c r="D80" s="567" t="s">
        <v>5322</v>
      </c>
      <c r="E80" s="567" t="s">
        <v>5323</v>
      </c>
      <c r="F80" s="570">
        <v>47</v>
      </c>
      <c r="G80" s="570">
        <v>14193.57</v>
      </c>
      <c r="H80" s="570">
        <v>1</v>
      </c>
      <c r="I80" s="570">
        <v>301.99085106382978</v>
      </c>
      <c r="J80" s="570">
        <v>63</v>
      </c>
      <c r="K80" s="570">
        <v>12582.73</v>
      </c>
      <c r="L80" s="570">
        <v>0.88650917281557773</v>
      </c>
      <c r="M80" s="570">
        <v>199.72587301587302</v>
      </c>
      <c r="N80" s="570">
        <v>64</v>
      </c>
      <c r="O80" s="570">
        <v>5381.12</v>
      </c>
      <c r="P80" s="583">
        <v>0.37912378633423444</v>
      </c>
      <c r="Q80" s="571">
        <v>84.08</v>
      </c>
    </row>
    <row r="81" spans="1:17" ht="14.4" customHeight="1" x14ac:dyDescent="0.3">
      <c r="A81" s="566" t="s">
        <v>537</v>
      </c>
      <c r="B81" s="567" t="s">
        <v>5310</v>
      </c>
      <c r="C81" s="567" t="s">
        <v>5098</v>
      </c>
      <c r="D81" s="567" t="s">
        <v>5324</v>
      </c>
      <c r="E81" s="567" t="s">
        <v>5325</v>
      </c>
      <c r="F81" s="570">
        <v>64.200000000000017</v>
      </c>
      <c r="G81" s="570">
        <v>163347.22</v>
      </c>
      <c r="H81" s="570">
        <v>1</v>
      </c>
      <c r="I81" s="570">
        <v>2544.3492211838002</v>
      </c>
      <c r="J81" s="570">
        <v>60.8</v>
      </c>
      <c r="K81" s="570">
        <v>65622.28</v>
      </c>
      <c r="L81" s="570">
        <v>0.40173490555884572</v>
      </c>
      <c r="M81" s="570">
        <v>1079.3138157894737</v>
      </c>
      <c r="N81" s="570">
        <v>33.200000000000003</v>
      </c>
      <c r="O81" s="570">
        <v>35833.22</v>
      </c>
      <c r="P81" s="583">
        <v>0.2193684104326967</v>
      </c>
      <c r="Q81" s="571">
        <v>1079.3138554216866</v>
      </c>
    </row>
    <row r="82" spans="1:17" ht="14.4" customHeight="1" x14ac:dyDescent="0.3">
      <c r="A82" s="566" t="s">
        <v>537</v>
      </c>
      <c r="B82" s="567" t="s">
        <v>5310</v>
      </c>
      <c r="C82" s="567" t="s">
        <v>5098</v>
      </c>
      <c r="D82" s="567" t="s">
        <v>5326</v>
      </c>
      <c r="E82" s="567" t="s">
        <v>5327</v>
      </c>
      <c r="F82" s="570"/>
      <c r="G82" s="570"/>
      <c r="H82" s="570"/>
      <c r="I82" s="570"/>
      <c r="J82" s="570"/>
      <c r="K82" s="570"/>
      <c r="L82" s="570"/>
      <c r="M82" s="570"/>
      <c r="N82" s="570">
        <v>21</v>
      </c>
      <c r="O82" s="570">
        <v>3872.82</v>
      </c>
      <c r="P82" s="583"/>
      <c r="Q82" s="571">
        <v>184.42000000000002</v>
      </c>
    </row>
    <row r="83" spans="1:17" ht="14.4" customHeight="1" x14ac:dyDescent="0.3">
      <c r="A83" s="566" t="s">
        <v>537</v>
      </c>
      <c r="B83" s="567" t="s">
        <v>5310</v>
      </c>
      <c r="C83" s="567" t="s">
        <v>5098</v>
      </c>
      <c r="D83" s="567" t="s">
        <v>5328</v>
      </c>
      <c r="E83" s="567" t="s">
        <v>5329</v>
      </c>
      <c r="F83" s="570">
        <v>3</v>
      </c>
      <c r="G83" s="570">
        <v>248.88</v>
      </c>
      <c r="H83" s="570">
        <v>1</v>
      </c>
      <c r="I83" s="570">
        <v>82.96</v>
      </c>
      <c r="J83" s="570"/>
      <c r="K83" s="570"/>
      <c r="L83" s="570"/>
      <c r="M83" s="570"/>
      <c r="N83" s="570"/>
      <c r="O83" s="570"/>
      <c r="P83" s="583"/>
      <c r="Q83" s="571"/>
    </row>
    <row r="84" spans="1:17" ht="14.4" customHeight="1" x14ac:dyDescent="0.3">
      <c r="A84" s="566" t="s">
        <v>537</v>
      </c>
      <c r="B84" s="567" t="s">
        <v>5310</v>
      </c>
      <c r="C84" s="567" t="s">
        <v>5098</v>
      </c>
      <c r="D84" s="567" t="s">
        <v>5330</v>
      </c>
      <c r="E84" s="567" t="s">
        <v>5331</v>
      </c>
      <c r="F84" s="570">
        <v>72</v>
      </c>
      <c r="G84" s="570">
        <v>4771.4399999999996</v>
      </c>
      <c r="H84" s="570">
        <v>1</v>
      </c>
      <c r="I84" s="570">
        <v>66.27</v>
      </c>
      <c r="J84" s="570"/>
      <c r="K84" s="570"/>
      <c r="L84" s="570"/>
      <c r="M84" s="570"/>
      <c r="N84" s="570"/>
      <c r="O84" s="570"/>
      <c r="P84" s="583"/>
      <c r="Q84" s="571"/>
    </row>
    <row r="85" spans="1:17" ht="14.4" customHeight="1" x14ac:dyDescent="0.3">
      <c r="A85" s="566" t="s">
        <v>537</v>
      </c>
      <c r="B85" s="567" t="s">
        <v>5310</v>
      </c>
      <c r="C85" s="567" t="s">
        <v>5098</v>
      </c>
      <c r="D85" s="567" t="s">
        <v>5332</v>
      </c>
      <c r="E85" s="567" t="s">
        <v>5333</v>
      </c>
      <c r="F85" s="570">
        <v>973</v>
      </c>
      <c r="G85" s="570">
        <v>101207.89000000001</v>
      </c>
      <c r="H85" s="570">
        <v>1</v>
      </c>
      <c r="I85" s="570">
        <v>104.01633093525182</v>
      </c>
      <c r="J85" s="570">
        <v>926</v>
      </c>
      <c r="K85" s="570">
        <v>74361.42</v>
      </c>
      <c r="L85" s="570">
        <v>0.73473935678334945</v>
      </c>
      <c r="M85" s="570">
        <v>80.303909287257014</v>
      </c>
      <c r="N85" s="570">
        <v>824</v>
      </c>
      <c r="O85" s="570">
        <v>52861.64</v>
      </c>
      <c r="P85" s="583">
        <v>0.52230749993898684</v>
      </c>
      <c r="Q85" s="571">
        <v>64.152475728155338</v>
      </c>
    </row>
    <row r="86" spans="1:17" ht="14.4" customHeight="1" x14ac:dyDescent="0.3">
      <c r="A86" s="566" t="s">
        <v>537</v>
      </c>
      <c r="B86" s="567" t="s">
        <v>5310</v>
      </c>
      <c r="C86" s="567" t="s">
        <v>5098</v>
      </c>
      <c r="D86" s="567" t="s">
        <v>5334</v>
      </c>
      <c r="E86" s="567" t="s">
        <v>5335</v>
      </c>
      <c r="F86" s="570">
        <v>143</v>
      </c>
      <c r="G86" s="570">
        <v>26501.93</v>
      </c>
      <c r="H86" s="570">
        <v>1</v>
      </c>
      <c r="I86" s="570">
        <v>185.32818181818183</v>
      </c>
      <c r="J86" s="570">
        <v>73</v>
      </c>
      <c r="K86" s="570">
        <v>13277.39</v>
      </c>
      <c r="L86" s="570">
        <v>0.50099709719254404</v>
      </c>
      <c r="M86" s="570">
        <v>181.88205479452054</v>
      </c>
      <c r="N86" s="570">
        <v>32</v>
      </c>
      <c r="O86" s="570">
        <v>4606.3999999999996</v>
      </c>
      <c r="P86" s="583">
        <v>0.1738137562056801</v>
      </c>
      <c r="Q86" s="571">
        <v>143.94999999999999</v>
      </c>
    </row>
    <row r="87" spans="1:17" ht="14.4" customHeight="1" x14ac:dyDescent="0.3">
      <c r="A87" s="566" t="s">
        <v>537</v>
      </c>
      <c r="B87" s="567" t="s">
        <v>5310</v>
      </c>
      <c r="C87" s="567" t="s">
        <v>5098</v>
      </c>
      <c r="D87" s="567" t="s">
        <v>5336</v>
      </c>
      <c r="E87" s="567" t="s">
        <v>5337</v>
      </c>
      <c r="F87" s="570"/>
      <c r="G87" s="570"/>
      <c r="H87" s="570"/>
      <c r="I87" s="570"/>
      <c r="J87" s="570">
        <v>44.11</v>
      </c>
      <c r="K87" s="570">
        <v>160251.05000000002</v>
      </c>
      <c r="L87" s="570"/>
      <c r="M87" s="570">
        <v>3632.9868510541833</v>
      </c>
      <c r="N87" s="570"/>
      <c r="O87" s="570"/>
      <c r="P87" s="583"/>
      <c r="Q87" s="571"/>
    </row>
    <row r="88" spans="1:17" ht="14.4" customHeight="1" x14ac:dyDescent="0.3">
      <c r="A88" s="566" t="s">
        <v>537</v>
      </c>
      <c r="B88" s="567" t="s">
        <v>5310</v>
      </c>
      <c r="C88" s="567" t="s">
        <v>5098</v>
      </c>
      <c r="D88" s="567" t="s">
        <v>5338</v>
      </c>
      <c r="E88" s="567" t="s">
        <v>5339</v>
      </c>
      <c r="F88" s="570">
        <v>11.899999999999999</v>
      </c>
      <c r="G88" s="570">
        <v>9721.5299999999988</v>
      </c>
      <c r="H88" s="570">
        <v>1</v>
      </c>
      <c r="I88" s="570">
        <v>816.935294117647</v>
      </c>
      <c r="J88" s="570">
        <v>6.9</v>
      </c>
      <c r="K88" s="570">
        <v>8043.33</v>
      </c>
      <c r="L88" s="570">
        <v>0.8273728518041914</v>
      </c>
      <c r="M88" s="570">
        <v>1165.6999999999998</v>
      </c>
      <c r="N88" s="570">
        <v>26.200000000000003</v>
      </c>
      <c r="O88" s="570">
        <v>21212.15</v>
      </c>
      <c r="P88" s="583">
        <v>2.1819764995839135</v>
      </c>
      <c r="Q88" s="571">
        <v>809.62404580152668</v>
      </c>
    </row>
    <row r="89" spans="1:17" ht="14.4" customHeight="1" x14ac:dyDescent="0.3">
      <c r="A89" s="566" t="s">
        <v>537</v>
      </c>
      <c r="B89" s="567" t="s">
        <v>5310</v>
      </c>
      <c r="C89" s="567" t="s">
        <v>5098</v>
      </c>
      <c r="D89" s="567" t="s">
        <v>5340</v>
      </c>
      <c r="E89" s="567" t="s">
        <v>5341</v>
      </c>
      <c r="F89" s="570"/>
      <c r="G89" s="570"/>
      <c r="H89" s="570"/>
      <c r="I89" s="570"/>
      <c r="J89" s="570">
        <v>17</v>
      </c>
      <c r="K89" s="570">
        <v>26135.08</v>
      </c>
      <c r="L89" s="570"/>
      <c r="M89" s="570">
        <v>1537.3576470588237</v>
      </c>
      <c r="N89" s="570">
        <v>36</v>
      </c>
      <c r="O89" s="570">
        <v>44357.039999999994</v>
      </c>
      <c r="P89" s="583"/>
      <c r="Q89" s="571">
        <v>1232.1399999999999</v>
      </c>
    </row>
    <row r="90" spans="1:17" ht="14.4" customHeight="1" x14ac:dyDescent="0.3">
      <c r="A90" s="566" t="s">
        <v>537</v>
      </c>
      <c r="B90" s="567" t="s">
        <v>5310</v>
      </c>
      <c r="C90" s="567" t="s">
        <v>5098</v>
      </c>
      <c r="D90" s="567" t="s">
        <v>5342</v>
      </c>
      <c r="E90" s="567" t="s">
        <v>5343</v>
      </c>
      <c r="F90" s="570">
        <v>2</v>
      </c>
      <c r="G90" s="570">
        <v>2552.48</v>
      </c>
      <c r="H90" s="570">
        <v>1</v>
      </c>
      <c r="I90" s="570">
        <v>1276.24</v>
      </c>
      <c r="J90" s="570"/>
      <c r="K90" s="570"/>
      <c r="L90" s="570"/>
      <c r="M90" s="570"/>
      <c r="N90" s="570"/>
      <c r="O90" s="570"/>
      <c r="P90" s="583"/>
      <c r="Q90" s="571"/>
    </row>
    <row r="91" spans="1:17" ht="14.4" customHeight="1" x14ac:dyDescent="0.3">
      <c r="A91" s="566" t="s">
        <v>537</v>
      </c>
      <c r="B91" s="567" t="s">
        <v>5310</v>
      </c>
      <c r="C91" s="567" t="s">
        <v>5098</v>
      </c>
      <c r="D91" s="567" t="s">
        <v>5344</v>
      </c>
      <c r="E91" s="567" t="s">
        <v>5345</v>
      </c>
      <c r="F91" s="570">
        <v>5.3</v>
      </c>
      <c r="G91" s="570">
        <v>75628.570000000007</v>
      </c>
      <c r="H91" s="570">
        <v>1</v>
      </c>
      <c r="I91" s="570">
        <v>14269.541509433964</v>
      </c>
      <c r="J91" s="570">
        <v>22.4</v>
      </c>
      <c r="K91" s="570">
        <v>312497.24</v>
      </c>
      <c r="L91" s="570">
        <v>4.1319998513789162</v>
      </c>
      <c r="M91" s="570">
        <v>13950.769642857143</v>
      </c>
      <c r="N91" s="570">
        <v>5.4</v>
      </c>
      <c r="O91" s="570">
        <v>73433.52</v>
      </c>
      <c r="P91" s="583">
        <v>0.97097591558322471</v>
      </c>
      <c r="Q91" s="571">
        <v>13598.8</v>
      </c>
    </row>
    <row r="92" spans="1:17" ht="14.4" customHeight="1" x14ac:dyDescent="0.3">
      <c r="A92" s="566" t="s">
        <v>537</v>
      </c>
      <c r="B92" s="567" t="s">
        <v>5310</v>
      </c>
      <c r="C92" s="567" t="s">
        <v>5098</v>
      </c>
      <c r="D92" s="567" t="s">
        <v>5346</v>
      </c>
      <c r="E92" s="567" t="s">
        <v>5347</v>
      </c>
      <c r="F92" s="570"/>
      <c r="G92" s="570"/>
      <c r="H92" s="570"/>
      <c r="I92" s="570"/>
      <c r="J92" s="570">
        <v>6</v>
      </c>
      <c r="K92" s="570">
        <v>22072.02</v>
      </c>
      <c r="L92" s="570"/>
      <c r="M92" s="570">
        <v>3678.67</v>
      </c>
      <c r="N92" s="570"/>
      <c r="O92" s="570"/>
      <c r="P92" s="583"/>
      <c r="Q92" s="571"/>
    </row>
    <row r="93" spans="1:17" ht="14.4" customHeight="1" x14ac:dyDescent="0.3">
      <c r="A93" s="566" t="s">
        <v>537</v>
      </c>
      <c r="B93" s="567" t="s">
        <v>5310</v>
      </c>
      <c r="C93" s="567" t="s">
        <v>5098</v>
      </c>
      <c r="D93" s="567" t="s">
        <v>5348</v>
      </c>
      <c r="E93" s="567" t="s">
        <v>5341</v>
      </c>
      <c r="F93" s="570"/>
      <c r="G93" s="570"/>
      <c r="H93" s="570"/>
      <c r="I93" s="570"/>
      <c r="J93" s="570">
        <v>0.1</v>
      </c>
      <c r="K93" s="570">
        <v>1299.05</v>
      </c>
      <c r="L93" s="570"/>
      <c r="M93" s="570">
        <v>12990.499999999998</v>
      </c>
      <c r="N93" s="570"/>
      <c r="O93" s="570"/>
      <c r="P93" s="583"/>
      <c r="Q93" s="571"/>
    </row>
    <row r="94" spans="1:17" ht="14.4" customHeight="1" x14ac:dyDescent="0.3">
      <c r="A94" s="566" t="s">
        <v>537</v>
      </c>
      <c r="B94" s="567" t="s">
        <v>5310</v>
      </c>
      <c r="C94" s="567" t="s">
        <v>5098</v>
      </c>
      <c r="D94" s="567" t="s">
        <v>5349</v>
      </c>
      <c r="E94" s="567" t="s">
        <v>5350</v>
      </c>
      <c r="F94" s="570"/>
      <c r="G94" s="570"/>
      <c r="H94" s="570"/>
      <c r="I94" s="570"/>
      <c r="J94" s="570">
        <v>2</v>
      </c>
      <c r="K94" s="570">
        <v>21540.52</v>
      </c>
      <c r="L94" s="570"/>
      <c r="M94" s="570">
        <v>10770.26</v>
      </c>
      <c r="N94" s="570"/>
      <c r="O94" s="570"/>
      <c r="P94" s="583"/>
      <c r="Q94" s="571"/>
    </row>
    <row r="95" spans="1:17" ht="14.4" customHeight="1" x14ac:dyDescent="0.3">
      <c r="A95" s="566" t="s">
        <v>537</v>
      </c>
      <c r="B95" s="567" t="s">
        <v>5310</v>
      </c>
      <c r="C95" s="567" t="s">
        <v>5098</v>
      </c>
      <c r="D95" s="567" t="s">
        <v>5351</v>
      </c>
      <c r="E95" s="567" t="s">
        <v>5331</v>
      </c>
      <c r="F95" s="570"/>
      <c r="G95" s="570"/>
      <c r="H95" s="570"/>
      <c r="I95" s="570"/>
      <c r="J95" s="570">
        <v>5.8</v>
      </c>
      <c r="K95" s="570">
        <v>4256.119999999999</v>
      </c>
      <c r="L95" s="570"/>
      <c r="M95" s="570">
        <v>733.81379310344812</v>
      </c>
      <c r="N95" s="570">
        <v>3.7</v>
      </c>
      <c r="O95" s="570">
        <v>1633.3600000000001</v>
      </c>
      <c r="P95" s="583"/>
      <c r="Q95" s="571">
        <v>441.44864864864866</v>
      </c>
    </row>
    <row r="96" spans="1:17" ht="14.4" customHeight="1" x14ac:dyDescent="0.3">
      <c r="A96" s="566" t="s">
        <v>537</v>
      </c>
      <c r="B96" s="567" t="s">
        <v>5310</v>
      </c>
      <c r="C96" s="567" t="s">
        <v>5098</v>
      </c>
      <c r="D96" s="567" t="s">
        <v>5352</v>
      </c>
      <c r="E96" s="567" t="s">
        <v>5353</v>
      </c>
      <c r="F96" s="570">
        <v>328</v>
      </c>
      <c r="G96" s="570">
        <v>26397.48</v>
      </c>
      <c r="H96" s="570">
        <v>1</v>
      </c>
      <c r="I96" s="570">
        <v>80.480121951219516</v>
      </c>
      <c r="J96" s="570">
        <v>787</v>
      </c>
      <c r="K96" s="570">
        <v>49504.77</v>
      </c>
      <c r="L96" s="570">
        <v>1.8753596934252814</v>
      </c>
      <c r="M96" s="570">
        <v>62.903138500635322</v>
      </c>
      <c r="N96" s="570">
        <v>89</v>
      </c>
      <c r="O96" s="570">
        <v>5162.8900000000003</v>
      </c>
      <c r="P96" s="583">
        <v>0.19558268440775409</v>
      </c>
      <c r="Q96" s="571">
        <v>58.010000000000005</v>
      </c>
    </row>
    <row r="97" spans="1:17" ht="14.4" customHeight="1" x14ac:dyDescent="0.3">
      <c r="A97" s="566" t="s">
        <v>537</v>
      </c>
      <c r="B97" s="567" t="s">
        <v>5310</v>
      </c>
      <c r="C97" s="567" t="s">
        <v>5098</v>
      </c>
      <c r="D97" s="567" t="s">
        <v>5354</v>
      </c>
      <c r="E97" s="567" t="s">
        <v>5355</v>
      </c>
      <c r="F97" s="570">
        <v>4</v>
      </c>
      <c r="G97" s="570">
        <v>9162.9599999999991</v>
      </c>
      <c r="H97" s="570">
        <v>1</v>
      </c>
      <c r="I97" s="570">
        <v>2290.7399999999998</v>
      </c>
      <c r="J97" s="570">
        <v>15</v>
      </c>
      <c r="K97" s="570">
        <v>34373.99</v>
      </c>
      <c r="L97" s="570">
        <v>3.7514067506569932</v>
      </c>
      <c r="M97" s="570">
        <v>2291.5993333333331</v>
      </c>
      <c r="N97" s="570">
        <v>2</v>
      </c>
      <c r="O97" s="570">
        <v>4909.68</v>
      </c>
      <c r="P97" s="583">
        <v>0.53581811990885053</v>
      </c>
      <c r="Q97" s="571">
        <v>2454.84</v>
      </c>
    </row>
    <row r="98" spans="1:17" ht="14.4" customHeight="1" x14ac:dyDescent="0.3">
      <c r="A98" s="566" t="s">
        <v>537</v>
      </c>
      <c r="B98" s="567" t="s">
        <v>5310</v>
      </c>
      <c r="C98" s="567" t="s">
        <v>5098</v>
      </c>
      <c r="D98" s="567" t="s">
        <v>5356</v>
      </c>
      <c r="E98" s="567" t="s">
        <v>5357</v>
      </c>
      <c r="F98" s="570">
        <v>29</v>
      </c>
      <c r="G98" s="570">
        <v>9040.18</v>
      </c>
      <c r="H98" s="570">
        <v>1</v>
      </c>
      <c r="I98" s="570">
        <v>311.73034482758624</v>
      </c>
      <c r="J98" s="570">
        <v>6</v>
      </c>
      <c r="K98" s="570">
        <v>1631.34</v>
      </c>
      <c r="L98" s="570">
        <v>0.18045437148375362</v>
      </c>
      <c r="M98" s="570">
        <v>271.89</v>
      </c>
      <c r="N98" s="570"/>
      <c r="O98" s="570"/>
      <c r="P98" s="583"/>
      <c r="Q98" s="571"/>
    </row>
    <row r="99" spans="1:17" ht="14.4" customHeight="1" x14ac:dyDescent="0.3">
      <c r="A99" s="566" t="s">
        <v>537</v>
      </c>
      <c r="B99" s="567" t="s">
        <v>5310</v>
      </c>
      <c r="C99" s="567" t="s">
        <v>5098</v>
      </c>
      <c r="D99" s="567" t="s">
        <v>5358</v>
      </c>
      <c r="E99" s="567" t="s">
        <v>5359</v>
      </c>
      <c r="F99" s="570">
        <v>38.200000000000003</v>
      </c>
      <c r="G99" s="570">
        <v>13815.93</v>
      </c>
      <c r="H99" s="570">
        <v>1</v>
      </c>
      <c r="I99" s="570">
        <v>361.67356020942407</v>
      </c>
      <c r="J99" s="570">
        <v>36.400000000000006</v>
      </c>
      <c r="K99" s="570">
        <v>14128.000000000002</v>
      </c>
      <c r="L99" s="570">
        <v>1.0225876940604073</v>
      </c>
      <c r="M99" s="570">
        <v>388.13186813186815</v>
      </c>
      <c r="N99" s="570">
        <v>41.7</v>
      </c>
      <c r="O99" s="570">
        <v>16847.09</v>
      </c>
      <c r="P99" s="583">
        <v>1.2193960160481414</v>
      </c>
      <c r="Q99" s="571">
        <v>404.00695443645083</v>
      </c>
    </row>
    <row r="100" spans="1:17" ht="14.4" customHeight="1" x14ac:dyDescent="0.3">
      <c r="A100" s="566" t="s">
        <v>537</v>
      </c>
      <c r="B100" s="567" t="s">
        <v>5310</v>
      </c>
      <c r="C100" s="567" t="s">
        <v>5098</v>
      </c>
      <c r="D100" s="567" t="s">
        <v>5360</v>
      </c>
      <c r="E100" s="567" t="s">
        <v>5361</v>
      </c>
      <c r="F100" s="570">
        <v>167</v>
      </c>
      <c r="G100" s="570">
        <v>13616.109999999999</v>
      </c>
      <c r="H100" s="570">
        <v>1</v>
      </c>
      <c r="I100" s="570">
        <v>81.533592814371247</v>
      </c>
      <c r="J100" s="570"/>
      <c r="K100" s="570"/>
      <c r="L100" s="570"/>
      <c r="M100" s="570"/>
      <c r="N100" s="570">
        <v>134</v>
      </c>
      <c r="O100" s="570">
        <v>7773.34</v>
      </c>
      <c r="P100" s="583">
        <v>0.57089286147071383</v>
      </c>
      <c r="Q100" s="571">
        <v>58.01</v>
      </c>
    </row>
    <row r="101" spans="1:17" ht="14.4" customHeight="1" x14ac:dyDescent="0.3">
      <c r="A101" s="566" t="s">
        <v>537</v>
      </c>
      <c r="B101" s="567" t="s">
        <v>5310</v>
      </c>
      <c r="C101" s="567" t="s">
        <v>5098</v>
      </c>
      <c r="D101" s="567" t="s">
        <v>5362</v>
      </c>
      <c r="E101" s="567" t="s">
        <v>5363</v>
      </c>
      <c r="F101" s="570">
        <v>279</v>
      </c>
      <c r="G101" s="570">
        <v>101002.21</v>
      </c>
      <c r="H101" s="570">
        <v>1</v>
      </c>
      <c r="I101" s="570">
        <v>362.01508960573477</v>
      </c>
      <c r="J101" s="570">
        <v>375</v>
      </c>
      <c r="K101" s="570">
        <v>42406.97</v>
      </c>
      <c r="L101" s="570">
        <v>0.41986180302391402</v>
      </c>
      <c r="M101" s="570">
        <v>113.08525333333334</v>
      </c>
      <c r="N101" s="570">
        <v>280.2</v>
      </c>
      <c r="O101" s="570">
        <v>13309.5</v>
      </c>
      <c r="P101" s="583">
        <v>0.13177434434355445</v>
      </c>
      <c r="Q101" s="571">
        <v>47.5</v>
      </c>
    </row>
    <row r="102" spans="1:17" ht="14.4" customHeight="1" x14ac:dyDescent="0.3">
      <c r="A102" s="566" t="s">
        <v>537</v>
      </c>
      <c r="B102" s="567" t="s">
        <v>5310</v>
      </c>
      <c r="C102" s="567" t="s">
        <v>5098</v>
      </c>
      <c r="D102" s="567" t="s">
        <v>5364</v>
      </c>
      <c r="E102" s="567" t="s">
        <v>5365</v>
      </c>
      <c r="F102" s="570">
        <v>70</v>
      </c>
      <c r="G102" s="570">
        <v>6765.32</v>
      </c>
      <c r="H102" s="570">
        <v>1</v>
      </c>
      <c r="I102" s="570">
        <v>96.647428571428563</v>
      </c>
      <c r="J102" s="570">
        <v>33</v>
      </c>
      <c r="K102" s="570">
        <v>3795</v>
      </c>
      <c r="L102" s="570">
        <v>0.56094907557957352</v>
      </c>
      <c r="M102" s="570">
        <v>115</v>
      </c>
      <c r="N102" s="570">
        <v>98</v>
      </c>
      <c r="O102" s="570">
        <v>11368</v>
      </c>
      <c r="P102" s="583">
        <v>1.6803344113803931</v>
      </c>
      <c r="Q102" s="571">
        <v>116</v>
      </c>
    </row>
    <row r="103" spans="1:17" ht="14.4" customHeight="1" x14ac:dyDescent="0.3">
      <c r="A103" s="566" t="s">
        <v>537</v>
      </c>
      <c r="B103" s="567" t="s">
        <v>5310</v>
      </c>
      <c r="C103" s="567" t="s">
        <v>5098</v>
      </c>
      <c r="D103" s="567" t="s">
        <v>5366</v>
      </c>
      <c r="E103" s="567" t="s">
        <v>5367</v>
      </c>
      <c r="F103" s="570">
        <v>2.6</v>
      </c>
      <c r="G103" s="570">
        <v>390</v>
      </c>
      <c r="H103" s="570">
        <v>1</v>
      </c>
      <c r="I103" s="570">
        <v>150</v>
      </c>
      <c r="J103" s="570">
        <v>0.1</v>
      </c>
      <c r="K103" s="570">
        <v>15.61</v>
      </c>
      <c r="L103" s="570">
        <v>4.0025641025641025E-2</v>
      </c>
      <c r="M103" s="570">
        <v>156.1</v>
      </c>
      <c r="N103" s="570">
        <v>0.4</v>
      </c>
      <c r="O103" s="570">
        <v>63</v>
      </c>
      <c r="P103" s="583">
        <v>0.16153846153846155</v>
      </c>
      <c r="Q103" s="571">
        <v>157.5</v>
      </c>
    </row>
    <row r="104" spans="1:17" ht="14.4" customHeight="1" x14ac:dyDescent="0.3">
      <c r="A104" s="566" t="s">
        <v>537</v>
      </c>
      <c r="B104" s="567" t="s">
        <v>5310</v>
      </c>
      <c r="C104" s="567" t="s">
        <v>5098</v>
      </c>
      <c r="D104" s="567" t="s">
        <v>5368</v>
      </c>
      <c r="E104" s="567" t="s">
        <v>5369</v>
      </c>
      <c r="F104" s="570">
        <v>648</v>
      </c>
      <c r="G104" s="570">
        <v>358156.04000000004</v>
      </c>
      <c r="H104" s="570">
        <v>1</v>
      </c>
      <c r="I104" s="570">
        <v>552.70993827160498</v>
      </c>
      <c r="J104" s="570">
        <v>755.8</v>
      </c>
      <c r="K104" s="570">
        <v>462349.5</v>
      </c>
      <c r="L104" s="570">
        <v>1.2909163838197451</v>
      </c>
      <c r="M104" s="570">
        <v>611.73524741995243</v>
      </c>
      <c r="N104" s="570">
        <v>557.4</v>
      </c>
      <c r="O104" s="570">
        <v>211623.81</v>
      </c>
      <c r="P104" s="583">
        <v>0.59087042061331696</v>
      </c>
      <c r="Q104" s="571">
        <v>379.66237890204525</v>
      </c>
    </row>
    <row r="105" spans="1:17" ht="14.4" customHeight="1" x14ac:dyDescent="0.3">
      <c r="A105" s="566" t="s">
        <v>537</v>
      </c>
      <c r="B105" s="567" t="s">
        <v>5310</v>
      </c>
      <c r="C105" s="567" t="s">
        <v>5098</v>
      </c>
      <c r="D105" s="567" t="s">
        <v>5370</v>
      </c>
      <c r="E105" s="567" t="s">
        <v>5371</v>
      </c>
      <c r="F105" s="570"/>
      <c r="G105" s="570"/>
      <c r="H105" s="570"/>
      <c r="I105" s="570"/>
      <c r="J105" s="570">
        <v>8</v>
      </c>
      <c r="K105" s="570">
        <v>34800.19</v>
      </c>
      <c r="L105" s="570"/>
      <c r="M105" s="570">
        <v>4350.0237500000003</v>
      </c>
      <c r="N105" s="570">
        <v>1</v>
      </c>
      <c r="O105" s="570">
        <v>4427.7</v>
      </c>
      <c r="P105" s="583"/>
      <c r="Q105" s="571">
        <v>4427.7</v>
      </c>
    </row>
    <row r="106" spans="1:17" ht="14.4" customHeight="1" x14ac:dyDescent="0.3">
      <c r="A106" s="566" t="s">
        <v>537</v>
      </c>
      <c r="B106" s="567" t="s">
        <v>5310</v>
      </c>
      <c r="C106" s="567" t="s">
        <v>5098</v>
      </c>
      <c r="D106" s="567" t="s">
        <v>5372</v>
      </c>
      <c r="E106" s="567" t="s">
        <v>5373</v>
      </c>
      <c r="F106" s="570"/>
      <c r="G106" s="570"/>
      <c r="H106" s="570"/>
      <c r="I106" s="570"/>
      <c r="J106" s="570"/>
      <c r="K106" s="570"/>
      <c r="L106" s="570"/>
      <c r="M106" s="570"/>
      <c r="N106" s="570">
        <v>48</v>
      </c>
      <c r="O106" s="570">
        <v>3130.6800000000003</v>
      </c>
      <c r="P106" s="583"/>
      <c r="Q106" s="571">
        <v>65.222500000000011</v>
      </c>
    </row>
    <row r="107" spans="1:17" ht="14.4" customHeight="1" x14ac:dyDescent="0.3">
      <c r="A107" s="566" t="s">
        <v>537</v>
      </c>
      <c r="B107" s="567" t="s">
        <v>5310</v>
      </c>
      <c r="C107" s="567" t="s">
        <v>5098</v>
      </c>
      <c r="D107" s="567" t="s">
        <v>5374</v>
      </c>
      <c r="E107" s="567" t="s">
        <v>5375</v>
      </c>
      <c r="F107" s="570">
        <v>8</v>
      </c>
      <c r="G107" s="570">
        <v>3909.04</v>
      </c>
      <c r="H107" s="570">
        <v>1</v>
      </c>
      <c r="I107" s="570">
        <v>488.63</v>
      </c>
      <c r="J107" s="570">
        <v>64</v>
      </c>
      <c r="K107" s="570">
        <v>23132.959999999999</v>
      </c>
      <c r="L107" s="570">
        <v>5.9178110226551786</v>
      </c>
      <c r="M107" s="570">
        <v>361.45249999999999</v>
      </c>
      <c r="N107" s="570">
        <v>54</v>
      </c>
      <c r="O107" s="570">
        <v>6031.5599999999995</v>
      </c>
      <c r="P107" s="583">
        <v>1.5429773038904691</v>
      </c>
      <c r="Q107" s="571">
        <v>111.69555555555554</v>
      </c>
    </row>
    <row r="108" spans="1:17" ht="14.4" customHeight="1" x14ac:dyDescent="0.3">
      <c r="A108" s="566" t="s">
        <v>537</v>
      </c>
      <c r="B108" s="567" t="s">
        <v>5310</v>
      </c>
      <c r="C108" s="567" t="s">
        <v>5098</v>
      </c>
      <c r="D108" s="567" t="s">
        <v>5376</v>
      </c>
      <c r="E108" s="567" t="s">
        <v>5377</v>
      </c>
      <c r="F108" s="570">
        <v>455</v>
      </c>
      <c r="G108" s="570">
        <v>44521.539999999994</v>
      </c>
      <c r="H108" s="570">
        <v>1</v>
      </c>
      <c r="I108" s="570">
        <v>97.849538461538444</v>
      </c>
      <c r="J108" s="570">
        <v>365</v>
      </c>
      <c r="K108" s="570">
        <v>17249.669999999998</v>
      </c>
      <c r="L108" s="570">
        <v>0.38744549267612938</v>
      </c>
      <c r="M108" s="570">
        <v>47.259369863013696</v>
      </c>
      <c r="N108" s="570">
        <v>65</v>
      </c>
      <c r="O108" s="570">
        <v>2661.75</v>
      </c>
      <c r="P108" s="583">
        <v>5.9785667791365717E-2</v>
      </c>
      <c r="Q108" s="571">
        <v>40.950000000000003</v>
      </c>
    </row>
    <row r="109" spans="1:17" ht="14.4" customHeight="1" x14ac:dyDescent="0.3">
      <c r="A109" s="566" t="s">
        <v>537</v>
      </c>
      <c r="B109" s="567" t="s">
        <v>5310</v>
      </c>
      <c r="C109" s="567" t="s">
        <v>5098</v>
      </c>
      <c r="D109" s="567" t="s">
        <v>5378</v>
      </c>
      <c r="E109" s="567" t="s">
        <v>5379</v>
      </c>
      <c r="F109" s="570">
        <v>329</v>
      </c>
      <c r="G109" s="570">
        <v>17201.739999999998</v>
      </c>
      <c r="H109" s="570">
        <v>1</v>
      </c>
      <c r="I109" s="570">
        <v>52.284924012158051</v>
      </c>
      <c r="J109" s="570">
        <v>206</v>
      </c>
      <c r="K109" s="570">
        <v>11565.080000000002</v>
      </c>
      <c r="L109" s="570">
        <v>0.67232035828933601</v>
      </c>
      <c r="M109" s="570">
        <v>56.141165048543698</v>
      </c>
      <c r="N109" s="570"/>
      <c r="O109" s="570"/>
      <c r="P109" s="583"/>
      <c r="Q109" s="571"/>
    </row>
    <row r="110" spans="1:17" ht="14.4" customHeight="1" x14ac:dyDescent="0.3">
      <c r="A110" s="566" t="s">
        <v>537</v>
      </c>
      <c r="B110" s="567" t="s">
        <v>5310</v>
      </c>
      <c r="C110" s="567" t="s">
        <v>5098</v>
      </c>
      <c r="D110" s="567" t="s">
        <v>5380</v>
      </c>
      <c r="E110" s="567" t="s">
        <v>5381</v>
      </c>
      <c r="F110" s="570">
        <v>15.1</v>
      </c>
      <c r="G110" s="570">
        <v>142979.92000000001</v>
      </c>
      <c r="H110" s="570">
        <v>1</v>
      </c>
      <c r="I110" s="570">
        <v>9468.8688741721871</v>
      </c>
      <c r="J110" s="570">
        <v>30.300000000000004</v>
      </c>
      <c r="K110" s="570">
        <v>195015.07</v>
      </c>
      <c r="L110" s="570">
        <v>1.363933271189409</v>
      </c>
      <c r="M110" s="570">
        <v>6436.1409240924086</v>
      </c>
      <c r="N110" s="570">
        <v>13.8</v>
      </c>
      <c r="O110" s="570">
        <v>54177.47</v>
      </c>
      <c r="P110" s="583">
        <v>0.37891663388817115</v>
      </c>
      <c r="Q110" s="571">
        <v>3925.9036231884056</v>
      </c>
    </row>
    <row r="111" spans="1:17" ht="14.4" customHeight="1" x14ac:dyDescent="0.3">
      <c r="A111" s="566" t="s">
        <v>537</v>
      </c>
      <c r="B111" s="567" t="s">
        <v>5310</v>
      </c>
      <c r="C111" s="567" t="s">
        <v>5098</v>
      </c>
      <c r="D111" s="567" t="s">
        <v>5382</v>
      </c>
      <c r="E111" s="567" t="s">
        <v>5383</v>
      </c>
      <c r="F111" s="570">
        <v>2</v>
      </c>
      <c r="G111" s="570">
        <v>8140</v>
      </c>
      <c r="H111" s="570">
        <v>1</v>
      </c>
      <c r="I111" s="570">
        <v>4070</v>
      </c>
      <c r="J111" s="570">
        <v>7</v>
      </c>
      <c r="K111" s="570">
        <v>31122</v>
      </c>
      <c r="L111" s="570">
        <v>3.8233415233415236</v>
      </c>
      <c r="M111" s="570">
        <v>4446</v>
      </c>
      <c r="N111" s="570">
        <v>9</v>
      </c>
      <c r="O111" s="570">
        <v>40013.910000000003</v>
      </c>
      <c r="P111" s="583">
        <v>4.9157137592137596</v>
      </c>
      <c r="Q111" s="571">
        <v>4445.9900000000007</v>
      </c>
    </row>
    <row r="112" spans="1:17" ht="14.4" customHeight="1" x14ac:dyDescent="0.3">
      <c r="A112" s="566" t="s">
        <v>537</v>
      </c>
      <c r="B112" s="567" t="s">
        <v>5310</v>
      </c>
      <c r="C112" s="567" t="s">
        <v>5098</v>
      </c>
      <c r="D112" s="567" t="s">
        <v>5384</v>
      </c>
      <c r="E112" s="567" t="s">
        <v>5385</v>
      </c>
      <c r="F112" s="570">
        <v>1</v>
      </c>
      <c r="G112" s="570">
        <v>6198.52</v>
      </c>
      <c r="H112" s="570">
        <v>1</v>
      </c>
      <c r="I112" s="570">
        <v>6198.52</v>
      </c>
      <c r="J112" s="570"/>
      <c r="K112" s="570"/>
      <c r="L112" s="570"/>
      <c r="M112" s="570"/>
      <c r="N112" s="570"/>
      <c r="O112" s="570"/>
      <c r="P112" s="583"/>
      <c r="Q112" s="571"/>
    </row>
    <row r="113" spans="1:17" ht="14.4" customHeight="1" x14ac:dyDescent="0.3">
      <c r="A113" s="566" t="s">
        <v>537</v>
      </c>
      <c r="B113" s="567" t="s">
        <v>5310</v>
      </c>
      <c r="C113" s="567" t="s">
        <v>5098</v>
      </c>
      <c r="D113" s="567" t="s">
        <v>5386</v>
      </c>
      <c r="E113" s="567" t="s">
        <v>5387</v>
      </c>
      <c r="F113" s="570"/>
      <c r="G113" s="570"/>
      <c r="H113" s="570"/>
      <c r="I113" s="570"/>
      <c r="J113" s="570">
        <v>5</v>
      </c>
      <c r="K113" s="570">
        <v>1452.65</v>
      </c>
      <c r="L113" s="570"/>
      <c r="M113" s="570">
        <v>290.53000000000003</v>
      </c>
      <c r="N113" s="570"/>
      <c r="O113" s="570"/>
      <c r="P113" s="583"/>
      <c r="Q113" s="571"/>
    </row>
    <row r="114" spans="1:17" ht="14.4" customHeight="1" x14ac:dyDescent="0.3">
      <c r="A114" s="566" t="s">
        <v>537</v>
      </c>
      <c r="B114" s="567" t="s">
        <v>5310</v>
      </c>
      <c r="C114" s="567" t="s">
        <v>5098</v>
      </c>
      <c r="D114" s="567" t="s">
        <v>5388</v>
      </c>
      <c r="E114" s="567" t="s">
        <v>5389</v>
      </c>
      <c r="F114" s="570">
        <v>58</v>
      </c>
      <c r="G114" s="570">
        <v>35396</v>
      </c>
      <c r="H114" s="570">
        <v>1</v>
      </c>
      <c r="I114" s="570">
        <v>610.27586206896547</v>
      </c>
      <c r="J114" s="570">
        <v>128</v>
      </c>
      <c r="K114" s="570">
        <v>75584.7</v>
      </c>
      <c r="L114" s="570">
        <v>2.1354023053452367</v>
      </c>
      <c r="M114" s="570">
        <v>590.50546874999998</v>
      </c>
      <c r="N114" s="570">
        <v>38</v>
      </c>
      <c r="O114" s="570">
        <v>8708.08</v>
      </c>
      <c r="P114" s="583">
        <v>0.24601875918182844</v>
      </c>
      <c r="Q114" s="571">
        <v>229.16</v>
      </c>
    </row>
    <row r="115" spans="1:17" ht="14.4" customHeight="1" x14ac:dyDescent="0.3">
      <c r="A115" s="566" t="s">
        <v>537</v>
      </c>
      <c r="B115" s="567" t="s">
        <v>5310</v>
      </c>
      <c r="C115" s="567" t="s">
        <v>5098</v>
      </c>
      <c r="D115" s="567" t="s">
        <v>5390</v>
      </c>
      <c r="E115" s="567" t="s">
        <v>5391</v>
      </c>
      <c r="F115" s="570">
        <v>21.5</v>
      </c>
      <c r="G115" s="570">
        <v>9540.4699999999993</v>
      </c>
      <c r="H115" s="570">
        <v>1</v>
      </c>
      <c r="I115" s="570">
        <v>443.74279069767437</v>
      </c>
      <c r="J115" s="570">
        <v>23.800000000000004</v>
      </c>
      <c r="K115" s="570">
        <v>11557.66</v>
      </c>
      <c r="L115" s="570">
        <v>1.2114350760497126</v>
      </c>
      <c r="M115" s="570">
        <v>485.61596638655453</v>
      </c>
      <c r="N115" s="570">
        <v>17.3</v>
      </c>
      <c r="O115" s="570">
        <v>3750.1099999999992</v>
      </c>
      <c r="P115" s="583">
        <v>0.39307392612732911</v>
      </c>
      <c r="Q115" s="571">
        <v>216.76936416184967</v>
      </c>
    </row>
    <row r="116" spans="1:17" ht="14.4" customHeight="1" x14ac:dyDescent="0.3">
      <c r="A116" s="566" t="s">
        <v>537</v>
      </c>
      <c r="B116" s="567" t="s">
        <v>5310</v>
      </c>
      <c r="C116" s="567" t="s">
        <v>5098</v>
      </c>
      <c r="D116" s="567" t="s">
        <v>5392</v>
      </c>
      <c r="E116" s="567" t="s">
        <v>5393</v>
      </c>
      <c r="F116" s="570"/>
      <c r="G116" s="570"/>
      <c r="H116" s="570"/>
      <c r="I116" s="570"/>
      <c r="J116" s="570"/>
      <c r="K116" s="570"/>
      <c r="L116" s="570"/>
      <c r="M116" s="570"/>
      <c r="N116" s="570">
        <v>22</v>
      </c>
      <c r="O116" s="570">
        <v>1628.88</v>
      </c>
      <c r="P116" s="583"/>
      <c r="Q116" s="571">
        <v>74.040000000000006</v>
      </c>
    </row>
    <row r="117" spans="1:17" ht="14.4" customHeight="1" x14ac:dyDescent="0.3">
      <c r="A117" s="566" t="s">
        <v>537</v>
      </c>
      <c r="B117" s="567" t="s">
        <v>5310</v>
      </c>
      <c r="C117" s="567" t="s">
        <v>5098</v>
      </c>
      <c r="D117" s="567" t="s">
        <v>5394</v>
      </c>
      <c r="E117" s="567" t="s">
        <v>5395</v>
      </c>
      <c r="F117" s="570">
        <v>163.6</v>
      </c>
      <c r="G117" s="570">
        <v>13577.5</v>
      </c>
      <c r="H117" s="570">
        <v>1</v>
      </c>
      <c r="I117" s="570">
        <v>82.99205378973106</v>
      </c>
      <c r="J117" s="570">
        <v>186.70000000000002</v>
      </c>
      <c r="K117" s="570">
        <v>17100.48</v>
      </c>
      <c r="L117" s="570">
        <v>1.2594719204566378</v>
      </c>
      <c r="M117" s="570">
        <v>91.59335832886984</v>
      </c>
      <c r="N117" s="570">
        <v>89.3</v>
      </c>
      <c r="O117" s="570">
        <v>8654.6200000000008</v>
      </c>
      <c r="P117" s="583">
        <v>0.63742367888050089</v>
      </c>
      <c r="Q117" s="571">
        <v>96.916237402015696</v>
      </c>
    </row>
    <row r="118" spans="1:17" ht="14.4" customHeight="1" x14ac:dyDescent="0.3">
      <c r="A118" s="566" t="s">
        <v>537</v>
      </c>
      <c r="B118" s="567" t="s">
        <v>5310</v>
      </c>
      <c r="C118" s="567" t="s">
        <v>5098</v>
      </c>
      <c r="D118" s="567" t="s">
        <v>5396</v>
      </c>
      <c r="E118" s="567" t="s">
        <v>5397</v>
      </c>
      <c r="F118" s="570"/>
      <c r="G118" s="570"/>
      <c r="H118" s="570"/>
      <c r="I118" s="570"/>
      <c r="J118" s="570">
        <v>161</v>
      </c>
      <c r="K118" s="570">
        <v>9978.779999999997</v>
      </c>
      <c r="L118" s="570"/>
      <c r="M118" s="570">
        <v>61.979999999999983</v>
      </c>
      <c r="N118" s="570">
        <v>385</v>
      </c>
      <c r="O118" s="570">
        <v>24607.68</v>
      </c>
      <c r="P118" s="583"/>
      <c r="Q118" s="571">
        <v>63.916051948051951</v>
      </c>
    </row>
    <row r="119" spans="1:17" ht="14.4" customHeight="1" x14ac:dyDescent="0.3">
      <c r="A119" s="566" t="s">
        <v>537</v>
      </c>
      <c r="B119" s="567" t="s">
        <v>5310</v>
      </c>
      <c r="C119" s="567" t="s">
        <v>5098</v>
      </c>
      <c r="D119" s="567" t="s">
        <v>5398</v>
      </c>
      <c r="E119" s="567" t="s">
        <v>5337</v>
      </c>
      <c r="F119" s="570">
        <v>864</v>
      </c>
      <c r="G119" s="570">
        <v>443906.53</v>
      </c>
      <c r="H119" s="570">
        <v>1</v>
      </c>
      <c r="I119" s="570">
        <v>513.78070601851857</v>
      </c>
      <c r="J119" s="570">
        <v>95</v>
      </c>
      <c r="K119" s="570">
        <v>44526.100000000006</v>
      </c>
      <c r="L119" s="570">
        <v>0.10030512504513056</v>
      </c>
      <c r="M119" s="570">
        <v>468.69578947368427</v>
      </c>
      <c r="N119" s="570"/>
      <c r="O119" s="570"/>
      <c r="P119" s="583"/>
      <c r="Q119" s="571"/>
    </row>
    <row r="120" spans="1:17" ht="14.4" customHeight="1" x14ac:dyDescent="0.3">
      <c r="A120" s="566" t="s">
        <v>537</v>
      </c>
      <c r="B120" s="567" t="s">
        <v>5310</v>
      </c>
      <c r="C120" s="567" t="s">
        <v>5098</v>
      </c>
      <c r="D120" s="567" t="s">
        <v>5399</v>
      </c>
      <c r="E120" s="567" t="s">
        <v>5400</v>
      </c>
      <c r="F120" s="570"/>
      <c r="G120" s="570"/>
      <c r="H120" s="570"/>
      <c r="I120" s="570"/>
      <c r="J120" s="570">
        <v>14</v>
      </c>
      <c r="K120" s="570">
        <v>14000.56</v>
      </c>
      <c r="L120" s="570"/>
      <c r="M120" s="570">
        <v>1000.04</v>
      </c>
      <c r="N120" s="570">
        <v>3.3</v>
      </c>
      <c r="O120" s="570">
        <v>4222.59</v>
      </c>
      <c r="P120" s="583"/>
      <c r="Q120" s="571">
        <v>1279.5727272727274</v>
      </c>
    </row>
    <row r="121" spans="1:17" ht="14.4" customHeight="1" x14ac:dyDescent="0.3">
      <c r="A121" s="566" t="s">
        <v>537</v>
      </c>
      <c r="B121" s="567" t="s">
        <v>5310</v>
      </c>
      <c r="C121" s="567" t="s">
        <v>5098</v>
      </c>
      <c r="D121" s="567" t="s">
        <v>5401</v>
      </c>
      <c r="E121" s="567" t="s">
        <v>5402</v>
      </c>
      <c r="F121" s="570"/>
      <c r="G121" s="570"/>
      <c r="H121" s="570"/>
      <c r="I121" s="570"/>
      <c r="J121" s="570">
        <v>0.71</v>
      </c>
      <c r="K121" s="570">
        <v>8714.14</v>
      </c>
      <c r="L121" s="570"/>
      <c r="M121" s="570">
        <v>12273.43661971831</v>
      </c>
      <c r="N121" s="570"/>
      <c r="O121" s="570"/>
      <c r="P121" s="583"/>
      <c r="Q121" s="571"/>
    </row>
    <row r="122" spans="1:17" ht="14.4" customHeight="1" x14ac:dyDescent="0.3">
      <c r="A122" s="566" t="s">
        <v>537</v>
      </c>
      <c r="B122" s="567" t="s">
        <v>5310</v>
      </c>
      <c r="C122" s="567" t="s">
        <v>5098</v>
      </c>
      <c r="D122" s="567" t="s">
        <v>5403</v>
      </c>
      <c r="E122" s="567" t="s">
        <v>5404</v>
      </c>
      <c r="F122" s="570">
        <v>4.3</v>
      </c>
      <c r="G122" s="570">
        <v>6292.2699999999995</v>
      </c>
      <c r="H122" s="570">
        <v>1</v>
      </c>
      <c r="I122" s="570">
        <v>1463.3186046511628</v>
      </c>
      <c r="J122" s="570">
        <v>2.2999999999999998</v>
      </c>
      <c r="K122" s="570">
        <v>3969.34</v>
      </c>
      <c r="L122" s="570">
        <v>0.63082798417741137</v>
      </c>
      <c r="M122" s="570">
        <v>1725.8000000000002</v>
      </c>
      <c r="N122" s="570"/>
      <c r="O122" s="570"/>
      <c r="P122" s="583"/>
      <c r="Q122" s="571"/>
    </row>
    <row r="123" spans="1:17" ht="14.4" customHeight="1" x14ac:dyDescent="0.3">
      <c r="A123" s="566" t="s">
        <v>537</v>
      </c>
      <c r="B123" s="567" t="s">
        <v>5310</v>
      </c>
      <c r="C123" s="567" t="s">
        <v>5098</v>
      </c>
      <c r="D123" s="567" t="s">
        <v>5405</v>
      </c>
      <c r="E123" s="567" t="s">
        <v>5406</v>
      </c>
      <c r="F123" s="570"/>
      <c r="G123" s="570"/>
      <c r="H123" s="570"/>
      <c r="I123" s="570"/>
      <c r="J123" s="570"/>
      <c r="K123" s="570"/>
      <c r="L123" s="570"/>
      <c r="M123" s="570"/>
      <c r="N123" s="570">
        <v>14</v>
      </c>
      <c r="O123" s="570">
        <v>1046.78</v>
      </c>
      <c r="P123" s="583"/>
      <c r="Q123" s="571">
        <v>74.77</v>
      </c>
    </row>
    <row r="124" spans="1:17" ht="14.4" customHeight="1" x14ac:dyDescent="0.3">
      <c r="A124" s="566" t="s">
        <v>537</v>
      </c>
      <c r="B124" s="567" t="s">
        <v>5310</v>
      </c>
      <c r="C124" s="567" t="s">
        <v>5098</v>
      </c>
      <c r="D124" s="567" t="s">
        <v>5407</v>
      </c>
      <c r="E124" s="567" t="s">
        <v>5408</v>
      </c>
      <c r="F124" s="570"/>
      <c r="G124" s="570"/>
      <c r="H124" s="570"/>
      <c r="I124" s="570"/>
      <c r="J124" s="570">
        <v>2</v>
      </c>
      <c r="K124" s="570">
        <v>1804.8</v>
      </c>
      <c r="L124" s="570"/>
      <c r="M124" s="570">
        <v>902.4</v>
      </c>
      <c r="N124" s="570"/>
      <c r="O124" s="570"/>
      <c r="P124" s="583"/>
      <c r="Q124" s="571"/>
    </row>
    <row r="125" spans="1:17" ht="14.4" customHeight="1" x14ac:dyDescent="0.3">
      <c r="A125" s="566" t="s">
        <v>537</v>
      </c>
      <c r="B125" s="567" t="s">
        <v>5310</v>
      </c>
      <c r="C125" s="567" t="s">
        <v>5098</v>
      </c>
      <c r="D125" s="567" t="s">
        <v>5409</v>
      </c>
      <c r="E125" s="567" t="s">
        <v>5410</v>
      </c>
      <c r="F125" s="570"/>
      <c r="G125" s="570"/>
      <c r="H125" s="570"/>
      <c r="I125" s="570"/>
      <c r="J125" s="570"/>
      <c r="K125" s="570"/>
      <c r="L125" s="570"/>
      <c r="M125" s="570"/>
      <c r="N125" s="570">
        <v>0.1</v>
      </c>
      <c r="O125" s="570">
        <v>80.680000000000007</v>
      </c>
      <c r="P125" s="583"/>
      <c r="Q125" s="571">
        <v>806.80000000000007</v>
      </c>
    </row>
    <row r="126" spans="1:17" ht="14.4" customHeight="1" x14ac:dyDescent="0.3">
      <c r="A126" s="566" t="s">
        <v>537</v>
      </c>
      <c r="B126" s="567" t="s">
        <v>5310</v>
      </c>
      <c r="C126" s="567" t="s">
        <v>5098</v>
      </c>
      <c r="D126" s="567" t="s">
        <v>5411</v>
      </c>
      <c r="E126" s="567" t="s">
        <v>5357</v>
      </c>
      <c r="F126" s="570"/>
      <c r="G126" s="570"/>
      <c r="H126" s="570"/>
      <c r="I126" s="570"/>
      <c r="J126" s="570"/>
      <c r="K126" s="570"/>
      <c r="L126" s="570"/>
      <c r="M126" s="570"/>
      <c r="N126" s="570">
        <v>18</v>
      </c>
      <c r="O126" s="570">
        <v>4936.8599999999997</v>
      </c>
      <c r="P126" s="583"/>
      <c r="Q126" s="571">
        <v>274.27</v>
      </c>
    </row>
    <row r="127" spans="1:17" ht="14.4" customHeight="1" x14ac:dyDescent="0.3">
      <c r="A127" s="566" t="s">
        <v>537</v>
      </c>
      <c r="B127" s="567" t="s">
        <v>5310</v>
      </c>
      <c r="C127" s="567" t="s">
        <v>5098</v>
      </c>
      <c r="D127" s="567" t="s">
        <v>5412</v>
      </c>
      <c r="E127" s="567" t="s">
        <v>5413</v>
      </c>
      <c r="F127" s="570"/>
      <c r="G127" s="570"/>
      <c r="H127" s="570"/>
      <c r="I127" s="570"/>
      <c r="J127" s="570"/>
      <c r="K127" s="570"/>
      <c r="L127" s="570"/>
      <c r="M127" s="570"/>
      <c r="N127" s="570">
        <v>0.4</v>
      </c>
      <c r="O127" s="570">
        <v>229.98</v>
      </c>
      <c r="P127" s="583"/>
      <c r="Q127" s="571">
        <v>574.94999999999993</v>
      </c>
    </row>
    <row r="128" spans="1:17" ht="14.4" customHeight="1" x14ac:dyDescent="0.3">
      <c r="A128" s="566" t="s">
        <v>537</v>
      </c>
      <c r="B128" s="567" t="s">
        <v>5310</v>
      </c>
      <c r="C128" s="567" t="s">
        <v>5098</v>
      </c>
      <c r="D128" s="567" t="s">
        <v>5414</v>
      </c>
      <c r="E128" s="567" t="s">
        <v>5404</v>
      </c>
      <c r="F128" s="570"/>
      <c r="G128" s="570"/>
      <c r="H128" s="570"/>
      <c r="I128" s="570"/>
      <c r="J128" s="570">
        <v>0.2</v>
      </c>
      <c r="K128" s="570">
        <v>229.99</v>
      </c>
      <c r="L128" s="570"/>
      <c r="M128" s="570">
        <v>1149.95</v>
      </c>
      <c r="N128" s="570"/>
      <c r="O128" s="570"/>
      <c r="P128" s="583"/>
      <c r="Q128" s="571"/>
    </row>
    <row r="129" spans="1:17" ht="14.4" customHeight="1" x14ac:dyDescent="0.3">
      <c r="A129" s="566" t="s">
        <v>537</v>
      </c>
      <c r="B129" s="567" t="s">
        <v>5310</v>
      </c>
      <c r="C129" s="567" t="s">
        <v>5098</v>
      </c>
      <c r="D129" s="567" t="s">
        <v>5415</v>
      </c>
      <c r="E129" s="567" t="s">
        <v>5416</v>
      </c>
      <c r="F129" s="570"/>
      <c r="G129" s="570"/>
      <c r="H129" s="570"/>
      <c r="I129" s="570"/>
      <c r="J129" s="570"/>
      <c r="K129" s="570"/>
      <c r="L129" s="570"/>
      <c r="M129" s="570"/>
      <c r="N129" s="570">
        <v>51.699999999999989</v>
      </c>
      <c r="O129" s="570">
        <v>187830.86999999997</v>
      </c>
      <c r="P129" s="583"/>
      <c r="Q129" s="571">
        <v>3633.0922630560931</v>
      </c>
    </row>
    <row r="130" spans="1:17" ht="14.4" customHeight="1" x14ac:dyDescent="0.3">
      <c r="A130" s="566" t="s">
        <v>537</v>
      </c>
      <c r="B130" s="567" t="s">
        <v>5310</v>
      </c>
      <c r="C130" s="567" t="s">
        <v>5098</v>
      </c>
      <c r="D130" s="567" t="s">
        <v>5417</v>
      </c>
      <c r="E130" s="567" t="s">
        <v>5350</v>
      </c>
      <c r="F130" s="570"/>
      <c r="G130" s="570"/>
      <c r="H130" s="570"/>
      <c r="I130" s="570"/>
      <c r="J130" s="570">
        <v>1</v>
      </c>
      <c r="K130" s="570">
        <v>10770.26</v>
      </c>
      <c r="L130" s="570"/>
      <c r="M130" s="570">
        <v>10770.26</v>
      </c>
      <c r="N130" s="570"/>
      <c r="O130" s="570"/>
      <c r="P130" s="583"/>
      <c r="Q130" s="571"/>
    </row>
    <row r="131" spans="1:17" ht="14.4" customHeight="1" x14ac:dyDescent="0.3">
      <c r="A131" s="566" t="s">
        <v>537</v>
      </c>
      <c r="B131" s="567" t="s">
        <v>5310</v>
      </c>
      <c r="C131" s="567" t="s">
        <v>5418</v>
      </c>
      <c r="D131" s="567" t="s">
        <v>5419</v>
      </c>
      <c r="E131" s="567" t="s">
        <v>5420</v>
      </c>
      <c r="F131" s="570"/>
      <c r="G131" s="570"/>
      <c r="H131" s="570"/>
      <c r="I131" s="570"/>
      <c r="J131" s="570">
        <v>1</v>
      </c>
      <c r="K131" s="570">
        <v>1176.6600000000001</v>
      </c>
      <c r="L131" s="570"/>
      <c r="M131" s="570">
        <v>1176.6600000000001</v>
      </c>
      <c r="N131" s="570">
        <v>2</v>
      </c>
      <c r="O131" s="570">
        <v>2234</v>
      </c>
      <c r="P131" s="583"/>
      <c r="Q131" s="571">
        <v>1117</v>
      </c>
    </row>
    <row r="132" spans="1:17" ht="14.4" customHeight="1" x14ac:dyDescent="0.3">
      <c r="A132" s="566" t="s">
        <v>537</v>
      </c>
      <c r="B132" s="567" t="s">
        <v>5310</v>
      </c>
      <c r="C132" s="567" t="s">
        <v>5418</v>
      </c>
      <c r="D132" s="567" t="s">
        <v>5421</v>
      </c>
      <c r="E132" s="567" t="s">
        <v>5422</v>
      </c>
      <c r="F132" s="570">
        <v>1</v>
      </c>
      <c r="G132" s="570">
        <v>1554</v>
      </c>
      <c r="H132" s="570">
        <v>1</v>
      </c>
      <c r="I132" s="570">
        <v>1554</v>
      </c>
      <c r="J132" s="570"/>
      <c r="K132" s="570"/>
      <c r="L132" s="570"/>
      <c r="M132" s="570"/>
      <c r="N132" s="570"/>
      <c r="O132" s="570"/>
      <c r="P132" s="583"/>
      <c r="Q132" s="571"/>
    </row>
    <row r="133" spans="1:17" ht="14.4" customHeight="1" x14ac:dyDescent="0.3">
      <c r="A133" s="566" t="s">
        <v>537</v>
      </c>
      <c r="B133" s="567" t="s">
        <v>5310</v>
      </c>
      <c r="C133" s="567" t="s">
        <v>5418</v>
      </c>
      <c r="D133" s="567" t="s">
        <v>5423</v>
      </c>
      <c r="E133" s="567" t="s">
        <v>5424</v>
      </c>
      <c r="F133" s="570">
        <v>307</v>
      </c>
      <c r="G133" s="570">
        <v>546389.17000000004</v>
      </c>
      <c r="H133" s="570">
        <v>1</v>
      </c>
      <c r="I133" s="570">
        <v>1779.7692833876222</v>
      </c>
      <c r="J133" s="570">
        <v>350</v>
      </c>
      <c r="K133" s="570">
        <v>609759</v>
      </c>
      <c r="L133" s="570">
        <v>1.1159792936598651</v>
      </c>
      <c r="M133" s="570">
        <v>1742.1685714285713</v>
      </c>
      <c r="N133" s="570">
        <v>301</v>
      </c>
      <c r="O133" s="570">
        <v>490091</v>
      </c>
      <c r="P133" s="583">
        <v>0.89696323958983293</v>
      </c>
      <c r="Q133" s="571">
        <v>1628.2093023255813</v>
      </c>
    </row>
    <row r="134" spans="1:17" ht="14.4" customHeight="1" x14ac:dyDescent="0.3">
      <c r="A134" s="566" t="s">
        <v>537</v>
      </c>
      <c r="B134" s="567" t="s">
        <v>5310</v>
      </c>
      <c r="C134" s="567" t="s">
        <v>5418</v>
      </c>
      <c r="D134" s="567" t="s">
        <v>5425</v>
      </c>
      <c r="E134" s="567" t="s">
        <v>5426</v>
      </c>
      <c r="F134" s="570">
        <v>20</v>
      </c>
      <c r="G134" s="570">
        <v>51436.119999999995</v>
      </c>
      <c r="H134" s="570">
        <v>1</v>
      </c>
      <c r="I134" s="570">
        <v>2571.8059999999996</v>
      </c>
      <c r="J134" s="570">
        <v>14</v>
      </c>
      <c r="K134" s="570">
        <v>36066.199999999997</v>
      </c>
      <c r="L134" s="570">
        <v>0.70118430394827602</v>
      </c>
      <c r="M134" s="570">
        <v>2576.1571428571428</v>
      </c>
      <c r="N134" s="570">
        <v>5</v>
      </c>
      <c r="O134" s="570">
        <v>12390</v>
      </c>
      <c r="P134" s="583">
        <v>0.24088131064318227</v>
      </c>
      <c r="Q134" s="571">
        <v>2478</v>
      </c>
    </row>
    <row r="135" spans="1:17" ht="14.4" customHeight="1" x14ac:dyDescent="0.3">
      <c r="A135" s="566" t="s">
        <v>537</v>
      </c>
      <c r="B135" s="567" t="s">
        <v>5310</v>
      </c>
      <c r="C135" s="567" t="s">
        <v>5418</v>
      </c>
      <c r="D135" s="567" t="s">
        <v>5427</v>
      </c>
      <c r="E135" s="567" t="s">
        <v>5428</v>
      </c>
      <c r="F135" s="570">
        <v>8</v>
      </c>
      <c r="G135" s="570">
        <v>14232</v>
      </c>
      <c r="H135" s="570">
        <v>1</v>
      </c>
      <c r="I135" s="570">
        <v>1779</v>
      </c>
      <c r="J135" s="570">
        <v>15</v>
      </c>
      <c r="K135" s="570">
        <v>26161</v>
      </c>
      <c r="L135" s="570">
        <v>1.8381815626756606</v>
      </c>
      <c r="M135" s="570">
        <v>1744.0666666666666</v>
      </c>
      <c r="N135" s="570"/>
      <c r="O135" s="570"/>
      <c r="P135" s="583"/>
      <c r="Q135" s="571"/>
    </row>
    <row r="136" spans="1:17" ht="14.4" customHeight="1" x14ac:dyDescent="0.3">
      <c r="A136" s="566" t="s">
        <v>537</v>
      </c>
      <c r="B136" s="567" t="s">
        <v>5310</v>
      </c>
      <c r="C136" s="567" t="s">
        <v>5418</v>
      </c>
      <c r="D136" s="567" t="s">
        <v>5429</v>
      </c>
      <c r="E136" s="567" t="s">
        <v>5430</v>
      </c>
      <c r="F136" s="570"/>
      <c r="G136" s="570"/>
      <c r="H136" s="570"/>
      <c r="I136" s="570"/>
      <c r="J136" s="570">
        <v>4</v>
      </c>
      <c r="K136" s="570">
        <v>27284</v>
      </c>
      <c r="L136" s="570"/>
      <c r="M136" s="570">
        <v>6821</v>
      </c>
      <c r="N136" s="570"/>
      <c r="O136" s="570"/>
      <c r="P136" s="583"/>
      <c r="Q136" s="571"/>
    </row>
    <row r="137" spans="1:17" ht="14.4" customHeight="1" x14ac:dyDescent="0.3">
      <c r="A137" s="566" t="s">
        <v>537</v>
      </c>
      <c r="B137" s="567" t="s">
        <v>5310</v>
      </c>
      <c r="C137" s="567" t="s">
        <v>5418</v>
      </c>
      <c r="D137" s="567" t="s">
        <v>5431</v>
      </c>
      <c r="E137" s="567" t="s">
        <v>5432</v>
      </c>
      <c r="F137" s="570"/>
      <c r="G137" s="570"/>
      <c r="H137" s="570"/>
      <c r="I137" s="570"/>
      <c r="J137" s="570">
        <v>3</v>
      </c>
      <c r="K137" s="570">
        <v>26997</v>
      </c>
      <c r="L137" s="570"/>
      <c r="M137" s="570">
        <v>8999</v>
      </c>
      <c r="N137" s="570"/>
      <c r="O137" s="570"/>
      <c r="P137" s="583"/>
      <c r="Q137" s="571"/>
    </row>
    <row r="138" spans="1:17" ht="14.4" customHeight="1" x14ac:dyDescent="0.3">
      <c r="A138" s="566" t="s">
        <v>537</v>
      </c>
      <c r="B138" s="567" t="s">
        <v>5310</v>
      </c>
      <c r="C138" s="567" t="s">
        <v>5418</v>
      </c>
      <c r="D138" s="567" t="s">
        <v>5433</v>
      </c>
      <c r="E138" s="567" t="s">
        <v>5434</v>
      </c>
      <c r="F138" s="570">
        <v>213</v>
      </c>
      <c r="G138" s="570">
        <v>181501.01</v>
      </c>
      <c r="H138" s="570">
        <v>1</v>
      </c>
      <c r="I138" s="570">
        <v>852.11741784037565</v>
      </c>
      <c r="J138" s="570">
        <v>325</v>
      </c>
      <c r="K138" s="570">
        <v>279022.08000000002</v>
      </c>
      <c r="L138" s="570">
        <v>1.5373031808473132</v>
      </c>
      <c r="M138" s="570">
        <v>858.52947692307703</v>
      </c>
      <c r="N138" s="570">
        <v>259</v>
      </c>
      <c r="O138" s="570">
        <v>207569.06000000003</v>
      </c>
      <c r="P138" s="583">
        <v>1.143624820600172</v>
      </c>
      <c r="Q138" s="571">
        <v>801.42494208494224</v>
      </c>
    </row>
    <row r="139" spans="1:17" ht="14.4" customHeight="1" x14ac:dyDescent="0.3">
      <c r="A139" s="566" t="s">
        <v>537</v>
      </c>
      <c r="B139" s="567" t="s">
        <v>5310</v>
      </c>
      <c r="C139" s="567" t="s">
        <v>5418</v>
      </c>
      <c r="D139" s="567" t="s">
        <v>5435</v>
      </c>
      <c r="E139" s="567" t="s">
        <v>5436</v>
      </c>
      <c r="F139" s="570"/>
      <c r="G139" s="570"/>
      <c r="H139" s="570"/>
      <c r="I139" s="570"/>
      <c r="J139" s="570"/>
      <c r="K139" s="570"/>
      <c r="L139" s="570"/>
      <c r="M139" s="570"/>
      <c r="N139" s="570">
        <v>5</v>
      </c>
      <c r="O139" s="570">
        <v>1175</v>
      </c>
      <c r="P139" s="583"/>
      <c r="Q139" s="571">
        <v>235</v>
      </c>
    </row>
    <row r="140" spans="1:17" ht="14.4" customHeight="1" x14ac:dyDescent="0.3">
      <c r="A140" s="566" t="s">
        <v>537</v>
      </c>
      <c r="B140" s="567" t="s">
        <v>5310</v>
      </c>
      <c r="C140" s="567" t="s">
        <v>5119</v>
      </c>
      <c r="D140" s="567" t="s">
        <v>5437</v>
      </c>
      <c r="E140" s="567" t="s">
        <v>5438</v>
      </c>
      <c r="F140" s="570"/>
      <c r="G140" s="570"/>
      <c r="H140" s="570"/>
      <c r="I140" s="570"/>
      <c r="J140" s="570"/>
      <c r="K140" s="570"/>
      <c r="L140" s="570"/>
      <c r="M140" s="570"/>
      <c r="N140" s="570">
        <v>17</v>
      </c>
      <c r="O140" s="570">
        <v>7929.99</v>
      </c>
      <c r="P140" s="583"/>
      <c r="Q140" s="571">
        <v>466.46999999999997</v>
      </c>
    </row>
    <row r="141" spans="1:17" ht="14.4" customHeight="1" x14ac:dyDescent="0.3">
      <c r="A141" s="566" t="s">
        <v>537</v>
      </c>
      <c r="B141" s="567" t="s">
        <v>5310</v>
      </c>
      <c r="C141" s="567" t="s">
        <v>5119</v>
      </c>
      <c r="D141" s="567" t="s">
        <v>5439</v>
      </c>
      <c r="E141" s="567" t="s">
        <v>5440</v>
      </c>
      <c r="F141" s="570"/>
      <c r="G141" s="570"/>
      <c r="H141" s="570"/>
      <c r="I141" s="570"/>
      <c r="J141" s="570"/>
      <c r="K141" s="570"/>
      <c r="L141" s="570"/>
      <c r="M141" s="570"/>
      <c r="N141" s="570">
        <v>1</v>
      </c>
      <c r="O141" s="570">
        <v>4039.02</v>
      </c>
      <c r="P141" s="583"/>
      <c r="Q141" s="571">
        <v>4039.02</v>
      </c>
    </row>
    <row r="142" spans="1:17" ht="14.4" customHeight="1" x14ac:dyDescent="0.3">
      <c r="A142" s="566" t="s">
        <v>537</v>
      </c>
      <c r="B142" s="567" t="s">
        <v>5310</v>
      </c>
      <c r="C142" s="567" t="s">
        <v>5119</v>
      </c>
      <c r="D142" s="567" t="s">
        <v>5441</v>
      </c>
      <c r="E142" s="567" t="s">
        <v>5442</v>
      </c>
      <c r="F142" s="570"/>
      <c r="G142" s="570"/>
      <c r="H142" s="570"/>
      <c r="I142" s="570"/>
      <c r="J142" s="570"/>
      <c r="K142" s="570"/>
      <c r="L142" s="570"/>
      <c r="M142" s="570"/>
      <c r="N142" s="570">
        <v>2</v>
      </c>
      <c r="O142" s="570">
        <v>8872.94</v>
      </c>
      <c r="P142" s="583"/>
      <c r="Q142" s="571">
        <v>4436.47</v>
      </c>
    </row>
    <row r="143" spans="1:17" ht="14.4" customHeight="1" x14ac:dyDescent="0.3">
      <c r="A143" s="566" t="s">
        <v>537</v>
      </c>
      <c r="B143" s="567" t="s">
        <v>5310</v>
      </c>
      <c r="C143" s="567" t="s">
        <v>5119</v>
      </c>
      <c r="D143" s="567" t="s">
        <v>5443</v>
      </c>
      <c r="E143" s="567" t="s">
        <v>5444</v>
      </c>
      <c r="F143" s="570"/>
      <c r="G143" s="570"/>
      <c r="H143" s="570"/>
      <c r="I143" s="570"/>
      <c r="J143" s="570">
        <v>9</v>
      </c>
      <c r="K143" s="570">
        <v>2745</v>
      </c>
      <c r="L143" s="570"/>
      <c r="M143" s="570">
        <v>305</v>
      </c>
      <c r="N143" s="570"/>
      <c r="O143" s="570"/>
      <c r="P143" s="583"/>
      <c r="Q143" s="571"/>
    </row>
    <row r="144" spans="1:17" ht="14.4" customHeight="1" x14ac:dyDescent="0.3">
      <c r="A144" s="566" t="s">
        <v>537</v>
      </c>
      <c r="B144" s="567" t="s">
        <v>5310</v>
      </c>
      <c r="C144" s="567" t="s">
        <v>5119</v>
      </c>
      <c r="D144" s="567" t="s">
        <v>5445</v>
      </c>
      <c r="E144" s="567" t="s">
        <v>5446</v>
      </c>
      <c r="F144" s="570">
        <v>2</v>
      </c>
      <c r="G144" s="570">
        <v>6800</v>
      </c>
      <c r="H144" s="570">
        <v>1</v>
      </c>
      <c r="I144" s="570">
        <v>3400</v>
      </c>
      <c r="J144" s="570"/>
      <c r="K144" s="570"/>
      <c r="L144" s="570"/>
      <c r="M144" s="570"/>
      <c r="N144" s="570"/>
      <c r="O144" s="570"/>
      <c r="P144" s="583"/>
      <c r="Q144" s="571"/>
    </row>
    <row r="145" spans="1:17" ht="14.4" customHeight="1" x14ac:dyDescent="0.3">
      <c r="A145" s="566" t="s">
        <v>537</v>
      </c>
      <c r="B145" s="567" t="s">
        <v>5310</v>
      </c>
      <c r="C145" s="567" t="s">
        <v>5119</v>
      </c>
      <c r="D145" s="567" t="s">
        <v>5447</v>
      </c>
      <c r="E145" s="567" t="s">
        <v>5448</v>
      </c>
      <c r="F145" s="570">
        <v>2</v>
      </c>
      <c r="G145" s="570">
        <v>2082</v>
      </c>
      <c r="H145" s="570">
        <v>1</v>
      </c>
      <c r="I145" s="570">
        <v>1041</v>
      </c>
      <c r="J145" s="570"/>
      <c r="K145" s="570"/>
      <c r="L145" s="570"/>
      <c r="M145" s="570"/>
      <c r="N145" s="570">
        <v>1</v>
      </c>
      <c r="O145" s="570">
        <v>1078.8499999999999</v>
      </c>
      <c r="P145" s="583">
        <v>0.51817963496637842</v>
      </c>
      <c r="Q145" s="571">
        <v>1078.8499999999999</v>
      </c>
    </row>
    <row r="146" spans="1:17" ht="14.4" customHeight="1" x14ac:dyDescent="0.3">
      <c r="A146" s="566" t="s">
        <v>537</v>
      </c>
      <c r="B146" s="567" t="s">
        <v>5310</v>
      </c>
      <c r="C146" s="567" t="s">
        <v>5119</v>
      </c>
      <c r="D146" s="567" t="s">
        <v>5449</v>
      </c>
      <c r="E146" s="567" t="s">
        <v>5450</v>
      </c>
      <c r="F146" s="570">
        <v>1</v>
      </c>
      <c r="G146" s="570">
        <v>14700</v>
      </c>
      <c r="H146" s="570">
        <v>1</v>
      </c>
      <c r="I146" s="570">
        <v>14700</v>
      </c>
      <c r="J146" s="570">
        <v>1</v>
      </c>
      <c r="K146" s="570">
        <v>14700</v>
      </c>
      <c r="L146" s="570">
        <v>1</v>
      </c>
      <c r="M146" s="570">
        <v>14700</v>
      </c>
      <c r="N146" s="570"/>
      <c r="O146" s="570"/>
      <c r="P146" s="583"/>
      <c r="Q146" s="571"/>
    </row>
    <row r="147" spans="1:17" ht="14.4" customHeight="1" x14ac:dyDescent="0.3">
      <c r="A147" s="566" t="s">
        <v>537</v>
      </c>
      <c r="B147" s="567" t="s">
        <v>5310</v>
      </c>
      <c r="C147" s="567" t="s">
        <v>5119</v>
      </c>
      <c r="D147" s="567" t="s">
        <v>5451</v>
      </c>
      <c r="E147" s="567" t="s">
        <v>5452</v>
      </c>
      <c r="F147" s="570">
        <v>40</v>
      </c>
      <c r="G147" s="570">
        <v>553680</v>
      </c>
      <c r="H147" s="570">
        <v>1</v>
      </c>
      <c r="I147" s="570">
        <v>13842</v>
      </c>
      <c r="J147" s="570">
        <v>51</v>
      </c>
      <c r="K147" s="570">
        <v>731612.84999999986</v>
      </c>
      <c r="L147" s="570">
        <v>1.321364055049848</v>
      </c>
      <c r="M147" s="570">
        <v>14345.349999999997</v>
      </c>
      <c r="N147" s="570">
        <v>16</v>
      </c>
      <c r="O147" s="570">
        <v>229525.6</v>
      </c>
      <c r="P147" s="583">
        <v>0.41454558589799162</v>
      </c>
      <c r="Q147" s="571">
        <v>14345.35</v>
      </c>
    </row>
    <row r="148" spans="1:17" ht="14.4" customHeight="1" x14ac:dyDescent="0.3">
      <c r="A148" s="566" t="s">
        <v>537</v>
      </c>
      <c r="B148" s="567" t="s">
        <v>5310</v>
      </c>
      <c r="C148" s="567" t="s">
        <v>5119</v>
      </c>
      <c r="D148" s="567" t="s">
        <v>5453</v>
      </c>
      <c r="E148" s="567" t="s">
        <v>5454</v>
      </c>
      <c r="F148" s="570">
        <v>12</v>
      </c>
      <c r="G148" s="570">
        <v>76080</v>
      </c>
      <c r="H148" s="570">
        <v>1</v>
      </c>
      <c r="I148" s="570">
        <v>6340</v>
      </c>
      <c r="J148" s="570">
        <v>7</v>
      </c>
      <c r="K148" s="570">
        <v>44380</v>
      </c>
      <c r="L148" s="570">
        <v>0.58333333333333337</v>
      </c>
      <c r="M148" s="570">
        <v>6340</v>
      </c>
      <c r="N148" s="570">
        <v>7</v>
      </c>
      <c r="O148" s="570">
        <v>44380</v>
      </c>
      <c r="P148" s="583">
        <v>0.58333333333333337</v>
      </c>
      <c r="Q148" s="571">
        <v>6340</v>
      </c>
    </row>
    <row r="149" spans="1:17" ht="14.4" customHeight="1" x14ac:dyDescent="0.3">
      <c r="A149" s="566" t="s">
        <v>537</v>
      </c>
      <c r="B149" s="567" t="s">
        <v>5310</v>
      </c>
      <c r="C149" s="567" t="s">
        <v>5119</v>
      </c>
      <c r="D149" s="567" t="s">
        <v>5455</v>
      </c>
      <c r="E149" s="567" t="s">
        <v>5456</v>
      </c>
      <c r="F149" s="570">
        <v>7</v>
      </c>
      <c r="G149" s="570">
        <v>29371.300000000003</v>
      </c>
      <c r="H149" s="570">
        <v>1</v>
      </c>
      <c r="I149" s="570">
        <v>4195.9000000000005</v>
      </c>
      <c r="J149" s="570">
        <v>10</v>
      </c>
      <c r="K149" s="570">
        <v>43484.799999999988</v>
      </c>
      <c r="L149" s="570">
        <v>1.4805200995529644</v>
      </c>
      <c r="M149" s="570">
        <v>4348.4799999999987</v>
      </c>
      <c r="N149" s="570">
        <v>10</v>
      </c>
      <c r="O149" s="570">
        <v>43484.800000000003</v>
      </c>
      <c r="P149" s="583">
        <v>1.4805200995529648</v>
      </c>
      <c r="Q149" s="571">
        <v>4348.4800000000005</v>
      </c>
    </row>
    <row r="150" spans="1:17" ht="14.4" customHeight="1" x14ac:dyDescent="0.3">
      <c r="A150" s="566" t="s">
        <v>537</v>
      </c>
      <c r="B150" s="567" t="s">
        <v>5310</v>
      </c>
      <c r="C150" s="567" t="s">
        <v>5119</v>
      </c>
      <c r="D150" s="567" t="s">
        <v>5457</v>
      </c>
      <c r="E150" s="567" t="s">
        <v>5458</v>
      </c>
      <c r="F150" s="570">
        <v>11</v>
      </c>
      <c r="G150" s="570">
        <v>57750</v>
      </c>
      <c r="H150" s="570">
        <v>1</v>
      </c>
      <c r="I150" s="570">
        <v>5250</v>
      </c>
      <c r="J150" s="570">
        <v>35</v>
      </c>
      <c r="K150" s="570">
        <v>190431.85</v>
      </c>
      <c r="L150" s="570">
        <v>3.2975212121212123</v>
      </c>
      <c r="M150" s="570">
        <v>5440.91</v>
      </c>
      <c r="N150" s="570">
        <v>19</v>
      </c>
      <c r="O150" s="570">
        <v>103377.28999999998</v>
      </c>
      <c r="P150" s="583">
        <v>1.7900829437229433</v>
      </c>
      <c r="Q150" s="571">
        <v>5440.9099999999989</v>
      </c>
    </row>
    <row r="151" spans="1:17" ht="14.4" customHeight="1" x14ac:dyDescent="0.3">
      <c r="A151" s="566" t="s">
        <v>537</v>
      </c>
      <c r="B151" s="567" t="s">
        <v>5310</v>
      </c>
      <c r="C151" s="567" t="s">
        <v>5119</v>
      </c>
      <c r="D151" s="567" t="s">
        <v>5459</v>
      </c>
      <c r="E151" s="567" t="s">
        <v>5460</v>
      </c>
      <c r="F151" s="570"/>
      <c r="G151" s="570"/>
      <c r="H151" s="570"/>
      <c r="I151" s="570"/>
      <c r="J151" s="570">
        <v>1</v>
      </c>
      <c r="K151" s="570">
        <v>6847</v>
      </c>
      <c r="L151" s="570"/>
      <c r="M151" s="570">
        <v>6847</v>
      </c>
      <c r="N151" s="570"/>
      <c r="O151" s="570"/>
      <c r="P151" s="583"/>
      <c r="Q151" s="571"/>
    </row>
    <row r="152" spans="1:17" ht="14.4" customHeight="1" x14ac:dyDescent="0.3">
      <c r="A152" s="566" t="s">
        <v>537</v>
      </c>
      <c r="B152" s="567" t="s">
        <v>5310</v>
      </c>
      <c r="C152" s="567" t="s">
        <v>5119</v>
      </c>
      <c r="D152" s="567" t="s">
        <v>5461</v>
      </c>
      <c r="E152" s="567" t="s">
        <v>5462</v>
      </c>
      <c r="F152" s="570">
        <v>24</v>
      </c>
      <c r="G152" s="570">
        <v>158232</v>
      </c>
      <c r="H152" s="570">
        <v>1</v>
      </c>
      <c r="I152" s="570">
        <v>6593</v>
      </c>
      <c r="J152" s="570">
        <v>23</v>
      </c>
      <c r="K152" s="570">
        <v>157153.25</v>
      </c>
      <c r="L152" s="570">
        <v>0.99318247889175393</v>
      </c>
      <c r="M152" s="570">
        <v>6832.75</v>
      </c>
      <c r="N152" s="570">
        <v>27</v>
      </c>
      <c r="O152" s="570">
        <v>184484.25</v>
      </c>
      <c r="P152" s="583">
        <v>1.1659098665251024</v>
      </c>
      <c r="Q152" s="571">
        <v>6832.75</v>
      </c>
    </row>
    <row r="153" spans="1:17" ht="14.4" customHeight="1" x14ac:dyDescent="0.3">
      <c r="A153" s="566" t="s">
        <v>537</v>
      </c>
      <c r="B153" s="567" t="s">
        <v>5310</v>
      </c>
      <c r="C153" s="567" t="s">
        <v>5119</v>
      </c>
      <c r="D153" s="567" t="s">
        <v>5463</v>
      </c>
      <c r="E153" s="567" t="s">
        <v>5464</v>
      </c>
      <c r="F153" s="570">
        <v>2</v>
      </c>
      <c r="G153" s="570">
        <v>9810</v>
      </c>
      <c r="H153" s="570">
        <v>1</v>
      </c>
      <c r="I153" s="570">
        <v>4905</v>
      </c>
      <c r="J153" s="570">
        <v>4</v>
      </c>
      <c r="K153" s="570">
        <v>20333.439999999999</v>
      </c>
      <c r="L153" s="570">
        <v>2.0727257900101934</v>
      </c>
      <c r="M153" s="570">
        <v>5083.3599999999997</v>
      </c>
      <c r="N153" s="570">
        <v>9</v>
      </c>
      <c r="O153" s="570">
        <v>45750.239999999998</v>
      </c>
      <c r="P153" s="583">
        <v>4.6636330275229358</v>
      </c>
      <c r="Q153" s="571">
        <v>5083.3599999999997</v>
      </c>
    </row>
    <row r="154" spans="1:17" ht="14.4" customHeight="1" x14ac:dyDescent="0.3">
      <c r="A154" s="566" t="s">
        <v>537</v>
      </c>
      <c r="B154" s="567" t="s">
        <v>5310</v>
      </c>
      <c r="C154" s="567" t="s">
        <v>5119</v>
      </c>
      <c r="D154" s="567" t="s">
        <v>5465</v>
      </c>
      <c r="E154" s="567" t="s">
        <v>5466</v>
      </c>
      <c r="F154" s="570">
        <v>14</v>
      </c>
      <c r="G154" s="570">
        <v>88760</v>
      </c>
      <c r="H154" s="570">
        <v>1</v>
      </c>
      <c r="I154" s="570">
        <v>6340</v>
      </c>
      <c r="J154" s="570">
        <v>16</v>
      </c>
      <c r="K154" s="570">
        <v>105128.8</v>
      </c>
      <c r="L154" s="570">
        <v>1.184416403785489</v>
      </c>
      <c r="M154" s="570">
        <v>6570.55</v>
      </c>
      <c r="N154" s="570">
        <v>15</v>
      </c>
      <c r="O154" s="570">
        <v>98558.25</v>
      </c>
      <c r="P154" s="583">
        <v>1.110390378548896</v>
      </c>
      <c r="Q154" s="571">
        <v>6570.55</v>
      </c>
    </row>
    <row r="155" spans="1:17" ht="14.4" customHeight="1" x14ac:dyDescent="0.3">
      <c r="A155" s="566" t="s">
        <v>537</v>
      </c>
      <c r="B155" s="567" t="s">
        <v>5310</v>
      </c>
      <c r="C155" s="567" t="s">
        <v>5119</v>
      </c>
      <c r="D155" s="567" t="s">
        <v>5467</v>
      </c>
      <c r="E155" s="567" t="s">
        <v>5468</v>
      </c>
      <c r="F155" s="570">
        <v>3</v>
      </c>
      <c r="G155" s="570">
        <v>37869</v>
      </c>
      <c r="H155" s="570">
        <v>1</v>
      </c>
      <c r="I155" s="570">
        <v>12623</v>
      </c>
      <c r="J155" s="570">
        <v>4</v>
      </c>
      <c r="K155" s="570">
        <v>52328.08</v>
      </c>
      <c r="L155" s="570">
        <v>1.3818183738678076</v>
      </c>
      <c r="M155" s="570">
        <v>13082.02</v>
      </c>
      <c r="N155" s="570">
        <v>2</v>
      </c>
      <c r="O155" s="570">
        <v>26164.04</v>
      </c>
      <c r="P155" s="583">
        <v>0.6909091869339038</v>
      </c>
      <c r="Q155" s="571">
        <v>13082.02</v>
      </c>
    </row>
    <row r="156" spans="1:17" ht="14.4" customHeight="1" x14ac:dyDescent="0.3">
      <c r="A156" s="566" t="s">
        <v>537</v>
      </c>
      <c r="B156" s="567" t="s">
        <v>5310</v>
      </c>
      <c r="C156" s="567" t="s">
        <v>5119</v>
      </c>
      <c r="D156" s="567" t="s">
        <v>5469</v>
      </c>
      <c r="E156" s="567" t="s">
        <v>5470</v>
      </c>
      <c r="F156" s="570">
        <v>4</v>
      </c>
      <c r="G156" s="570">
        <v>17182.8</v>
      </c>
      <c r="H156" s="570">
        <v>1</v>
      </c>
      <c r="I156" s="570">
        <v>4295.7</v>
      </c>
      <c r="J156" s="570">
        <v>2</v>
      </c>
      <c r="K156" s="570">
        <v>8904.1200000000008</v>
      </c>
      <c r="L156" s="570">
        <v>0.51819959494378109</v>
      </c>
      <c r="M156" s="570">
        <v>4452.0600000000004</v>
      </c>
      <c r="N156" s="570">
        <v>1</v>
      </c>
      <c r="O156" s="570">
        <v>4452.0600000000004</v>
      </c>
      <c r="P156" s="583">
        <v>0.25909979747189055</v>
      </c>
      <c r="Q156" s="571">
        <v>4452.0600000000004</v>
      </c>
    </row>
    <row r="157" spans="1:17" ht="14.4" customHeight="1" x14ac:dyDescent="0.3">
      <c r="A157" s="566" t="s">
        <v>537</v>
      </c>
      <c r="B157" s="567" t="s">
        <v>5310</v>
      </c>
      <c r="C157" s="567" t="s">
        <v>5119</v>
      </c>
      <c r="D157" s="567" t="s">
        <v>5471</v>
      </c>
      <c r="E157" s="567" t="s">
        <v>5472</v>
      </c>
      <c r="F157" s="570"/>
      <c r="G157" s="570"/>
      <c r="H157" s="570"/>
      <c r="I157" s="570"/>
      <c r="J157" s="570"/>
      <c r="K157" s="570"/>
      <c r="L157" s="570"/>
      <c r="M157" s="570"/>
      <c r="N157" s="570">
        <v>1</v>
      </c>
      <c r="O157" s="570">
        <v>3171</v>
      </c>
      <c r="P157" s="583"/>
      <c r="Q157" s="571">
        <v>3171</v>
      </c>
    </row>
    <row r="158" spans="1:17" ht="14.4" customHeight="1" x14ac:dyDescent="0.3">
      <c r="A158" s="566" t="s">
        <v>537</v>
      </c>
      <c r="B158" s="567" t="s">
        <v>5310</v>
      </c>
      <c r="C158" s="567" t="s">
        <v>5119</v>
      </c>
      <c r="D158" s="567" t="s">
        <v>5473</v>
      </c>
      <c r="E158" s="567" t="s">
        <v>5474</v>
      </c>
      <c r="F158" s="570">
        <v>1</v>
      </c>
      <c r="G158" s="570">
        <v>2310</v>
      </c>
      <c r="H158" s="570">
        <v>1</v>
      </c>
      <c r="I158" s="570">
        <v>2310</v>
      </c>
      <c r="J158" s="570"/>
      <c r="K158" s="570"/>
      <c r="L158" s="570"/>
      <c r="M158" s="570"/>
      <c r="N158" s="570"/>
      <c r="O158" s="570"/>
      <c r="P158" s="583"/>
      <c r="Q158" s="571"/>
    </row>
    <row r="159" spans="1:17" ht="14.4" customHeight="1" x14ac:dyDescent="0.3">
      <c r="A159" s="566" t="s">
        <v>537</v>
      </c>
      <c r="B159" s="567" t="s">
        <v>5310</v>
      </c>
      <c r="C159" s="567" t="s">
        <v>5119</v>
      </c>
      <c r="D159" s="567" t="s">
        <v>5475</v>
      </c>
      <c r="E159" s="567" t="s">
        <v>5476</v>
      </c>
      <c r="F159" s="570"/>
      <c r="G159" s="570"/>
      <c r="H159" s="570"/>
      <c r="I159" s="570"/>
      <c r="J159" s="570">
        <v>3</v>
      </c>
      <c r="K159" s="570">
        <v>5658.54</v>
      </c>
      <c r="L159" s="570"/>
      <c r="M159" s="570">
        <v>1886.18</v>
      </c>
      <c r="N159" s="570"/>
      <c r="O159" s="570"/>
      <c r="P159" s="583"/>
      <c r="Q159" s="571"/>
    </row>
    <row r="160" spans="1:17" ht="14.4" customHeight="1" x14ac:dyDescent="0.3">
      <c r="A160" s="566" t="s">
        <v>537</v>
      </c>
      <c r="B160" s="567" t="s">
        <v>5310</v>
      </c>
      <c r="C160" s="567" t="s">
        <v>5119</v>
      </c>
      <c r="D160" s="567" t="s">
        <v>5477</v>
      </c>
      <c r="E160" s="567" t="s">
        <v>5476</v>
      </c>
      <c r="F160" s="570"/>
      <c r="G160" s="570"/>
      <c r="H160" s="570"/>
      <c r="I160" s="570"/>
      <c r="J160" s="570">
        <v>4</v>
      </c>
      <c r="K160" s="570">
        <v>8137.52</v>
      </c>
      <c r="L160" s="570"/>
      <c r="M160" s="570">
        <v>2034.38</v>
      </c>
      <c r="N160" s="570"/>
      <c r="O160" s="570"/>
      <c r="P160" s="583"/>
      <c r="Q160" s="571"/>
    </row>
    <row r="161" spans="1:17" ht="14.4" customHeight="1" x14ac:dyDescent="0.3">
      <c r="A161" s="566" t="s">
        <v>537</v>
      </c>
      <c r="B161" s="567" t="s">
        <v>5310</v>
      </c>
      <c r="C161" s="567" t="s">
        <v>5119</v>
      </c>
      <c r="D161" s="567" t="s">
        <v>5478</v>
      </c>
      <c r="E161" s="567" t="s">
        <v>5476</v>
      </c>
      <c r="F161" s="570"/>
      <c r="G161" s="570"/>
      <c r="H161" s="570"/>
      <c r="I161" s="570"/>
      <c r="J161" s="570">
        <v>2</v>
      </c>
      <c r="K161" s="570">
        <v>4456.3599999999997</v>
      </c>
      <c r="L161" s="570"/>
      <c r="M161" s="570">
        <v>2228.1799999999998</v>
      </c>
      <c r="N161" s="570"/>
      <c r="O161" s="570"/>
      <c r="P161" s="583"/>
      <c r="Q161" s="571"/>
    </row>
    <row r="162" spans="1:17" ht="14.4" customHeight="1" x14ac:dyDescent="0.3">
      <c r="A162" s="566" t="s">
        <v>537</v>
      </c>
      <c r="B162" s="567" t="s">
        <v>5310</v>
      </c>
      <c r="C162" s="567" t="s">
        <v>5119</v>
      </c>
      <c r="D162" s="567" t="s">
        <v>5479</v>
      </c>
      <c r="E162" s="567" t="s">
        <v>5480</v>
      </c>
      <c r="F162" s="570">
        <v>2</v>
      </c>
      <c r="G162" s="570">
        <v>8852.4</v>
      </c>
      <c r="H162" s="570">
        <v>1</v>
      </c>
      <c r="I162" s="570">
        <v>4426.2</v>
      </c>
      <c r="J162" s="570">
        <v>2</v>
      </c>
      <c r="K162" s="570">
        <v>9174.2999999999993</v>
      </c>
      <c r="L162" s="570">
        <v>1.0363630201979124</v>
      </c>
      <c r="M162" s="570">
        <v>4587.1499999999996</v>
      </c>
      <c r="N162" s="570"/>
      <c r="O162" s="570"/>
      <c r="P162" s="583"/>
      <c r="Q162" s="571"/>
    </row>
    <row r="163" spans="1:17" ht="14.4" customHeight="1" x14ac:dyDescent="0.3">
      <c r="A163" s="566" t="s">
        <v>537</v>
      </c>
      <c r="B163" s="567" t="s">
        <v>5310</v>
      </c>
      <c r="C163" s="567" t="s">
        <v>5119</v>
      </c>
      <c r="D163" s="567" t="s">
        <v>5481</v>
      </c>
      <c r="E163" s="567" t="s">
        <v>5482</v>
      </c>
      <c r="F163" s="570">
        <v>1</v>
      </c>
      <c r="G163" s="570">
        <v>4665</v>
      </c>
      <c r="H163" s="570">
        <v>1</v>
      </c>
      <c r="I163" s="570">
        <v>4665</v>
      </c>
      <c r="J163" s="570"/>
      <c r="K163" s="570"/>
      <c r="L163" s="570"/>
      <c r="M163" s="570"/>
      <c r="N163" s="570"/>
      <c r="O163" s="570"/>
      <c r="P163" s="583"/>
      <c r="Q163" s="571"/>
    </row>
    <row r="164" spans="1:17" ht="14.4" customHeight="1" x14ac:dyDescent="0.3">
      <c r="A164" s="566" t="s">
        <v>537</v>
      </c>
      <c r="B164" s="567" t="s">
        <v>5310</v>
      </c>
      <c r="C164" s="567" t="s">
        <v>5119</v>
      </c>
      <c r="D164" s="567" t="s">
        <v>5483</v>
      </c>
      <c r="E164" s="567" t="s">
        <v>5484</v>
      </c>
      <c r="F164" s="570">
        <v>19</v>
      </c>
      <c r="G164" s="570">
        <v>88635</v>
      </c>
      <c r="H164" s="570">
        <v>1</v>
      </c>
      <c r="I164" s="570">
        <v>4665</v>
      </c>
      <c r="J164" s="570">
        <v>18</v>
      </c>
      <c r="K164" s="570">
        <v>87023.52</v>
      </c>
      <c r="L164" s="570">
        <v>0.98181892029108142</v>
      </c>
      <c r="M164" s="570">
        <v>4834.6400000000003</v>
      </c>
      <c r="N164" s="570">
        <v>15</v>
      </c>
      <c r="O164" s="570">
        <v>72519.600000000006</v>
      </c>
      <c r="P164" s="583">
        <v>0.81818243357590126</v>
      </c>
      <c r="Q164" s="571">
        <v>4834.6400000000003</v>
      </c>
    </row>
    <row r="165" spans="1:17" ht="14.4" customHeight="1" x14ac:dyDescent="0.3">
      <c r="A165" s="566" t="s">
        <v>537</v>
      </c>
      <c r="B165" s="567" t="s">
        <v>5310</v>
      </c>
      <c r="C165" s="567" t="s">
        <v>5119</v>
      </c>
      <c r="D165" s="567" t="s">
        <v>5485</v>
      </c>
      <c r="E165" s="567" t="s">
        <v>5486</v>
      </c>
      <c r="F165" s="570">
        <v>17</v>
      </c>
      <c r="G165" s="570">
        <v>83366.299999999988</v>
      </c>
      <c r="H165" s="570">
        <v>1</v>
      </c>
      <c r="I165" s="570">
        <v>4903.8999999999996</v>
      </c>
      <c r="J165" s="570">
        <v>10</v>
      </c>
      <c r="K165" s="570">
        <v>50822.200000000004</v>
      </c>
      <c r="L165" s="570">
        <v>0.60962523225811882</v>
      </c>
      <c r="M165" s="570">
        <v>5082.22</v>
      </c>
      <c r="N165" s="570">
        <v>6</v>
      </c>
      <c r="O165" s="570">
        <v>30493.32</v>
      </c>
      <c r="P165" s="583">
        <v>0.36577513935487127</v>
      </c>
      <c r="Q165" s="571">
        <v>5082.22</v>
      </c>
    </row>
    <row r="166" spans="1:17" ht="14.4" customHeight="1" x14ac:dyDescent="0.3">
      <c r="A166" s="566" t="s">
        <v>537</v>
      </c>
      <c r="B166" s="567" t="s">
        <v>5310</v>
      </c>
      <c r="C166" s="567" t="s">
        <v>5119</v>
      </c>
      <c r="D166" s="567" t="s">
        <v>5487</v>
      </c>
      <c r="E166" s="567" t="s">
        <v>5488</v>
      </c>
      <c r="F166" s="570"/>
      <c r="G166" s="570"/>
      <c r="H166" s="570"/>
      <c r="I166" s="570"/>
      <c r="J166" s="570"/>
      <c r="K166" s="570"/>
      <c r="L166" s="570"/>
      <c r="M166" s="570"/>
      <c r="N166" s="570">
        <v>3</v>
      </c>
      <c r="O166" s="570">
        <v>2367.87</v>
      </c>
      <c r="P166" s="583"/>
      <c r="Q166" s="571">
        <v>789.29</v>
      </c>
    </row>
    <row r="167" spans="1:17" ht="14.4" customHeight="1" x14ac:dyDescent="0.3">
      <c r="A167" s="566" t="s">
        <v>537</v>
      </c>
      <c r="B167" s="567" t="s">
        <v>5310</v>
      </c>
      <c r="C167" s="567" t="s">
        <v>5119</v>
      </c>
      <c r="D167" s="567" t="s">
        <v>5489</v>
      </c>
      <c r="E167" s="567" t="s">
        <v>5490</v>
      </c>
      <c r="F167" s="570"/>
      <c r="G167" s="570"/>
      <c r="H167" s="570"/>
      <c r="I167" s="570"/>
      <c r="J167" s="570">
        <v>1</v>
      </c>
      <c r="K167" s="570">
        <v>7809.52</v>
      </c>
      <c r="L167" s="570"/>
      <c r="M167" s="570">
        <v>7809.52</v>
      </c>
      <c r="N167" s="570"/>
      <c r="O167" s="570"/>
      <c r="P167" s="583"/>
      <c r="Q167" s="571"/>
    </row>
    <row r="168" spans="1:17" ht="14.4" customHeight="1" x14ac:dyDescent="0.3">
      <c r="A168" s="566" t="s">
        <v>537</v>
      </c>
      <c r="B168" s="567" t="s">
        <v>5310</v>
      </c>
      <c r="C168" s="567" t="s">
        <v>5119</v>
      </c>
      <c r="D168" s="567" t="s">
        <v>5491</v>
      </c>
      <c r="E168" s="567" t="s">
        <v>5492</v>
      </c>
      <c r="F168" s="570"/>
      <c r="G168" s="570"/>
      <c r="H168" s="570"/>
      <c r="I168" s="570"/>
      <c r="J168" s="570">
        <v>2</v>
      </c>
      <c r="K168" s="570">
        <v>11404.36</v>
      </c>
      <c r="L168" s="570"/>
      <c r="M168" s="570">
        <v>5702.18</v>
      </c>
      <c r="N168" s="570"/>
      <c r="O168" s="570"/>
      <c r="P168" s="583"/>
      <c r="Q168" s="571"/>
    </row>
    <row r="169" spans="1:17" ht="14.4" customHeight="1" x14ac:dyDescent="0.3">
      <c r="A169" s="566" t="s">
        <v>537</v>
      </c>
      <c r="B169" s="567" t="s">
        <v>5310</v>
      </c>
      <c r="C169" s="567" t="s">
        <v>5119</v>
      </c>
      <c r="D169" s="567" t="s">
        <v>5493</v>
      </c>
      <c r="E169" s="567" t="s">
        <v>5494</v>
      </c>
      <c r="F169" s="570"/>
      <c r="G169" s="570"/>
      <c r="H169" s="570"/>
      <c r="I169" s="570"/>
      <c r="J169" s="570">
        <v>1</v>
      </c>
      <c r="K169" s="570">
        <v>11323.93</v>
      </c>
      <c r="L169" s="570"/>
      <c r="M169" s="570">
        <v>11323.93</v>
      </c>
      <c r="N169" s="570"/>
      <c r="O169" s="570"/>
      <c r="P169" s="583"/>
      <c r="Q169" s="571"/>
    </row>
    <row r="170" spans="1:17" ht="14.4" customHeight="1" x14ac:dyDescent="0.3">
      <c r="A170" s="566" t="s">
        <v>537</v>
      </c>
      <c r="B170" s="567" t="s">
        <v>5310</v>
      </c>
      <c r="C170" s="567" t="s">
        <v>5119</v>
      </c>
      <c r="D170" s="567" t="s">
        <v>5495</v>
      </c>
      <c r="E170" s="567" t="s">
        <v>5496</v>
      </c>
      <c r="F170" s="570">
        <v>56</v>
      </c>
      <c r="G170" s="570">
        <v>140683.20000000001</v>
      </c>
      <c r="H170" s="570">
        <v>1</v>
      </c>
      <c r="I170" s="570">
        <v>2512.2000000000003</v>
      </c>
      <c r="J170" s="570">
        <v>56</v>
      </c>
      <c r="K170" s="570">
        <v>145798.79999999999</v>
      </c>
      <c r="L170" s="570">
        <v>1.0363625507523284</v>
      </c>
      <c r="M170" s="570">
        <v>2603.5499999999997</v>
      </c>
      <c r="N170" s="570">
        <v>55</v>
      </c>
      <c r="O170" s="570">
        <v>143195.25</v>
      </c>
      <c r="P170" s="583">
        <v>1.0178560766317513</v>
      </c>
      <c r="Q170" s="571">
        <v>2603.5500000000002</v>
      </c>
    </row>
    <row r="171" spans="1:17" ht="14.4" customHeight="1" x14ac:dyDescent="0.3">
      <c r="A171" s="566" t="s">
        <v>537</v>
      </c>
      <c r="B171" s="567" t="s">
        <v>5310</v>
      </c>
      <c r="C171" s="567" t="s">
        <v>5119</v>
      </c>
      <c r="D171" s="567" t="s">
        <v>5497</v>
      </c>
      <c r="E171" s="567" t="s">
        <v>5496</v>
      </c>
      <c r="F171" s="570">
        <v>14</v>
      </c>
      <c r="G171" s="570">
        <v>112698.6</v>
      </c>
      <c r="H171" s="570">
        <v>1</v>
      </c>
      <c r="I171" s="570">
        <v>8049.9000000000005</v>
      </c>
      <c r="J171" s="570">
        <v>10</v>
      </c>
      <c r="K171" s="570">
        <v>83426.200000000012</v>
      </c>
      <c r="L171" s="570">
        <v>0.74025941759702429</v>
      </c>
      <c r="M171" s="570">
        <v>8342.6200000000008</v>
      </c>
      <c r="N171" s="570">
        <v>15</v>
      </c>
      <c r="O171" s="570">
        <v>125139.30000000002</v>
      </c>
      <c r="P171" s="583">
        <v>1.1103891263955366</v>
      </c>
      <c r="Q171" s="571">
        <v>8342.6200000000008</v>
      </c>
    </row>
    <row r="172" spans="1:17" ht="14.4" customHeight="1" x14ac:dyDescent="0.3">
      <c r="A172" s="566" t="s">
        <v>537</v>
      </c>
      <c r="B172" s="567" t="s">
        <v>5310</v>
      </c>
      <c r="C172" s="567" t="s">
        <v>5119</v>
      </c>
      <c r="D172" s="567" t="s">
        <v>5498</v>
      </c>
      <c r="E172" s="567" t="s">
        <v>5499</v>
      </c>
      <c r="F172" s="570"/>
      <c r="G172" s="570"/>
      <c r="H172" s="570"/>
      <c r="I172" s="570"/>
      <c r="J172" s="570"/>
      <c r="K172" s="570"/>
      <c r="L172" s="570"/>
      <c r="M172" s="570"/>
      <c r="N172" s="570">
        <v>2</v>
      </c>
      <c r="O172" s="570">
        <v>57900</v>
      </c>
      <c r="P172" s="583"/>
      <c r="Q172" s="571">
        <v>28950</v>
      </c>
    </row>
    <row r="173" spans="1:17" ht="14.4" customHeight="1" x14ac:dyDescent="0.3">
      <c r="A173" s="566" t="s">
        <v>537</v>
      </c>
      <c r="B173" s="567" t="s">
        <v>5310</v>
      </c>
      <c r="C173" s="567" t="s">
        <v>5119</v>
      </c>
      <c r="D173" s="567" t="s">
        <v>5500</v>
      </c>
      <c r="E173" s="567" t="s">
        <v>5501</v>
      </c>
      <c r="F173" s="570">
        <v>2</v>
      </c>
      <c r="G173" s="570">
        <v>31099.599999999999</v>
      </c>
      <c r="H173" s="570">
        <v>1</v>
      </c>
      <c r="I173" s="570">
        <v>15549.8</v>
      </c>
      <c r="J173" s="570"/>
      <c r="K173" s="570"/>
      <c r="L173" s="570"/>
      <c r="M173" s="570"/>
      <c r="N173" s="570"/>
      <c r="O173" s="570"/>
      <c r="P173" s="583"/>
      <c r="Q173" s="571"/>
    </row>
    <row r="174" spans="1:17" ht="14.4" customHeight="1" x14ac:dyDescent="0.3">
      <c r="A174" s="566" t="s">
        <v>537</v>
      </c>
      <c r="B174" s="567" t="s">
        <v>5310</v>
      </c>
      <c r="C174" s="567" t="s">
        <v>5119</v>
      </c>
      <c r="D174" s="567" t="s">
        <v>5502</v>
      </c>
      <c r="E174" s="567" t="s">
        <v>5503</v>
      </c>
      <c r="F174" s="570"/>
      <c r="G174" s="570"/>
      <c r="H174" s="570"/>
      <c r="I174" s="570"/>
      <c r="J174" s="570"/>
      <c r="K174" s="570"/>
      <c r="L174" s="570"/>
      <c r="M174" s="570"/>
      <c r="N174" s="570">
        <v>3</v>
      </c>
      <c r="O174" s="570">
        <v>13478.07</v>
      </c>
      <c r="P174" s="583"/>
      <c r="Q174" s="571">
        <v>4492.6899999999996</v>
      </c>
    </row>
    <row r="175" spans="1:17" ht="14.4" customHeight="1" x14ac:dyDescent="0.3">
      <c r="A175" s="566" t="s">
        <v>537</v>
      </c>
      <c r="B175" s="567" t="s">
        <v>5310</v>
      </c>
      <c r="C175" s="567" t="s">
        <v>5119</v>
      </c>
      <c r="D175" s="567" t="s">
        <v>5504</v>
      </c>
      <c r="E175" s="567" t="s">
        <v>5505</v>
      </c>
      <c r="F175" s="570"/>
      <c r="G175" s="570"/>
      <c r="H175" s="570"/>
      <c r="I175" s="570"/>
      <c r="J175" s="570"/>
      <c r="K175" s="570"/>
      <c r="L175" s="570"/>
      <c r="M175" s="570"/>
      <c r="N175" s="570">
        <v>533</v>
      </c>
      <c r="O175" s="570">
        <v>43706</v>
      </c>
      <c r="P175" s="583"/>
      <c r="Q175" s="571">
        <v>82</v>
      </c>
    </row>
    <row r="176" spans="1:17" ht="14.4" customHeight="1" x14ac:dyDescent="0.3">
      <c r="A176" s="566" t="s">
        <v>537</v>
      </c>
      <c r="B176" s="567" t="s">
        <v>5310</v>
      </c>
      <c r="C176" s="567" t="s">
        <v>5119</v>
      </c>
      <c r="D176" s="567" t="s">
        <v>5506</v>
      </c>
      <c r="E176" s="567" t="s">
        <v>5507</v>
      </c>
      <c r="F176" s="570">
        <v>1</v>
      </c>
      <c r="G176" s="570">
        <v>7081.9</v>
      </c>
      <c r="H176" s="570">
        <v>1</v>
      </c>
      <c r="I176" s="570">
        <v>7081.9</v>
      </c>
      <c r="J176" s="570"/>
      <c r="K176" s="570"/>
      <c r="L176" s="570"/>
      <c r="M176" s="570"/>
      <c r="N176" s="570"/>
      <c r="O176" s="570"/>
      <c r="P176" s="583"/>
      <c r="Q176" s="571"/>
    </row>
    <row r="177" spans="1:17" ht="14.4" customHeight="1" x14ac:dyDescent="0.3">
      <c r="A177" s="566" t="s">
        <v>537</v>
      </c>
      <c r="B177" s="567" t="s">
        <v>5310</v>
      </c>
      <c r="C177" s="567" t="s">
        <v>5119</v>
      </c>
      <c r="D177" s="567" t="s">
        <v>5508</v>
      </c>
      <c r="E177" s="567" t="s">
        <v>5509</v>
      </c>
      <c r="F177" s="570">
        <v>1</v>
      </c>
      <c r="G177" s="570">
        <v>216</v>
      </c>
      <c r="H177" s="570">
        <v>1</v>
      </c>
      <c r="I177" s="570">
        <v>216</v>
      </c>
      <c r="J177" s="570"/>
      <c r="K177" s="570"/>
      <c r="L177" s="570"/>
      <c r="M177" s="570"/>
      <c r="N177" s="570"/>
      <c r="O177" s="570"/>
      <c r="P177" s="583"/>
      <c r="Q177" s="571"/>
    </row>
    <row r="178" spans="1:17" ht="14.4" customHeight="1" x14ac:dyDescent="0.3">
      <c r="A178" s="566" t="s">
        <v>537</v>
      </c>
      <c r="B178" s="567" t="s">
        <v>5310</v>
      </c>
      <c r="C178" s="567" t="s">
        <v>5119</v>
      </c>
      <c r="D178" s="567" t="s">
        <v>5510</v>
      </c>
      <c r="E178" s="567" t="s">
        <v>5511</v>
      </c>
      <c r="F178" s="570">
        <v>17</v>
      </c>
      <c r="G178" s="570">
        <v>153799</v>
      </c>
      <c r="H178" s="570">
        <v>1</v>
      </c>
      <c r="I178" s="570">
        <v>9047</v>
      </c>
      <c r="J178" s="570">
        <v>15</v>
      </c>
      <c r="K178" s="570">
        <v>140639.69999999998</v>
      </c>
      <c r="L178" s="570">
        <v>0.91443832534671865</v>
      </c>
      <c r="M178" s="570">
        <v>9375.98</v>
      </c>
      <c r="N178" s="570">
        <v>7</v>
      </c>
      <c r="O178" s="570">
        <v>65631.86</v>
      </c>
      <c r="P178" s="583">
        <v>0.42673788516180211</v>
      </c>
      <c r="Q178" s="571">
        <v>9375.98</v>
      </c>
    </row>
    <row r="179" spans="1:17" ht="14.4" customHeight="1" x14ac:dyDescent="0.3">
      <c r="A179" s="566" t="s">
        <v>537</v>
      </c>
      <c r="B179" s="567" t="s">
        <v>5310</v>
      </c>
      <c r="C179" s="567" t="s">
        <v>5119</v>
      </c>
      <c r="D179" s="567" t="s">
        <v>5512</v>
      </c>
      <c r="E179" s="567" t="s">
        <v>5513</v>
      </c>
      <c r="F179" s="570">
        <v>26</v>
      </c>
      <c r="G179" s="570">
        <v>165505.60000000001</v>
      </c>
      <c r="H179" s="570">
        <v>1</v>
      </c>
      <c r="I179" s="570">
        <v>6365.6</v>
      </c>
      <c r="J179" s="570">
        <v>25</v>
      </c>
      <c r="K179" s="570">
        <v>164927</v>
      </c>
      <c r="L179" s="570">
        <v>0.99650404578455343</v>
      </c>
      <c r="M179" s="570">
        <v>6597.08</v>
      </c>
      <c r="N179" s="570">
        <v>16</v>
      </c>
      <c r="O179" s="570">
        <v>105553.28</v>
      </c>
      <c r="P179" s="583">
        <v>0.63776258930211427</v>
      </c>
      <c r="Q179" s="571">
        <v>6597.08</v>
      </c>
    </row>
    <row r="180" spans="1:17" ht="14.4" customHeight="1" x14ac:dyDescent="0.3">
      <c r="A180" s="566" t="s">
        <v>537</v>
      </c>
      <c r="B180" s="567" t="s">
        <v>5310</v>
      </c>
      <c r="C180" s="567" t="s">
        <v>5119</v>
      </c>
      <c r="D180" s="567" t="s">
        <v>5514</v>
      </c>
      <c r="E180" s="567" t="s">
        <v>5515</v>
      </c>
      <c r="F180" s="570">
        <v>6</v>
      </c>
      <c r="G180" s="570">
        <v>966</v>
      </c>
      <c r="H180" s="570">
        <v>1</v>
      </c>
      <c r="I180" s="570">
        <v>161</v>
      </c>
      <c r="J180" s="570"/>
      <c r="K180" s="570"/>
      <c r="L180" s="570"/>
      <c r="M180" s="570"/>
      <c r="N180" s="570">
        <v>3</v>
      </c>
      <c r="O180" s="570">
        <v>500.55</v>
      </c>
      <c r="P180" s="583">
        <v>0.51816770186335404</v>
      </c>
      <c r="Q180" s="571">
        <v>166.85</v>
      </c>
    </row>
    <row r="181" spans="1:17" ht="14.4" customHeight="1" x14ac:dyDescent="0.3">
      <c r="A181" s="566" t="s">
        <v>537</v>
      </c>
      <c r="B181" s="567" t="s">
        <v>5310</v>
      </c>
      <c r="C181" s="567" t="s">
        <v>5119</v>
      </c>
      <c r="D181" s="567" t="s">
        <v>5516</v>
      </c>
      <c r="E181" s="567" t="s">
        <v>5517</v>
      </c>
      <c r="F181" s="570">
        <v>10</v>
      </c>
      <c r="G181" s="570">
        <v>2330</v>
      </c>
      <c r="H181" s="570">
        <v>1</v>
      </c>
      <c r="I181" s="570">
        <v>233</v>
      </c>
      <c r="J181" s="570"/>
      <c r="K181" s="570"/>
      <c r="L181" s="570"/>
      <c r="M181" s="570"/>
      <c r="N181" s="570">
        <v>5</v>
      </c>
      <c r="O181" s="570">
        <v>1207.3499999999999</v>
      </c>
      <c r="P181" s="583">
        <v>0.51817596566523605</v>
      </c>
      <c r="Q181" s="571">
        <v>241.46999999999997</v>
      </c>
    </row>
    <row r="182" spans="1:17" ht="14.4" customHeight="1" x14ac:dyDescent="0.3">
      <c r="A182" s="566" t="s">
        <v>537</v>
      </c>
      <c r="B182" s="567" t="s">
        <v>5310</v>
      </c>
      <c r="C182" s="567" t="s">
        <v>5119</v>
      </c>
      <c r="D182" s="567" t="s">
        <v>5518</v>
      </c>
      <c r="E182" s="567" t="s">
        <v>5519</v>
      </c>
      <c r="F182" s="570"/>
      <c r="G182" s="570"/>
      <c r="H182" s="570"/>
      <c r="I182" s="570"/>
      <c r="J182" s="570">
        <v>3</v>
      </c>
      <c r="K182" s="570">
        <v>21298.53</v>
      </c>
      <c r="L182" s="570"/>
      <c r="M182" s="570">
        <v>7099.5099999999993</v>
      </c>
      <c r="N182" s="570"/>
      <c r="O182" s="570"/>
      <c r="P182" s="583"/>
      <c r="Q182" s="571"/>
    </row>
    <row r="183" spans="1:17" ht="14.4" customHeight="1" x14ac:dyDescent="0.3">
      <c r="A183" s="566" t="s">
        <v>537</v>
      </c>
      <c r="B183" s="567" t="s">
        <v>5310</v>
      </c>
      <c r="C183" s="567" t="s">
        <v>5119</v>
      </c>
      <c r="D183" s="567" t="s">
        <v>5520</v>
      </c>
      <c r="E183" s="567" t="s">
        <v>5519</v>
      </c>
      <c r="F183" s="570">
        <v>3</v>
      </c>
      <c r="G183" s="570">
        <v>20551.199999999997</v>
      </c>
      <c r="H183" s="570">
        <v>1</v>
      </c>
      <c r="I183" s="570">
        <v>6850.3999999999987</v>
      </c>
      <c r="J183" s="570">
        <v>1</v>
      </c>
      <c r="K183" s="570">
        <v>7099.51</v>
      </c>
      <c r="L183" s="570">
        <v>0.34545476663163227</v>
      </c>
      <c r="M183" s="570">
        <v>7099.51</v>
      </c>
      <c r="N183" s="570">
        <v>1</v>
      </c>
      <c r="O183" s="570">
        <v>7099.51</v>
      </c>
      <c r="P183" s="583">
        <v>0.34545476663163227</v>
      </c>
      <c r="Q183" s="571">
        <v>7099.51</v>
      </c>
    </row>
    <row r="184" spans="1:17" ht="14.4" customHeight="1" x14ac:dyDescent="0.3">
      <c r="A184" s="566" t="s">
        <v>537</v>
      </c>
      <c r="B184" s="567" t="s">
        <v>5310</v>
      </c>
      <c r="C184" s="567" t="s">
        <v>5119</v>
      </c>
      <c r="D184" s="567" t="s">
        <v>5521</v>
      </c>
      <c r="E184" s="567" t="s">
        <v>5522</v>
      </c>
      <c r="F184" s="570">
        <v>1</v>
      </c>
      <c r="G184" s="570">
        <v>6502.6</v>
      </c>
      <c r="H184" s="570">
        <v>1</v>
      </c>
      <c r="I184" s="570">
        <v>6502.6</v>
      </c>
      <c r="J184" s="570"/>
      <c r="K184" s="570"/>
      <c r="L184" s="570"/>
      <c r="M184" s="570"/>
      <c r="N184" s="570"/>
      <c r="O184" s="570"/>
      <c r="P184" s="583"/>
      <c r="Q184" s="571"/>
    </row>
    <row r="185" spans="1:17" ht="14.4" customHeight="1" x14ac:dyDescent="0.3">
      <c r="A185" s="566" t="s">
        <v>537</v>
      </c>
      <c r="B185" s="567" t="s">
        <v>5310</v>
      </c>
      <c r="C185" s="567" t="s">
        <v>5119</v>
      </c>
      <c r="D185" s="567" t="s">
        <v>5523</v>
      </c>
      <c r="E185" s="567" t="s">
        <v>5524</v>
      </c>
      <c r="F185" s="570">
        <v>2</v>
      </c>
      <c r="G185" s="570">
        <v>15789.8</v>
      </c>
      <c r="H185" s="570">
        <v>1</v>
      </c>
      <c r="I185" s="570">
        <v>7894.9</v>
      </c>
      <c r="J185" s="570">
        <v>1</v>
      </c>
      <c r="K185" s="570">
        <v>8181.99</v>
      </c>
      <c r="L185" s="570">
        <v>0.51818199090552131</v>
      </c>
      <c r="M185" s="570">
        <v>8181.99</v>
      </c>
      <c r="N185" s="570">
        <v>1</v>
      </c>
      <c r="O185" s="570">
        <v>8181.99</v>
      </c>
      <c r="P185" s="583">
        <v>0.51818199090552131</v>
      </c>
      <c r="Q185" s="571">
        <v>8181.99</v>
      </c>
    </row>
    <row r="186" spans="1:17" ht="14.4" customHeight="1" x14ac:dyDescent="0.3">
      <c r="A186" s="566" t="s">
        <v>537</v>
      </c>
      <c r="B186" s="567" t="s">
        <v>5310</v>
      </c>
      <c r="C186" s="567" t="s">
        <v>5119</v>
      </c>
      <c r="D186" s="567" t="s">
        <v>5525</v>
      </c>
      <c r="E186" s="567" t="s">
        <v>5526</v>
      </c>
      <c r="F186" s="570">
        <v>30</v>
      </c>
      <c r="G186" s="570">
        <v>132000</v>
      </c>
      <c r="H186" s="570">
        <v>1</v>
      </c>
      <c r="I186" s="570">
        <v>4400</v>
      </c>
      <c r="J186" s="570">
        <v>24</v>
      </c>
      <c r="K186" s="570">
        <v>109440</v>
      </c>
      <c r="L186" s="570">
        <v>0.8290909090909091</v>
      </c>
      <c r="M186" s="570">
        <v>4560</v>
      </c>
      <c r="N186" s="570">
        <v>22</v>
      </c>
      <c r="O186" s="570">
        <v>100320</v>
      </c>
      <c r="P186" s="583">
        <v>0.76</v>
      </c>
      <c r="Q186" s="571">
        <v>4560</v>
      </c>
    </row>
    <row r="187" spans="1:17" ht="14.4" customHeight="1" x14ac:dyDescent="0.3">
      <c r="A187" s="566" t="s">
        <v>537</v>
      </c>
      <c r="B187" s="567" t="s">
        <v>5310</v>
      </c>
      <c r="C187" s="567" t="s">
        <v>5119</v>
      </c>
      <c r="D187" s="567" t="s">
        <v>5527</v>
      </c>
      <c r="E187" s="567" t="s">
        <v>5496</v>
      </c>
      <c r="F187" s="570">
        <v>14</v>
      </c>
      <c r="G187" s="570">
        <v>55410.600000000013</v>
      </c>
      <c r="H187" s="570">
        <v>1</v>
      </c>
      <c r="I187" s="570">
        <v>3957.900000000001</v>
      </c>
      <c r="J187" s="570">
        <v>20</v>
      </c>
      <c r="K187" s="570">
        <v>82036.399999999994</v>
      </c>
      <c r="L187" s="570">
        <v>1.4805181680039554</v>
      </c>
      <c r="M187" s="570">
        <v>4101.82</v>
      </c>
      <c r="N187" s="570">
        <v>17</v>
      </c>
      <c r="O187" s="570">
        <v>69730.94</v>
      </c>
      <c r="P187" s="583">
        <v>1.2584404428033622</v>
      </c>
      <c r="Q187" s="571">
        <v>4101.82</v>
      </c>
    </row>
    <row r="188" spans="1:17" ht="14.4" customHeight="1" x14ac:dyDescent="0.3">
      <c r="A188" s="566" t="s">
        <v>537</v>
      </c>
      <c r="B188" s="567" t="s">
        <v>5310</v>
      </c>
      <c r="C188" s="567" t="s">
        <v>5119</v>
      </c>
      <c r="D188" s="567" t="s">
        <v>5528</v>
      </c>
      <c r="E188" s="567" t="s">
        <v>5529</v>
      </c>
      <c r="F188" s="570">
        <v>21</v>
      </c>
      <c r="G188" s="570">
        <v>205149</v>
      </c>
      <c r="H188" s="570">
        <v>1</v>
      </c>
      <c r="I188" s="570">
        <v>9769</v>
      </c>
      <c r="J188" s="570">
        <v>24</v>
      </c>
      <c r="K188" s="570">
        <v>242981.75999999998</v>
      </c>
      <c r="L188" s="570">
        <v>1.1844160098270038</v>
      </c>
      <c r="M188" s="570">
        <v>10124.24</v>
      </c>
      <c r="N188" s="570">
        <v>28</v>
      </c>
      <c r="O188" s="570">
        <v>283478.72000000003</v>
      </c>
      <c r="P188" s="583">
        <v>1.3818186781315045</v>
      </c>
      <c r="Q188" s="571">
        <v>10124.240000000002</v>
      </c>
    </row>
    <row r="189" spans="1:17" ht="14.4" customHeight="1" x14ac:dyDescent="0.3">
      <c r="A189" s="566" t="s">
        <v>537</v>
      </c>
      <c r="B189" s="567" t="s">
        <v>5310</v>
      </c>
      <c r="C189" s="567" t="s">
        <v>5119</v>
      </c>
      <c r="D189" s="567" t="s">
        <v>5530</v>
      </c>
      <c r="E189" s="567" t="s">
        <v>5531</v>
      </c>
      <c r="F189" s="570">
        <v>9</v>
      </c>
      <c r="G189" s="570">
        <v>57869.099999999991</v>
      </c>
      <c r="H189" s="570">
        <v>1</v>
      </c>
      <c r="I189" s="570">
        <v>6429.8999999999987</v>
      </c>
      <c r="J189" s="570">
        <v>5</v>
      </c>
      <c r="K189" s="570">
        <v>33318.550000000003</v>
      </c>
      <c r="L189" s="570">
        <v>0.57575718302168188</v>
      </c>
      <c r="M189" s="570">
        <v>6663.7100000000009</v>
      </c>
      <c r="N189" s="570">
        <v>19</v>
      </c>
      <c r="O189" s="570">
        <v>126610.49</v>
      </c>
      <c r="P189" s="583">
        <v>2.1878772954823908</v>
      </c>
      <c r="Q189" s="571">
        <v>6663.71</v>
      </c>
    </row>
    <row r="190" spans="1:17" ht="14.4" customHeight="1" x14ac:dyDescent="0.3">
      <c r="A190" s="566" t="s">
        <v>537</v>
      </c>
      <c r="B190" s="567" t="s">
        <v>5310</v>
      </c>
      <c r="C190" s="567" t="s">
        <v>5119</v>
      </c>
      <c r="D190" s="567" t="s">
        <v>5532</v>
      </c>
      <c r="E190" s="567" t="s">
        <v>5533</v>
      </c>
      <c r="F190" s="570">
        <v>1</v>
      </c>
      <c r="G190" s="570">
        <v>1796</v>
      </c>
      <c r="H190" s="570">
        <v>1</v>
      </c>
      <c r="I190" s="570">
        <v>1796</v>
      </c>
      <c r="J190" s="570"/>
      <c r="K190" s="570"/>
      <c r="L190" s="570"/>
      <c r="M190" s="570"/>
      <c r="N190" s="570"/>
      <c r="O190" s="570"/>
      <c r="P190" s="583"/>
      <c r="Q190" s="571"/>
    </row>
    <row r="191" spans="1:17" ht="14.4" customHeight="1" x14ac:dyDescent="0.3">
      <c r="A191" s="566" t="s">
        <v>537</v>
      </c>
      <c r="B191" s="567" t="s">
        <v>5310</v>
      </c>
      <c r="C191" s="567" t="s">
        <v>5119</v>
      </c>
      <c r="D191" s="567" t="s">
        <v>5534</v>
      </c>
      <c r="E191" s="567" t="s">
        <v>5535</v>
      </c>
      <c r="F191" s="570">
        <v>1</v>
      </c>
      <c r="G191" s="570">
        <v>1796</v>
      </c>
      <c r="H191" s="570">
        <v>1</v>
      </c>
      <c r="I191" s="570">
        <v>1796</v>
      </c>
      <c r="J191" s="570"/>
      <c r="K191" s="570"/>
      <c r="L191" s="570"/>
      <c r="M191" s="570"/>
      <c r="N191" s="570"/>
      <c r="O191" s="570"/>
      <c r="P191" s="583"/>
      <c r="Q191" s="571"/>
    </row>
    <row r="192" spans="1:17" ht="14.4" customHeight="1" x14ac:dyDescent="0.3">
      <c r="A192" s="566" t="s">
        <v>537</v>
      </c>
      <c r="B192" s="567" t="s">
        <v>5310</v>
      </c>
      <c r="C192" s="567" t="s">
        <v>5119</v>
      </c>
      <c r="D192" s="567" t="s">
        <v>5536</v>
      </c>
      <c r="E192" s="567" t="s">
        <v>5537</v>
      </c>
      <c r="F192" s="570"/>
      <c r="G192" s="570"/>
      <c r="H192" s="570"/>
      <c r="I192" s="570"/>
      <c r="J192" s="570"/>
      <c r="K192" s="570"/>
      <c r="L192" s="570"/>
      <c r="M192" s="570"/>
      <c r="N192" s="570">
        <v>1</v>
      </c>
      <c r="O192" s="570">
        <v>1796</v>
      </c>
      <c r="P192" s="583"/>
      <c r="Q192" s="571">
        <v>1796</v>
      </c>
    </row>
    <row r="193" spans="1:17" ht="14.4" customHeight="1" x14ac:dyDescent="0.3">
      <c r="A193" s="566" t="s">
        <v>537</v>
      </c>
      <c r="B193" s="567" t="s">
        <v>5310</v>
      </c>
      <c r="C193" s="567" t="s">
        <v>5119</v>
      </c>
      <c r="D193" s="567" t="s">
        <v>5538</v>
      </c>
      <c r="E193" s="567" t="s">
        <v>5539</v>
      </c>
      <c r="F193" s="570"/>
      <c r="G193" s="570"/>
      <c r="H193" s="570"/>
      <c r="I193" s="570"/>
      <c r="J193" s="570"/>
      <c r="K193" s="570"/>
      <c r="L193" s="570"/>
      <c r="M193" s="570"/>
      <c r="N193" s="570">
        <v>1</v>
      </c>
      <c r="O193" s="570">
        <v>1796</v>
      </c>
      <c r="P193" s="583"/>
      <c r="Q193" s="571">
        <v>1796</v>
      </c>
    </row>
    <row r="194" spans="1:17" ht="14.4" customHeight="1" x14ac:dyDescent="0.3">
      <c r="A194" s="566" t="s">
        <v>537</v>
      </c>
      <c r="B194" s="567" t="s">
        <v>5310</v>
      </c>
      <c r="C194" s="567" t="s">
        <v>5119</v>
      </c>
      <c r="D194" s="567" t="s">
        <v>5540</v>
      </c>
      <c r="E194" s="567" t="s">
        <v>5541</v>
      </c>
      <c r="F194" s="570">
        <v>21</v>
      </c>
      <c r="G194" s="570">
        <v>297990</v>
      </c>
      <c r="H194" s="570">
        <v>1</v>
      </c>
      <c r="I194" s="570">
        <v>14190</v>
      </c>
      <c r="J194" s="570">
        <v>31</v>
      </c>
      <c r="K194" s="570">
        <v>455886</v>
      </c>
      <c r="L194" s="570">
        <v>1.5298701298701298</v>
      </c>
      <c r="M194" s="570">
        <v>14706</v>
      </c>
      <c r="N194" s="570">
        <v>37</v>
      </c>
      <c r="O194" s="570">
        <v>544122</v>
      </c>
      <c r="P194" s="583">
        <v>1.825974025974026</v>
      </c>
      <c r="Q194" s="571">
        <v>14706</v>
      </c>
    </row>
    <row r="195" spans="1:17" ht="14.4" customHeight="1" x14ac:dyDescent="0.3">
      <c r="A195" s="566" t="s">
        <v>537</v>
      </c>
      <c r="B195" s="567" t="s">
        <v>5310</v>
      </c>
      <c r="C195" s="567" t="s">
        <v>5119</v>
      </c>
      <c r="D195" s="567" t="s">
        <v>5542</v>
      </c>
      <c r="E195" s="567" t="s">
        <v>5543</v>
      </c>
      <c r="F195" s="570"/>
      <c r="G195" s="570"/>
      <c r="H195" s="570"/>
      <c r="I195" s="570"/>
      <c r="J195" s="570">
        <v>2</v>
      </c>
      <c r="K195" s="570">
        <v>31692</v>
      </c>
      <c r="L195" s="570"/>
      <c r="M195" s="570">
        <v>15846</v>
      </c>
      <c r="N195" s="570"/>
      <c r="O195" s="570"/>
      <c r="P195" s="583"/>
      <c r="Q195" s="571"/>
    </row>
    <row r="196" spans="1:17" ht="14.4" customHeight="1" x14ac:dyDescent="0.3">
      <c r="A196" s="566" t="s">
        <v>537</v>
      </c>
      <c r="B196" s="567" t="s">
        <v>5310</v>
      </c>
      <c r="C196" s="567" t="s">
        <v>5119</v>
      </c>
      <c r="D196" s="567" t="s">
        <v>5544</v>
      </c>
      <c r="E196" s="567" t="s">
        <v>5545</v>
      </c>
      <c r="F196" s="570">
        <v>2</v>
      </c>
      <c r="G196" s="570">
        <v>10452</v>
      </c>
      <c r="H196" s="570">
        <v>1</v>
      </c>
      <c r="I196" s="570">
        <v>5226</v>
      </c>
      <c r="J196" s="570"/>
      <c r="K196" s="570"/>
      <c r="L196" s="570"/>
      <c r="M196" s="570"/>
      <c r="N196" s="570">
        <v>1</v>
      </c>
      <c r="O196" s="570">
        <v>5416.04</v>
      </c>
      <c r="P196" s="583">
        <v>0.51818216609261381</v>
      </c>
      <c r="Q196" s="571">
        <v>5416.04</v>
      </c>
    </row>
    <row r="197" spans="1:17" ht="14.4" customHeight="1" x14ac:dyDescent="0.3">
      <c r="A197" s="566" t="s">
        <v>537</v>
      </c>
      <c r="B197" s="567" t="s">
        <v>5310</v>
      </c>
      <c r="C197" s="567" t="s">
        <v>5119</v>
      </c>
      <c r="D197" s="567" t="s">
        <v>5546</v>
      </c>
      <c r="E197" s="567" t="s">
        <v>5547</v>
      </c>
      <c r="F197" s="570">
        <v>2</v>
      </c>
      <c r="G197" s="570">
        <v>11256</v>
      </c>
      <c r="H197" s="570">
        <v>1</v>
      </c>
      <c r="I197" s="570">
        <v>5628</v>
      </c>
      <c r="J197" s="570"/>
      <c r="K197" s="570"/>
      <c r="L197" s="570"/>
      <c r="M197" s="570"/>
      <c r="N197" s="570">
        <v>4</v>
      </c>
      <c r="O197" s="570">
        <v>22512</v>
      </c>
      <c r="P197" s="583">
        <v>2</v>
      </c>
      <c r="Q197" s="571">
        <v>5628</v>
      </c>
    </row>
    <row r="198" spans="1:17" ht="14.4" customHeight="1" x14ac:dyDescent="0.3">
      <c r="A198" s="566" t="s">
        <v>537</v>
      </c>
      <c r="B198" s="567" t="s">
        <v>5310</v>
      </c>
      <c r="C198" s="567" t="s">
        <v>5119</v>
      </c>
      <c r="D198" s="567" t="s">
        <v>5548</v>
      </c>
      <c r="E198" s="567" t="s">
        <v>5549</v>
      </c>
      <c r="F198" s="570">
        <v>1</v>
      </c>
      <c r="G198" s="570">
        <v>5705.8</v>
      </c>
      <c r="H198" s="570">
        <v>1</v>
      </c>
      <c r="I198" s="570">
        <v>5705.8</v>
      </c>
      <c r="J198" s="570"/>
      <c r="K198" s="570"/>
      <c r="L198" s="570"/>
      <c r="M198" s="570"/>
      <c r="N198" s="570"/>
      <c r="O198" s="570"/>
      <c r="P198" s="583"/>
      <c r="Q198" s="571"/>
    </row>
    <row r="199" spans="1:17" ht="14.4" customHeight="1" x14ac:dyDescent="0.3">
      <c r="A199" s="566" t="s">
        <v>537</v>
      </c>
      <c r="B199" s="567" t="s">
        <v>5310</v>
      </c>
      <c r="C199" s="567" t="s">
        <v>5119</v>
      </c>
      <c r="D199" s="567" t="s">
        <v>5550</v>
      </c>
      <c r="E199" s="567" t="s">
        <v>5551</v>
      </c>
      <c r="F199" s="570"/>
      <c r="G199" s="570"/>
      <c r="H199" s="570"/>
      <c r="I199" s="570"/>
      <c r="J199" s="570">
        <v>1</v>
      </c>
      <c r="K199" s="570">
        <v>9356.7000000000007</v>
      </c>
      <c r="L199" s="570"/>
      <c r="M199" s="570">
        <v>9356.7000000000007</v>
      </c>
      <c r="N199" s="570"/>
      <c r="O199" s="570"/>
      <c r="P199" s="583"/>
      <c r="Q199" s="571"/>
    </row>
    <row r="200" spans="1:17" ht="14.4" customHeight="1" x14ac:dyDescent="0.3">
      <c r="A200" s="566" t="s">
        <v>537</v>
      </c>
      <c r="B200" s="567" t="s">
        <v>5310</v>
      </c>
      <c r="C200" s="567" t="s">
        <v>5119</v>
      </c>
      <c r="D200" s="567" t="s">
        <v>5552</v>
      </c>
      <c r="E200" s="567" t="s">
        <v>5553</v>
      </c>
      <c r="F200" s="570">
        <v>9</v>
      </c>
      <c r="G200" s="570">
        <v>78572.7</v>
      </c>
      <c r="H200" s="570">
        <v>1</v>
      </c>
      <c r="I200" s="570">
        <v>8730.2999999999993</v>
      </c>
      <c r="J200" s="570">
        <v>7</v>
      </c>
      <c r="K200" s="570">
        <v>61112.100000000006</v>
      </c>
      <c r="L200" s="570">
        <v>0.7777777777777779</v>
      </c>
      <c r="M200" s="570">
        <v>8730.3000000000011</v>
      </c>
      <c r="N200" s="570">
        <v>6</v>
      </c>
      <c r="O200" s="570">
        <v>52381.799999999996</v>
      </c>
      <c r="P200" s="583">
        <v>0.66666666666666663</v>
      </c>
      <c r="Q200" s="571">
        <v>8730.2999999999993</v>
      </c>
    </row>
    <row r="201" spans="1:17" ht="14.4" customHeight="1" x14ac:dyDescent="0.3">
      <c r="A201" s="566" t="s">
        <v>537</v>
      </c>
      <c r="B201" s="567" t="s">
        <v>5310</v>
      </c>
      <c r="C201" s="567" t="s">
        <v>5119</v>
      </c>
      <c r="D201" s="567" t="s">
        <v>5554</v>
      </c>
      <c r="E201" s="567" t="s">
        <v>5555</v>
      </c>
      <c r="F201" s="570">
        <v>4</v>
      </c>
      <c r="G201" s="570">
        <v>79052</v>
      </c>
      <c r="H201" s="570">
        <v>1</v>
      </c>
      <c r="I201" s="570">
        <v>19763</v>
      </c>
      <c r="J201" s="570">
        <v>5</v>
      </c>
      <c r="K201" s="570">
        <v>98815</v>
      </c>
      <c r="L201" s="570">
        <v>1.25</v>
      </c>
      <c r="M201" s="570">
        <v>19763</v>
      </c>
      <c r="N201" s="570">
        <v>1</v>
      </c>
      <c r="O201" s="570">
        <v>19763</v>
      </c>
      <c r="P201" s="583">
        <v>0.25</v>
      </c>
      <c r="Q201" s="571">
        <v>19763</v>
      </c>
    </row>
    <row r="202" spans="1:17" ht="14.4" customHeight="1" x14ac:dyDescent="0.3">
      <c r="A202" s="566" t="s">
        <v>537</v>
      </c>
      <c r="B202" s="567" t="s">
        <v>5310</v>
      </c>
      <c r="C202" s="567" t="s">
        <v>5119</v>
      </c>
      <c r="D202" s="567" t="s">
        <v>5556</v>
      </c>
      <c r="E202" s="567" t="s">
        <v>5557</v>
      </c>
      <c r="F202" s="570"/>
      <c r="G202" s="570"/>
      <c r="H202" s="570"/>
      <c r="I202" s="570"/>
      <c r="J202" s="570">
        <v>3</v>
      </c>
      <c r="K202" s="570">
        <v>24720</v>
      </c>
      <c r="L202" s="570"/>
      <c r="M202" s="570">
        <v>8240</v>
      </c>
      <c r="N202" s="570">
        <v>1</v>
      </c>
      <c r="O202" s="570">
        <v>8240</v>
      </c>
      <c r="P202" s="583"/>
      <c r="Q202" s="571">
        <v>8240</v>
      </c>
    </row>
    <row r="203" spans="1:17" ht="14.4" customHeight="1" x14ac:dyDescent="0.3">
      <c r="A203" s="566" t="s">
        <v>537</v>
      </c>
      <c r="B203" s="567" t="s">
        <v>5310</v>
      </c>
      <c r="C203" s="567" t="s">
        <v>5119</v>
      </c>
      <c r="D203" s="567" t="s">
        <v>5558</v>
      </c>
      <c r="E203" s="567" t="s">
        <v>5559</v>
      </c>
      <c r="F203" s="570">
        <v>3</v>
      </c>
      <c r="G203" s="570">
        <v>24480</v>
      </c>
      <c r="H203" s="570">
        <v>1</v>
      </c>
      <c r="I203" s="570">
        <v>8160</v>
      </c>
      <c r="J203" s="570">
        <v>1</v>
      </c>
      <c r="K203" s="570">
        <v>8160</v>
      </c>
      <c r="L203" s="570">
        <v>0.33333333333333331</v>
      </c>
      <c r="M203" s="570">
        <v>8160</v>
      </c>
      <c r="N203" s="570"/>
      <c r="O203" s="570"/>
      <c r="P203" s="583"/>
      <c r="Q203" s="571"/>
    </row>
    <row r="204" spans="1:17" ht="14.4" customHeight="1" x14ac:dyDescent="0.3">
      <c r="A204" s="566" t="s">
        <v>537</v>
      </c>
      <c r="B204" s="567" t="s">
        <v>5310</v>
      </c>
      <c r="C204" s="567" t="s">
        <v>5119</v>
      </c>
      <c r="D204" s="567" t="s">
        <v>5560</v>
      </c>
      <c r="E204" s="567" t="s">
        <v>5561</v>
      </c>
      <c r="F204" s="570">
        <v>134</v>
      </c>
      <c r="G204" s="570">
        <v>1610572.8000000003</v>
      </c>
      <c r="H204" s="570">
        <v>1</v>
      </c>
      <c r="I204" s="570">
        <v>12019.200000000003</v>
      </c>
      <c r="J204" s="570">
        <v>154</v>
      </c>
      <c r="K204" s="570">
        <v>1850956.8</v>
      </c>
      <c r="L204" s="570">
        <v>1.1492537313432833</v>
      </c>
      <c r="M204" s="570">
        <v>12019.2</v>
      </c>
      <c r="N204" s="570">
        <v>126</v>
      </c>
      <c r="O204" s="570">
        <v>1514419.1999999997</v>
      </c>
      <c r="P204" s="583">
        <v>0.94029850746268628</v>
      </c>
      <c r="Q204" s="571">
        <v>12019.199999999997</v>
      </c>
    </row>
    <row r="205" spans="1:17" ht="14.4" customHeight="1" x14ac:dyDescent="0.3">
      <c r="A205" s="566" t="s">
        <v>537</v>
      </c>
      <c r="B205" s="567" t="s">
        <v>5310</v>
      </c>
      <c r="C205" s="567" t="s">
        <v>5119</v>
      </c>
      <c r="D205" s="567" t="s">
        <v>5562</v>
      </c>
      <c r="E205" s="567" t="s">
        <v>5563</v>
      </c>
      <c r="F205" s="570">
        <v>4</v>
      </c>
      <c r="G205" s="570">
        <v>55180</v>
      </c>
      <c r="H205" s="570">
        <v>1</v>
      </c>
      <c r="I205" s="570">
        <v>13795</v>
      </c>
      <c r="J205" s="570">
        <v>1</v>
      </c>
      <c r="K205" s="570">
        <v>13795</v>
      </c>
      <c r="L205" s="570">
        <v>0.25</v>
      </c>
      <c r="M205" s="570">
        <v>13795</v>
      </c>
      <c r="N205" s="570"/>
      <c r="O205" s="570"/>
      <c r="P205" s="583"/>
      <c r="Q205" s="571"/>
    </row>
    <row r="206" spans="1:17" ht="14.4" customHeight="1" x14ac:dyDescent="0.3">
      <c r="A206" s="566" t="s">
        <v>537</v>
      </c>
      <c r="B206" s="567" t="s">
        <v>5310</v>
      </c>
      <c r="C206" s="567" t="s">
        <v>5119</v>
      </c>
      <c r="D206" s="567" t="s">
        <v>5564</v>
      </c>
      <c r="E206" s="567" t="s">
        <v>5565</v>
      </c>
      <c r="F206" s="570">
        <v>29</v>
      </c>
      <c r="G206" s="570">
        <v>617137.4</v>
      </c>
      <c r="H206" s="570">
        <v>1</v>
      </c>
      <c r="I206" s="570">
        <v>21280.600000000002</v>
      </c>
      <c r="J206" s="570">
        <v>18</v>
      </c>
      <c r="K206" s="570">
        <v>383050.8</v>
      </c>
      <c r="L206" s="570">
        <v>0.6206896551724137</v>
      </c>
      <c r="M206" s="570">
        <v>21280.6</v>
      </c>
      <c r="N206" s="570">
        <v>18</v>
      </c>
      <c r="O206" s="570">
        <v>383050.8</v>
      </c>
      <c r="P206" s="583">
        <v>0.6206896551724137</v>
      </c>
      <c r="Q206" s="571">
        <v>21280.6</v>
      </c>
    </row>
    <row r="207" spans="1:17" ht="14.4" customHeight="1" x14ac:dyDescent="0.3">
      <c r="A207" s="566" t="s">
        <v>537</v>
      </c>
      <c r="B207" s="567" t="s">
        <v>5310</v>
      </c>
      <c r="C207" s="567" t="s">
        <v>5119</v>
      </c>
      <c r="D207" s="567" t="s">
        <v>5566</v>
      </c>
      <c r="E207" s="567" t="s">
        <v>5567</v>
      </c>
      <c r="F207" s="570"/>
      <c r="G207" s="570"/>
      <c r="H207" s="570"/>
      <c r="I207" s="570"/>
      <c r="J207" s="570">
        <v>1</v>
      </c>
      <c r="K207" s="570">
        <v>12161.4</v>
      </c>
      <c r="L207" s="570"/>
      <c r="M207" s="570">
        <v>12161.4</v>
      </c>
      <c r="N207" s="570"/>
      <c r="O207" s="570"/>
      <c r="P207" s="583"/>
      <c r="Q207" s="571"/>
    </row>
    <row r="208" spans="1:17" ht="14.4" customHeight="1" x14ac:dyDescent="0.3">
      <c r="A208" s="566" t="s">
        <v>537</v>
      </c>
      <c r="B208" s="567" t="s">
        <v>5310</v>
      </c>
      <c r="C208" s="567" t="s">
        <v>5119</v>
      </c>
      <c r="D208" s="567" t="s">
        <v>5568</v>
      </c>
      <c r="E208" s="567" t="s">
        <v>5569</v>
      </c>
      <c r="F208" s="570"/>
      <c r="G208" s="570"/>
      <c r="H208" s="570"/>
      <c r="I208" s="570"/>
      <c r="J208" s="570">
        <v>1</v>
      </c>
      <c r="K208" s="570">
        <v>15411.5</v>
      </c>
      <c r="L208" s="570"/>
      <c r="M208" s="570">
        <v>15411.5</v>
      </c>
      <c r="N208" s="570">
        <v>1</v>
      </c>
      <c r="O208" s="570">
        <v>15411.5</v>
      </c>
      <c r="P208" s="583"/>
      <c r="Q208" s="571">
        <v>15411.5</v>
      </c>
    </row>
    <row r="209" spans="1:17" ht="14.4" customHeight="1" x14ac:dyDescent="0.3">
      <c r="A209" s="566" t="s">
        <v>537</v>
      </c>
      <c r="B209" s="567" t="s">
        <v>5310</v>
      </c>
      <c r="C209" s="567" t="s">
        <v>5119</v>
      </c>
      <c r="D209" s="567" t="s">
        <v>5570</v>
      </c>
      <c r="E209" s="567" t="s">
        <v>5571</v>
      </c>
      <c r="F209" s="570">
        <v>1</v>
      </c>
      <c r="G209" s="570">
        <v>13765</v>
      </c>
      <c r="H209" s="570">
        <v>1</v>
      </c>
      <c r="I209" s="570">
        <v>13765</v>
      </c>
      <c r="J209" s="570"/>
      <c r="K209" s="570"/>
      <c r="L209" s="570"/>
      <c r="M209" s="570"/>
      <c r="N209" s="570"/>
      <c r="O209" s="570"/>
      <c r="P209" s="583"/>
      <c r="Q209" s="571"/>
    </row>
    <row r="210" spans="1:17" ht="14.4" customHeight="1" x14ac:dyDescent="0.3">
      <c r="A210" s="566" t="s">
        <v>537</v>
      </c>
      <c r="B210" s="567" t="s">
        <v>5310</v>
      </c>
      <c r="C210" s="567" t="s">
        <v>5119</v>
      </c>
      <c r="D210" s="567" t="s">
        <v>5572</v>
      </c>
      <c r="E210" s="567" t="s">
        <v>5573</v>
      </c>
      <c r="F210" s="570">
        <v>9</v>
      </c>
      <c r="G210" s="570">
        <v>98826.299999999988</v>
      </c>
      <c r="H210" s="570">
        <v>1</v>
      </c>
      <c r="I210" s="570">
        <v>10980.699999999999</v>
      </c>
      <c r="J210" s="570">
        <v>2</v>
      </c>
      <c r="K210" s="570">
        <v>21961.4</v>
      </c>
      <c r="L210" s="570">
        <v>0.22222222222222227</v>
      </c>
      <c r="M210" s="570">
        <v>10980.7</v>
      </c>
      <c r="N210" s="570">
        <v>2</v>
      </c>
      <c r="O210" s="570">
        <v>21961.4</v>
      </c>
      <c r="P210" s="583">
        <v>0.22222222222222227</v>
      </c>
      <c r="Q210" s="571">
        <v>10980.7</v>
      </c>
    </row>
    <row r="211" spans="1:17" ht="14.4" customHeight="1" x14ac:dyDescent="0.3">
      <c r="A211" s="566" t="s">
        <v>537</v>
      </c>
      <c r="B211" s="567" t="s">
        <v>5310</v>
      </c>
      <c r="C211" s="567" t="s">
        <v>5119</v>
      </c>
      <c r="D211" s="567" t="s">
        <v>5574</v>
      </c>
      <c r="E211" s="567" t="s">
        <v>5575</v>
      </c>
      <c r="F211" s="570">
        <v>2</v>
      </c>
      <c r="G211" s="570">
        <v>21961.4</v>
      </c>
      <c r="H211" s="570">
        <v>1</v>
      </c>
      <c r="I211" s="570">
        <v>10980.7</v>
      </c>
      <c r="J211" s="570">
        <v>1</v>
      </c>
      <c r="K211" s="570">
        <v>10980.7</v>
      </c>
      <c r="L211" s="570">
        <v>0.5</v>
      </c>
      <c r="M211" s="570">
        <v>10980.7</v>
      </c>
      <c r="N211" s="570">
        <v>1</v>
      </c>
      <c r="O211" s="570">
        <v>10980.7</v>
      </c>
      <c r="P211" s="583">
        <v>0.5</v>
      </c>
      <c r="Q211" s="571">
        <v>10980.7</v>
      </c>
    </row>
    <row r="212" spans="1:17" ht="14.4" customHeight="1" x14ac:dyDescent="0.3">
      <c r="A212" s="566" t="s">
        <v>537</v>
      </c>
      <c r="B212" s="567" t="s">
        <v>5310</v>
      </c>
      <c r="C212" s="567" t="s">
        <v>5119</v>
      </c>
      <c r="D212" s="567" t="s">
        <v>5576</v>
      </c>
      <c r="E212" s="567" t="s">
        <v>5577</v>
      </c>
      <c r="F212" s="570">
        <v>4</v>
      </c>
      <c r="G212" s="570">
        <v>43922.8</v>
      </c>
      <c r="H212" s="570">
        <v>1</v>
      </c>
      <c r="I212" s="570">
        <v>10980.7</v>
      </c>
      <c r="J212" s="570">
        <v>4</v>
      </c>
      <c r="K212" s="570">
        <v>43922.8</v>
      </c>
      <c r="L212" s="570">
        <v>1</v>
      </c>
      <c r="M212" s="570">
        <v>10980.7</v>
      </c>
      <c r="N212" s="570">
        <v>3</v>
      </c>
      <c r="O212" s="570">
        <v>32942.100000000006</v>
      </c>
      <c r="P212" s="583">
        <v>0.75000000000000011</v>
      </c>
      <c r="Q212" s="571">
        <v>10980.700000000003</v>
      </c>
    </row>
    <row r="213" spans="1:17" ht="14.4" customHeight="1" x14ac:dyDescent="0.3">
      <c r="A213" s="566" t="s">
        <v>537</v>
      </c>
      <c r="B213" s="567" t="s">
        <v>5310</v>
      </c>
      <c r="C213" s="567" t="s">
        <v>5119</v>
      </c>
      <c r="D213" s="567" t="s">
        <v>5578</v>
      </c>
      <c r="E213" s="567" t="s">
        <v>5579</v>
      </c>
      <c r="F213" s="570">
        <v>11</v>
      </c>
      <c r="G213" s="570">
        <v>234084.4</v>
      </c>
      <c r="H213" s="570">
        <v>1</v>
      </c>
      <c r="I213" s="570">
        <v>21280.399999999998</v>
      </c>
      <c r="J213" s="570">
        <v>6</v>
      </c>
      <c r="K213" s="570">
        <v>127682.4</v>
      </c>
      <c r="L213" s="570">
        <v>0.54545454545454541</v>
      </c>
      <c r="M213" s="570">
        <v>21280.399999999998</v>
      </c>
      <c r="N213" s="570">
        <v>3</v>
      </c>
      <c r="O213" s="570">
        <v>63841.200000000004</v>
      </c>
      <c r="P213" s="583">
        <v>0.27272727272727276</v>
      </c>
      <c r="Q213" s="571">
        <v>21280.400000000001</v>
      </c>
    </row>
    <row r="214" spans="1:17" ht="14.4" customHeight="1" x14ac:dyDescent="0.3">
      <c r="A214" s="566" t="s">
        <v>537</v>
      </c>
      <c r="B214" s="567" t="s">
        <v>5310</v>
      </c>
      <c r="C214" s="567" t="s">
        <v>5119</v>
      </c>
      <c r="D214" s="567" t="s">
        <v>5580</v>
      </c>
      <c r="E214" s="567" t="s">
        <v>5581</v>
      </c>
      <c r="F214" s="570">
        <v>1</v>
      </c>
      <c r="G214" s="570">
        <v>14100</v>
      </c>
      <c r="H214" s="570">
        <v>1</v>
      </c>
      <c r="I214" s="570">
        <v>14100</v>
      </c>
      <c r="J214" s="570">
        <v>3</v>
      </c>
      <c r="K214" s="570">
        <v>42300</v>
      </c>
      <c r="L214" s="570">
        <v>3</v>
      </c>
      <c r="M214" s="570">
        <v>14100</v>
      </c>
      <c r="N214" s="570">
        <v>1</v>
      </c>
      <c r="O214" s="570">
        <v>14100</v>
      </c>
      <c r="P214" s="583">
        <v>1</v>
      </c>
      <c r="Q214" s="571">
        <v>14100</v>
      </c>
    </row>
    <row r="215" spans="1:17" ht="14.4" customHeight="1" x14ac:dyDescent="0.3">
      <c r="A215" s="566" t="s">
        <v>537</v>
      </c>
      <c r="B215" s="567" t="s">
        <v>5310</v>
      </c>
      <c r="C215" s="567" t="s">
        <v>5119</v>
      </c>
      <c r="D215" s="567" t="s">
        <v>5582</v>
      </c>
      <c r="E215" s="567" t="s">
        <v>5583</v>
      </c>
      <c r="F215" s="570">
        <v>2</v>
      </c>
      <c r="G215" s="570">
        <v>42561.2</v>
      </c>
      <c r="H215" s="570">
        <v>1</v>
      </c>
      <c r="I215" s="570">
        <v>21280.6</v>
      </c>
      <c r="J215" s="570">
        <v>1</v>
      </c>
      <c r="K215" s="570">
        <v>21280.6</v>
      </c>
      <c r="L215" s="570">
        <v>0.5</v>
      </c>
      <c r="M215" s="570">
        <v>21280.6</v>
      </c>
      <c r="N215" s="570">
        <v>2</v>
      </c>
      <c r="O215" s="570">
        <v>42561.2</v>
      </c>
      <c r="P215" s="583">
        <v>1</v>
      </c>
      <c r="Q215" s="571">
        <v>21280.6</v>
      </c>
    </row>
    <row r="216" spans="1:17" ht="14.4" customHeight="1" x14ac:dyDescent="0.3">
      <c r="A216" s="566" t="s">
        <v>537</v>
      </c>
      <c r="B216" s="567" t="s">
        <v>5310</v>
      </c>
      <c r="C216" s="567" t="s">
        <v>5119</v>
      </c>
      <c r="D216" s="567" t="s">
        <v>5584</v>
      </c>
      <c r="E216" s="567" t="s">
        <v>5585</v>
      </c>
      <c r="F216" s="570">
        <v>4</v>
      </c>
      <c r="G216" s="570">
        <v>42500</v>
      </c>
      <c r="H216" s="570">
        <v>1</v>
      </c>
      <c r="I216" s="570">
        <v>10625</v>
      </c>
      <c r="J216" s="570">
        <v>1</v>
      </c>
      <c r="K216" s="570">
        <v>10625</v>
      </c>
      <c r="L216" s="570">
        <v>0.25</v>
      </c>
      <c r="M216" s="570">
        <v>10625</v>
      </c>
      <c r="N216" s="570">
        <v>2</v>
      </c>
      <c r="O216" s="570">
        <v>21250</v>
      </c>
      <c r="P216" s="583">
        <v>0.5</v>
      </c>
      <c r="Q216" s="571">
        <v>10625</v>
      </c>
    </row>
    <row r="217" spans="1:17" ht="14.4" customHeight="1" x14ac:dyDescent="0.3">
      <c r="A217" s="566" t="s">
        <v>537</v>
      </c>
      <c r="B217" s="567" t="s">
        <v>5310</v>
      </c>
      <c r="C217" s="567" t="s">
        <v>5119</v>
      </c>
      <c r="D217" s="567" t="s">
        <v>5586</v>
      </c>
      <c r="E217" s="567" t="s">
        <v>5587</v>
      </c>
      <c r="F217" s="570">
        <v>1</v>
      </c>
      <c r="G217" s="570">
        <v>9310</v>
      </c>
      <c r="H217" s="570">
        <v>1</v>
      </c>
      <c r="I217" s="570">
        <v>9310</v>
      </c>
      <c r="J217" s="570">
        <v>1</v>
      </c>
      <c r="K217" s="570">
        <v>9310</v>
      </c>
      <c r="L217" s="570">
        <v>1</v>
      </c>
      <c r="M217" s="570">
        <v>9310</v>
      </c>
      <c r="N217" s="570"/>
      <c r="O217" s="570"/>
      <c r="P217" s="583"/>
      <c r="Q217" s="571"/>
    </row>
    <row r="218" spans="1:17" ht="14.4" customHeight="1" x14ac:dyDescent="0.3">
      <c r="A218" s="566" t="s">
        <v>537</v>
      </c>
      <c r="B218" s="567" t="s">
        <v>5310</v>
      </c>
      <c r="C218" s="567" t="s">
        <v>5119</v>
      </c>
      <c r="D218" s="567" t="s">
        <v>5588</v>
      </c>
      <c r="E218" s="567" t="s">
        <v>5589</v>
      </c>
      <c r="F218" s="570"/>
      <c r="G218" s="570"/>
      <c r="H218" s="570"/>
      <c r="I218" s="570"/>
      <c r="J218" s="570">
        <v>1</v>
      </c>
      <c r="K218" s="570">
        <v>14876.4</v>
      </c>
      <c r="L218" s="570"/>
      <c r="M218" s="570">
        <v>14876.4</v>
      </c>
      <c r="N218" s="570"/>
      <c r="O218" s="570"/>
      <c r="P218" s="583"/>
      <c r="Q218" s="571"/>
    </row>
    <row r="219" spans="1:17" ht="14.4" customHeight="1" x14ac:dyDescent="0.3">
      <c r="A219" s="566" t="s">
        <v>537</v>
      </c>
      <c r="B219" s="567" t="s">
        <v>5310</v>
      </c>
      <c r="C219" s="567" t="s">
        <v>5119</v>
      </c>
      <c r="D219" s="567" t="s">
        <v>5590</v>
      </c>
      <c r="E219" s="567" t="s">
        <v>5591</v>
      </c>
      <c r="F219" s="570">
        <v>2</v>
      </c>
      <c r="G219" s="570">
        <v>29752.799999999999</v>
      </c>
      <c r="H219" s="570">
        <v>1</v>
      </c>
      <c r="I219" s="570">
        <v>14876.4</v>
      </c>
      <c r="J219" s="570">
        <v>2</v>
      </c>
      <c r="K219" s="570">
        <v>29752.799999999999</v>
      </c>
      <c r="L219" s="570">
        <v>1</v>
      </c>
      <c r="M219" s="570">
        <v>14876.4</v>
      </c>
      <c r="N219" s="570"/>
      <c r="O219" s="570"/>
      <c r="P219" s="583"/>
      <c r="Q219" s="571"/>
    </row>
    <row r="220" spans="1:17" ht="14.4" customHeight="1" x14ac:dyDescent="0.3">
      <c r="A220" s="566" t="s">
        <v>537</v>
      </c>
      <c r="B220" s="567" t="s">
        <v>5310</v>
      </c>
      <c r="C220" s="567" t="s">
        <v>5119</v>
      </c>
      <c r="D220" s="567" t="s">
        <v>5592</v>
      </c>
      <c r="E220" s="567" t="s">
        <v>5593</v>
      </c>
      <c r="F220" s="570">
        <v>1</v>
      </c>
      <c r="G220" s="570">
        <v>9261.7000000000007</v>
      </c>
      <c r="H220" s="570">
        <v>1</v>
      </c>
      <c r="I220" s="570">
        <v>9261.7000000000007</v>
      </c>
      <c r="J220" s="570"/>
      <c r="K220" s="570"/>
      <c r="L220" s="570"/>
      <c r="M220" s="570"/>
      <c r="N220" s="570"/>
      <c r="O220" s="570"/>
      <c r="P220" s="583"/>
      <c r="Q220" s="571"/>
    </row>
    <row r="221" spans="1:17" ht="14.4" customHeight="1" x14ac:dyDescent="0.3">
      <c r="A221" s="566" t="s">
        <v>537</v>
      </c>
      <c r="B221" s="567" t="s">
        <v>5310</v>
      </c>
      <c r="C221" s="567" t="s">
        <v>5119</v>
      </c>
      <c r="D221" s="567" t="s">
        <v>5594</v>
      </c>
      <c r="E221" s="567" t="s">
        <v>5595</v>
      </c>
      <c r="F221" s="570">
        <v>1</v>
      </c>
      <c r="G221" s="570">
        <v>9261.7000000000007</v>
      </c>
      <c r="H221" s="570">
        <v>1</v>
      </c>
      <c r="I221" s="570">
        <v>9261.7000000000007</v>
      </c>
      <c r="J221" s="570"/>
      <c r="K221" s="570"/>
      <c r="L221" s="570"/>
      <c r="M221" s="570"/>
      <c r="N221" s="570"/>
      <c r="O221" s="570"/>
      <c r="P221" s="583"/>
      <c r="Q221" s="571"/>
    </row>
    <row r="222" spans="1:17" ht="14.4" customHeight="1" x14ac:dyDescent="0.3">
      <c r="A222" s="566" t="s">
        <v>537</v>
      </c>
      <c r="B222" s="567" t="s">
        <v>5310</v>
      </c>
      <c r="C222" s="567" t="s">
        <v>5119</v>
      </c>
      <c r="D222" s="567" t="s">
        <v>5596</v>
      </c>
      <c r="E222" s="567" t="s">
        <v>5597</v>
      </c>
      <c r="F222" s="570">
        <v>1</v>
      </c>
      <c r="G222" s="570">
        <v>8498.2999999999993</v>
      </c>
      <c r="H222" s="570">
        <v>1</v>
      </c>
      <c r="I222" s="570">
        <v>8498.2999999999993</v>
      </c>
      <c r="J222" s="570"/>
      <c r="K222" s="570"/>
      <c r="L222" s="570"/>
      <c r="M222" s="570"/>
      <c r="N222" s="570"/>
      <c r="O222" s="570"/>
      <c r="P222" s="583"/>
      <c r="Q222" s="571"/>
    </row>
    <row r="223" spans="1:17" ht="14.4" customHeight="1" x14ac:dyDescent="0.3">
      <c r="A223" s="566" t="s">
        <v>537</v>
      </c>
      <c r="B223" s="567" t="s">
        <v>5310</v>
      </c>
      <c r="C223" s="567" t="s">
        <v>5119</v>
      </c>
      <c r="D223" s="567" t="s">
        <v>5598</v>
      </c>
      <c r="E223" s="567" t="s">
        <v>5599</v>
      </c>
      <c r="F223" s="570"/>
      <c r="G223" s="570"/>
      <c r="H223" s="570"/>
      <c r="I223" s="570"/>
      <c r="J223" s="570">
        <v>1</v>
      </c>
      <c r="K223" s="570">
        <v>9261.7000000000007</v>
      </c>
      <c r="L223" s="570"/>
      <c r="M223" s="570">
        <v>9261.7000000000007</v>
      </c>
      <c r="N223" s="570">
        <v>2</v>
      </c>
      <c r="O223" s="570">
        <v>18523.400000000001</v>
      </c>
      <c r="P223" s="583"/>
      <c r="Q223" s="571">
        <v>9261.7000000000007</v>
      </c>
    </row>
    <row r="224" spans="1:17" ht="14.4" customHeight="1" x14ac:dyDescent="0.3">
      <c r="A224" s="566" t="s">
        <v>537</v>
      </c>
      <c r="B224" s="567" t="s">
        <v>5310</v>
      </c>
      <c r="C224" s="567" t="s">
        <v>5119</v>
      </c>
      <c r="D224" s="567" t="s">
        <v>5600</v>
      </c>
      <c r="E224" s="567" t="s">
        <v>5601</v>
      </c>
      <c r="F224" s="570"/>
      <c r="G224" s="570"/>
      <c r="H224" s="570"/>
      <c r="I224" s="570"/>
      <c r="J224" s="570"/>
      <c r="K224" s="570"/>
      <c r="L224" s="570"/>
      <c r="M224" s="570"/>
      <c r="N224" s="570">
        <v>1</v>
      </c>
      <c r="O224" s="570">
        <v>9261.7000000000007</v>
      </c>
      <c r="P224" s="583"/>
      <c r="Q224" s="571">
        <v>9261.7000000000007</v>
      </c>
    </row>
    <row r="225" spans="1:17" ht="14.4" customHeight="1" x14ac:dyDescent="0.3">
      <c r="A225" s="566" t="s">
        <v>537</v>
      </c>
      <c r="B225" s="567" t="s">
        <v>5310</v>
      </c>
      <c r="C225" s="567" t="s">
        <v>5119</v>
      </c>
      <c r="D225" s="567" t="s">
        <v>5602</v>
      </c>
      <c r="E225" s="567" t="s">
        <v>5603</v>
      </c>
      <c r="F225" s="570">
        <v>6</v>
      </c>
      <c r="G225" s="570">
        <v>47174.400000000001</v>
      </c>
      <c r="H225" s="570">
        <v>1</v>
      </c>
      <c r="I225" s="570">
        <v>7862.4000000000005</v>
      </c>
      <c r="J225" s="570"/>
      <c r="K225" s="570"/>
      <c r="L225" s="570"/>
      <c r="M225" s="570"/>
      <c r="N225" s="570">
        <v>3</v>
      </c>
      <c r="O225" s="570">
        <v>23833.98</v>
      </c>
      <c r="P225" s="583">
        <v>0.50523122710622703</v>
      </c>
      <c r="Q225" s="571">
        <v>7944.66</v>
      </c>
    </row>
    <row r="226" spans="1:17" ht="14.4" customHeight="1" x14ac:dyDescent="0.3">
      <c r="A226" s="566" t="s">
        <v>537</v>
      </c>
      <c r="B226" s="567" t="s">
        <v>5310</v>
      </c>
      <c r="C226" s="567" t="s">
        <v>5119</v>
      </c>
      <c r="D226" s="567" t="s">
        <v>5604</v>
      </c>
      <c r="E226" s="567" t="s">
        <v>5605</v>
      </c>
      <c r="F226" s="570">
        <v>6</v>
      </c>
      <c r="G226" s="570">
        <v>50241.599999999999</v>
      </c>
      <c r="H226" s="570">
        <v>1</v>
      </c>
      <c r="I226" s="570">
        <v>8373.6</v>
      </c>
      <c r="J226" s="570">
        <v>6</v>
      </c>
      <c r="K226" s="570">
        <v>50767.08</v>
      </c>
      <c r="L226" s="570">
        <v>1.010459061813318</v>
      </c>
      <c r="M226" s="570">
        <v>8461.18</v>
      </c>
      <c r="N226" s="570"/>
      <c r="O226" s="570"/>
      <c r="P226" s="583"/>
      <c r="Q226" s="571"/>
    </row>
    <row r="227" spans="1:17" ht="14.4" customHeight="1" x14ac:dyDescent="0.3">
      <c r="A227" s="566" t="s">
        <v>537</v>
      </c>
      <c r="B227" s="567" t="s">
        <v>5310</v>
      </c>
      <c r="C227" s="567" t="s">
        <v>5119</v>
      </c>
      <c r="D227" s="567" t="s">
        <v>5606</v>
      </c>
      <c r="E227" s="567" t="s">
        <v>5607</v>
      </c>
      <c r="F227" s="570"/>
      <c r="G227" s="570"/>
      <c r="H227" s="570"/>
      <c r="I227" s="570"/>
      <c r="J227" s="570">
        <v>3</v>
      </c>
      <c r="K227" s="570">
        <v>17581.920000000002</v>
      </c>
      <c r="L227" s="570"/>
      <c r="M227" s="570">
        <v>5860.64</v>
      </c>
      <c r="N227" s="570">
        <v>1</v>
      </c>
      <c r="O227" s="570">
        <v>5860.64</v>
      </c>
      <c r="P227" s="583"/>
      <c r="Q227" s="571">
        <v>5860.64</v>
      </c>
    </row>
    <row r="228" spans="1:17" ht="14.4" customHeight="1" x14ac:dyDescent="0.3">
      <c r="A228" s="566" t="s">
        <v>537</v>
      </c>
      <c r="B228" s="567" t="s">
        <v>5310</v>
      </c>
      <c r="C228" s="567" t="s">
        <v>5119</v>
      </c>
      <c r="D228" s="567" t="s">
        <v>5122</v>
      </c>
      <c r="E228" s="567" t="s">
        <v>5123</v>
      </c>
      <c r="F228" s="570"/>
      <c r="G228" s="570"/>
      <c r="H228" s="570"/>
      <c r="I228" s="570"/>
      <c r="J228" s="570">
        <v>1</v>
      </c>
      <c r="K228" s="570">
        <v>891.27</v>
      </c>
      <c r="L228" s="570"/>
      <c r="M228" s="570">
        <v>891.27</v>
      </c>
      <c r="N228" s="570"/>
      <c r="O228" s="570"/>
      <c r="P228" s="583"/>
      <c r="Q228" s="571"/>
    </row>
    <row r="229" spans="1:17" ht="14.4" customHeight="1" x14ac:dyDescent="0.3">
      <c r="A229" s="566" t="s">
        <v>537</v>
      </c>
      <c r="B229" s="567" t="s">
        <v>5310</v>
      </c>
      <c r="C229" s="567" t="s">
        <v>5119</v>
      </c>
      <c r="D229" s="567" t="s">
        <v>5608</v>
      </c>
      <c r="E229" s="567" t="s">
        <v>5609</v>
      </c>
      <c r="F229" s="570">
        <v>1</v>
      </c>
      <c r="G229" s="570">
        <v>3416</v>
      </c>
      <c r="H229" s="570">
        <v>1</v>
      </c>
      <c r="I229" s="570">
        <v>3416</v>
      </c>
      <c r="J229" s="570">
        <v>2</v>
      </c>
      <c r="K229" s="570">
        <v>6832</v>
      </c>
      <c r="L229" s="570">
        <v>2</v>
      </c>
      <c r="M229" s="570">
        <v>3416</v>
      </c>
      <c r="N229" s="570"/>
      <c r="O229" s="570"/>
      <c r="P229" s="583"/>
      <c r="Q229" s="571"/>
    </row>
    <row r="230" spans="1:17" ht="14.4" customHeight="1" x14ac:dyDescent="0.3">
      <c r="A230" s="566" t="s">
        <v>537</v>
      </c>
      <c r="B230" s="567" t="s">
        <v>5310</v>
      </c>
      <c r="C230" s="567" t="s">
        <v>5119</v>
      </c>
      <c r="D230" s="567" t="s">
        <v>5610</v>
      </c>
      <c r="E230" s="567" t="s">
        <v>5611</v>
      </c>
      <c r="F230" s="570"/>
      <c r="G230" s="570"/>
      <c r="H230" s="570"/>
      <c r="I230" s="570"/>
      <c r="J230" s="570"/>
      <c r="K230" s="570"/>
      <c r="L230" s="570"/>
      <c r="M230" s="570"/>
      <c r="N230" s="570">
        <v>2</v>
      </c>
      <c r="O230" s="570">
        <v>15658</v>
      </c>
      <c r="P230" s="583"/>
      <c r="Q230" s="571">
        <v>7829</v>
      </c>
    </row>
    <row r="231" spans="1:17" ht="14.4" customHeight="1" x14ac:dyDescent="0.3">
      <c r="A231" s="566" t="s">
        <v>537</v>
      </c>
      <c r="B231" s="567" t="s">
        <v>5310</v>
      </c>
      <c r="C231" s="567" t="s">
        <v>5119</v>
      </c>
      <c r="D231" s="567" t="s">
        <v>5612</v>
      </c>
      <c r="E231" s="567" t="s">
        <v>5613</v>
      </c>
      <c r="F231" s="570">
        <v>1</v>
      </c>
      <c r="G231" s="570">
        <v>47459</v>
      </c>
      <c r="H231" s="570">
        <v>1</v>
      </c>
      <c r="I231" s="570">
        <v>47459</v>
      </c>
      <c r="J231" s="570"/>
      <c r="K231" s="570"/>
      <c r="L231" s="570"/>
      <c r="M231" s="570"/>
      <c r="N231" s="570"/>
      <c r="O231" s="570"/>
      <c r="P231" s="583"/>
      <c r="Q231" s="571"/>
    </row>
    <row r="232" spans="1:17" ht="14.4" customHeight="1" x14ac:dyDescent="0.3">
      <c r="A232" s="566" t="s">
        <v>537</v>
      </c>
      <c r="B232" s="567" t="s">
        <v>5310</v>
      </c>
      <c r="C232" s="567" t="s">
        <v>5119</v>
      </c>
      <c r="D232" s="567" t="s">
        <v>5614</v>
      </c>
      <c r="E232" s="567" t="s">
        <v>5615</v>
      </c>
      <c r="F232" s="570"/>
      <c r="G232" s="570"/>
      <c r="H232" s="570"/>
      <c r="I232" s="570"/>
      <c r="J232" s="570">
        <v>2</v>
      </c>
      <c r="K232" s="570">
        <v>237</v>
      </c>
      <c r="L232" s="570"/>
      <c r="M232" s="570">
        <v>118.5</v>
      </c>
      <c r="N232" s="570"/>
      <c r="O232" s="570"/>
      <c r="P232" s="583"/>
      <c r="Q232" s="571"/>
    </row>
    <row r="233" spans="1:17" ht="14.4" customHeight="1" x14ac:dyDescent="0.3">
      <c r="A233" s="566" t="s">
        <v>537</v>
      </c>
      <c r="B233" s="567" t="s">
        <v>5310</v>
      </c>
      <c r="C233" s="567" t="s">
        <v>5119</v>
      </c>
      <c r="D233" s="567" t="s">
        <v>5616</v>
      </c>
      <c r="E233" s="567" t="s">
        <v>5617</v>
      </c>
      <c r="F233" s="570"/>
      <c r="G233" s="570"/>
      <c r="H233" s="570"/>
      <c r="I233" s="570"/>
      <c r="J233" s="570">
        <v>10</v>
      </c>
      <c r="K233" s="570">
        <v>13800</v>
      </c>
      <c r="L233" s="570"/>
      <c r="M233" s="570">
        <v>1380</v>
      </c>
      <c r="N233" s="570">
        <v>2</v>
      </c>
      <c r="O233" s="570">
        <v>2760</v>
      </c>
      <c r="P233" s="583"/>
      <c r="Q233" s="571">
        <v>1380</v>
      </c>
    </row>
    <row r="234" spans="1:17" ht="14.4" customHeight="1" x14ac:dyDescent="0.3">
      <c r="A234" s="566" t="s">
        <v>537</v>
      </c>
      <c r="B234" s="567" t="s">
        <v>5310</v>
      </c>
      <c r="C234" s="567" t="s">
        <v>5119</v>
      </c>
      <c r="D234" s="567" t="s">
        <v>5618</v>
      </c>
      <c r="E234" s="567" t="s">
        <v>5619</v>
      </c>
      <c r="F234" s="570"/>
      <c r="G234" s="570"/>
      <c r="H234" s="570"/>
      <c r="I234" s="570"/>
      <c r="J234" s="570">
        <v>1</v>
      </c>
      <c r="K234" s="570">
        <v>1404</v>
      </c>
      <c r="L234" s="570"/>
      <c r="M234" s="570">
        <v>1404</v>
      </c>
      <c r="N234" s="570"/>
      <c r="O234" s="570"/>
      <c r="P234" s="583"/>
      <c r="Q234" s="571"/>
    </row>
    <row r="235" spans="1:17" ht="14.4" customHeight="1" x14ac:dyDescent="0.3">
      <c r="A235" s="566" t="s">
        <v>537</v>
      </c>
      <c r="B235" s="567" t="s">
        <v>5310</v>
      </c>
      <c r="C235" s="567" t="s">
        <v>5119</v>
      </c>
      <c r="D235" s="567" t="s">
        <v>5620</v>
      </c>
      <c r="E235" s="567" t="s">
        <v>5621</v>
      </c>
      <c r="F235" s="570"/>
      <c r="G235" s="570"/>
      <c r="H235" s="570"/>
      <c r="I235" s="570"/>
      <c r="J235" s="570"/>
      <c r="K235" s="570"/>
      <c r="L235" s="570"/>
      <c r="M235" s="570"/>
      <c r="N235" s="570">
        <v>2</v>
      </c>
      <c r="O235" s="570">
        <v>2076</v>
      </c>
      <c r="P235" s="583"/>
      <c r="Q235" s="571">
        <v>1038</v>
      </c>
    </row>
    <row r="236" spans="1:17" ht="14.4" customHeight="1" x14ac:dyDescent="0.3">
      <c r="A236" s="566" t="s">
        <v>537</v>
      </c>
      <c r="B236" s="567" t="s">
        <v>5310</v>
      </c>
      <c r="C236" s="567" t="s">
        <v>5119</v>
      </c>
      <c r="D236" s="567" t="s">
        <v>5622</v>
      </c>
      <c r="E236" s="567" t="s">
        <v>5623</v>
      </c>
      <c r="F236" s="570"/>
      <c r="G236" s="570"/>
      <c r="H236" s="570"/>
      <c r="I236" s="570"/>
      <c r="J236" s="570">
        <v>10</v>
      </c>
      <c r="K236" s="570">
        <v>13120</v>
      </c>
      <c r="L236" s="570"/>
      <c r="M236" s="570">
        <v>1312</v>
      </c>
      <c r="N236" s="570">
        <v>2</v>
      </c>
      <c r="O236" s="570">
        <v>2624</v>
      </c>
      <c r="P236" s="583"/>
      <c r="Q236" s="571">
        <v>1312</v>
      </c>
    </row>
    <row r="237" spans="1:17" ht="14.4" customHeight="1" x14ac:dyDescent="0.3">
      <c r="A237" s="566" t="s">
        <v>537</v>
      </c>
      <c r="B237" s="567" t="s">
        <v>5310</v>
      </c>
      <c r="C237" s="567" t="s">
        <v>5119</v>
      </c>
      <c r="D237" s="567" t="s">
        <v>5624</v>
      </c>
      <c r="E237" s="567" t="s">
        <v>5625</v>
      </c>
      <c r="F237" s="570"/>
      <c r="G237" s="570"/>
      <c r="H237" s="570"/>
      <c r="I237" s="570"/>
      <c r="J237" s="570">
        <v>1</v>
      </c>
      <c r="K237" s="570">
        <v>1560</v>
      </c>
      <c r="L237" s="570"/>
      <c r="M237" s="570">
        <v>1560</v>
      </c>
      <c r="N237" s="570"/>
      <c r="O237" s="570"/>
      <c r="P237" s="583"/>
      <c r="Q237" s="571"/>
    </row>
    <row r="238" spans="1:17" ht="14.4" customHeight="1" x14ac:dyDescent="0.3">
      <c r="A238" s="566" t="s">
        <v>537</v>
      </c>
      <c r="B238" s="567" t="s">
        <v>5310</v>
      </c>
      <c r="C238" s="567" t="s">
        <v>5119</v>
      </c>
      <c r="D238" s="567" t="s">
        <v>5626</v>
      </c>
      <c r="E238" s="567" t="s">
        <v>5627</v>
      </c>
      <c r="F238" s="570"/>
      <c r="G238" s="570"/>
      <c r="H238" s="570"/>
      <c r="I238" s="570"/>
      <c r="J238" s="570"/>
      <c r="K238" s="570"/>
      <c r="L238" s="570"/>
      <c r="M238" s="570"/>
      <c r="N238" s="570">
        <v>2</v>
      </c>
      <c r="O238" s="570">
        <v>117.2</v>
      </c>
      <c r="P238" s="583"/>
      <c r="Q238" s="571">
        <v>58.6</v>
      </c>
    </row>
    <row r="239" spans="1:17" ht="14.4" customHeight="1" x14ac:dyDescent="0.3">
      <c r="A239" s="566" t="s">
        <v>537</v>
      </c>
      <c r="B239" s="567" t="s">
        <v>5310</v>
      </c>
      <c r="C239" s="567" t="s">
        <v>5119</v>
      </c>
      <c r="D239" s="567" t="s">
        <v>5628</v>
      </c>
      <c r="E239" s="567" t="s">
        <v>5627</v>
      </c>
      <c r="F239" s="570"/>
      <c r="G239" s="570"/>
      <c r="H239" s="570"/>
      <c r="I239" s="570"/>
      <c r="J239" s="570"/>
      <c r="K239" s="570"/>
      <c r="L239" s="570"/>
      <c r="M239" s="570"/>
      <c r="N239" s="570">
        <v>1</v>
      </c>
      <c r="O239" s="570">
        <v>96.6</v>
      </c>
      <c r="P239" s="583"/>
      <c r="Q239" s="571">
        <v>96.6</v>
      </c>
    </row>
    <row r="240" spans="1:17" ht="14.4" customHeight="1" x14ac:dyDescent="0.3">
      <c r="A240" s="566" t="s">
        <v>537</v>
      </c>
      <c r="B240" s="567" t="s">
        <v>5310</v>
      </c>
      <c r="C240" s="567" t="s">
        <v>5119</v>
      </c>
      <c r="D240" s="567" t="s">
        <v>5629</v>
      </c>
      <c r="E240" s="567" t="s">
        <v>5630</v>
      </c>
      <c r="F240" s="570"/>
      <c r="G240" s="570"/>
      <c r="H240" s="570"/>
      <c r="I240" s="570"/>
      <c r="J240" s="570"/>
      <c r="K240" s="570"/>
      <c r="L240" s="570"/>
      <c r="M240" s="570"/>
      <c r="N240" s="570">
        <v>1</v>
      </c>
      <c r="O240" s="570">
        <v>1362.5</v>
      </c>
      <c r="P240" s="583"/>
      <c r="Q240" s="571">
        <v>1362.5</v>
      </c>
    </row>
    <row r="241" spans="1:17" ht="14.4" customHeight="1" x14ac:dyDescent="0.3">
      <c r="A241" s="566" t="s">
        <v>537</v>
      </c>
      <c r="B241" s="567" t="s">
        <v>5310</v>
      </c>
      <c r="C241" s="567" t="s">
        <v>5119</v>
      </c>
      <c r="D241" s="567" t="s">
        <v>5631</v>
      </c>
      <c r="E241" s="567" t="s">
        <v>5632</v>
      </c>
      <c r="F241" s="570"/>
      <c r="G241" s="570"/>
      <c r="H241" s="570"/>
      <c r="I241" s="570"/>
      <c r="J241" s="570"/>
      <c r="K241" s="570"/>
      <c r="L241" s="570"/>
      <c r="M241" s="570"/>
      <c r="N241" s="570">
        <v>3</v>
      </c>
      <c r="O241" s="570">
        <v>27478.14</v>
      </c>
      <c r="P241" s="583"/>
      <c r="Q241" s="571">
        <v>9159.3799999999992</v>
      </c>
    </row>
    <row r="242" spans="1:17" ht="14.4" customHeight="1" x14ac:dyDescent="0.3">
      <c r="A242" s="566" t="s">
        <v>537</v>
      </c>
      <c r="B242" s="567" t="s">
        <v>5310</v>
      </c>
      <c r="C242" s="567" t="s">
        <v>5119</v>
      </c>
      <c r="D242" s="567" t="s">
        <v>5633</v>
      </c>
      <c r="E242" s="567" t="s">
        <v>5632</v>
      </c>
      <c r="F242" s="570"/>
      <c r="G242" s="570"/>
      <c r="H242" s="570"/>
      <c r="I242" s="570"/>
      <c r="J242" s="570"/>
      <c r="K242" s="570"/>
      <c r="L242" s="570"/>
      <c r="M242" s="570"/>
      <c r="N242" s="570">
        <v>2</v>
      </c>
      <c r="O242" s="570">
        <v>27532.04</v>
      </c>
      <c r="P242" s="583"/>
      <c r="Q242" s="571">
        <v>13766.02</v>
      </c>
    </row>
    <row r="243" spans="1:17" ht="14.4" customHeight="1" x14ac:dyDescent="0.3">
      <c r="A243" s="566" t="s">
        <v>537</v>
      </c>
      <c r="B243" s="567" t="s">
        <v>5310</v>
      </c>
      <c r="C243" s="567" t="s">
        <v>5119</v>
      </c>
      <c r="D243" s="567" t="s">
        <v>5634</v>
      </c>
      <c r="E243" s="567" t="s">
        <v>5635</v>
      </c>
      <c r="F243" s="570">
        <v>2</v>
      </c>
      <c r="G243" s="570">
        <v>11434</v>
      </c>
      <c r="H243" s="570">
        <v>1</v>
      </c>
      <c r="I243" s="570">
        <v>5717</v>
      </c>
      <c r="J243" s="570">
        <v>1</v>
      </c>
      <c r="K243" s="570">
        <v>5924.89</v>
      </c>
      <c r="L243" s="570">
        <v>0.51818173867412987</v>
      </c>
      <c r="M243" s="570">
        <v>5924.89</v>
      </c>
      <c r="N243" s="570">
        <v>4</v>
      </c>
      <c r="O243" s="570">
        <v>23699.56</v>
      </c>
      <c r="P243" s="583">
        <v>2.0727269546965195</v>
      </c>
      <c r="Q243" s="571">
        <v>5924.89</v>
      </c>
    </row>
    <row r="244" spans="1:17" ht="14.4" customHeight="1" x14ac:dyDescent="0.3">
      <c r="A244" s="566" t="s">
        <v>537</v>
      </c>
      <c r="B244" s="567" t="s">
        <v>5310</v>
      </c>
      <c r="C244" s="567" t="s">
        <v>5119</v>
      </c>
      <c r="D244" s="567" t="s">
        <v>5636</v>
      </c>
      <c r="E244" s="567" t="s">
        <v>5637</v>
      </c>
      <c r="F244" s="570">
        <v>25</v>
      </c>
      <c r="G244" s="570">
        <v>329672.49999999994</v>
      </c>
      <c r="H244" s="570">
        <v>1</v>
      </c>
      <c r="I244" s="570">
        <v>13186.899999999998</v>
      </c>
      <c r="J244" s="570">
        <v>25</v>
      </c>
      <c r="K244" s="570">
        <v>341660.49999999994</v>
      </c>
      <c r="L244" s="570">
        <v>1.0363633606078759</v>
      </c>
      <c r="M244" s="570">
        <v>13666.419999999998</v>
      </c>
      <c r="N244" s="570">
        <v>19</v>
      </c>
      <c r="O244" s="570">
        <v>259661.98</v>
      </c>
      <c r="P244" s="583">
        <v>0.78763615406198595</v>
      </c>
      <c r="Q244" s="571">
        <v>13666.42</v>
      </c>
    </row>
    <row r="245" spans="1:17" ht="14.4" customHeight="1" x14ac:dyDescent="0.3">
      <c r="A245" s="566" t="s">
        <v>537</v>
      </c>
      <c r="B245" s="567" t="s">
        <v>5310</v>
      </c>
      <c r="C245" s="567" t="s">
        <v>5119</v>
      </c>
      <c r="D245" s="567" t="s">
        <v>5638</v>
      </c>
      <c r="E245" s="567" t="s">
        <v>5639</v>
      </c>
      <c r="F245" s="570">
        <v>11</v>
      </c>
      <c r="G245" s="570">
        <v>71700.199999999983</v>
      </c>
      <c r="H245" s="570">
        <v>1</v>
      </c>
      <c r="I245" s="570">
        <v>6518.199999999998</v>
      </c>
      <c r="J245" s="570">
        <v>8</v>
      </c>
      <c r="K245" s="570">
        <v>54041.84</v>
      </c>
      <c r="L245" s="570">
        <v>0.75371951542673532</v>
      </c>
      <c r="M245" s="570">
        <v>6755.23</v>
      </c>
      <c r="N245" s="570">
        <v>4</v>
      </c>
      <c r="O245" s="570">
        <v>27020.92</v>
      </c>
      <c r="P245" s="583">
        <v>0.37685975771336766</v>
      </c>
      <c r="Q245" s="571">
        <v>6755.23</v>
      </c>
    </row>
    <row r="246" spans="1:17" ht="14.4" customHeight="1" x14ac:dyDescent="0.3">
      <c r="A246" s="566" t="s">
        <v>537</v>
      </c>
      <c r="B246" s="567" t="s">
        <v>5310</v>
      </c>
      <c r="C246" s="567" t="s">
        <v>5119</v>
      </c>
      <c r="D246" s="567" t="s">
        <v>5640</v>
      </c>
      <c r="E246" s="567" t="s">
        <v>5641</v>
      </c>
      <c r="F246" s="570">
        <v>2</v>
      </c>
      <c r="G246" s="570">
        <v>12114</v>
      </c>
      <c r="H246" s="570">
        <v>1</v>
      </c>
      <c r="I246" s="570">
        <v>6057</v>
      </c>
      <c r="J246" s="570"/>
      <c r="K246" s="570"/>
      <c r="L246" s="570"/>
      <c r="M246" s="570"/>
      <c r="N246" s="570"/>
      <c r="O246" s="570"/>
      <c r="P246" s="583"/>
      <c r="Q246" s="571"/>
    </row>
    <row r="247" spans="1:17" ht="14.4" customHeight="1" x14ac:dyDescent="0.3">
      <c r="A247" s="566" t="s">
        <v>537</v>
      </c>
      <c r="B247" s="567" t="s">
        <v>5310</v>
      </c>
      <c r="C247" s="567" t="s">
        <v>5119</v>
      </c>
      <c r="D247" s="567" t="s">
        <v>5642</v>
      </c>
      <c r="E247" s="567" t="s">
        <v>5643</v>
      </c>
      <c r="F247" s="570"/>
      <c r="G247" s="570"/>
      <c r="H247" s="570"/>
      <c r="I247" s="570"/>
      <c r="J247" s="570">
        <v>1</v>
      </c>
      <c r="K247" s="570">
        <v>12455.33</v>
      </c>
      <c r="L247" s="570"/>
      <c r="M247" s="570">
        <v>12455.33</v>
      </c>
      <c r="N247" s="570"/>
      <c r="O247" s="570"/>
      <c r="P247" s="583"/>
      <c r="Q247" s="571"/>
    </row>
    <row r="248" spans="1:17" ht="14.4" customHeight="1" x14ac:dyDescent="0.3">
      <c r="A248" s="566" t="s">
        <v>537</v>
      </c>
      <c r="B248" s="567" t="s">
        <v>5310</v>
      </c>
      <c r="C248" s="567" t="s">
        <v>5119</v>
      </c>
      <c r="D248" s="567" t="s">
        <v>5644</v>
      </c>
      <c r="E248" s="567" t="s">
        <v>5645</v>
      </c>
      <c r="F248" s="570">
        <v>1</v>
      </c>
      <c r="G248" s="570">
        <v>6419.8</v>
      </c>
      <c r="H248" s="570">
        <v>1</v>
      </c>
      <c r="I248" s="570">
        <v>6419.8</v>
      </c>
      <c r="J248" s="570">
        <v>1</v>
      </c>
      <c r="K248" s="570">
        <v>6653.25</v>
      </c>
      <c r="L248" s="570">
        <v>1.0363640611857068</v>
      </c>
      <c r="M248" s="570">
        <v>6653.25</v>
      </c>
      <c r="N248" s="570">
        <v>3</v>
      </c>
      <c r="O248" s="570">
        <v>19959.75</v>
      </c>
      <c r="P248" s="583">
        <v>3.1090921835571201</v>
      </c>
      <c r="Q248" s="571">
        <v>6653.25</v>
      </c>
    </row>
    <row r="249" spans="1:17" ht="14.4" customHeight="1" x14ac:dyDescent="0.3">
      <c r="A249" s="566" t="s">
        <v>537</v>
      </c>
      <c r="B249" s="567" t="s">
        <v>5310</v>
      </c>
      <c r="C249" s="567" t="s">
        <v>5119</v>
      </c>
      <c r="D249" s="567" t="s">
        <v>5646</v>
      </c>
      <c r="E249" s="567" t="s">
        <v>5647</v>
      </c>
      <c r="F249" s="570">
        <v>1</v>
      </c>
      <c r="G249" s="570">
        <v>8658.6</v>
      </c>
      <c r="H249" s="570">
        <v>1</v>
      </c>
      <c r="I249" s="570">
        <v>8658.6</v>
      </c>
      <c r="J249" s="570">
        <v>4</v>
      </c>
      <c r="K249" s="570">
        <v>35893.839999999997</v>
      </c>
      <c r="L249" s="570">
        <v>4.1454553853971765</v>
      </c>
      <c r="M249" s="570">
        <v>8973.4599999999991</v>
      </c>
      <c r="N249" s="570"/>
      <c r="O249" s="570"/>
      <c r="P249" s="583"/>
      <c r="Q249" s="571"/>
    </row>
    <row r="250" spans="1:17" ht="14.4" customHeight="1" x14ac:dyDescent="0.3">
      <c r="A250" s="566" t="s">
        <v>537</v>
      </c>
      <c r="B250" s="567" t="s">
        <v>5310</v>
      </c>
      <c r="C250" s="567" t="s">
        <v>5119</v>
      </c>
      <c r="D250" s="567" t="s">
        <v>5648</v>
      </c>
      <c r="E250" s="567" t="s">
        <v>5649</v>
      </c>
      <c r="F250" s="570">
        <v>5</v>
      </c>
      <c r="G250" s="570">
        <v>52627</v>
      </c>
      <c r="H250" s="570">
        <v>1</v>
      </c>
      <c r="I250" s="570">
        <v>10525.4</v>
      </c>
      <c r="J250" s="570">
        <v>9</v>
      </c>
      <c r="K250" s="570">
        <v>98173.26</v>
      </c>
      <c r="L250" s="570">
        <v>1.8654542345184031</v>
      </c>
      <c r="M250" s="570">
        <v>10908.14</v>
      </c>
      <c r="N250" s="570">
        <v>7</v>
      </c>
      <c r="O250" s="570">
        <v>76356.98</v>
      </c>
      <c r="P250" s="583">
        <v>1.4509088490698689</v>
      </c>
      <c r="Q250" s="571">
        <v>10908.14</v>
      </c>
    </row>
    <row r="251" spans="1:17" ht="14.4" customHeight="1" x14ac:dyDescent="0.3">
      <c r="A251" s="566" t="s">
        <v>537</v>
      </c>
      <c r="B251" s="567" t="s">
        <v>5310</v>
      </c>
      <c r="C251" s="567" t="s">
        <v>5119</v>
      </c>
      <c r="D251" s="567" t="s">
        <v>5650</v>
      </c>
      <c r="E251" s="567" t="s">
        <v>5651</v>
      </c>
      <c r="F251" s="570"/>
      <c r="G251" s="570"/>
      <c r="H251" s="570"/>
      <c r="I251" s="570"/>
      <c r="J251" s="570"/>
      <c r="K251" s="570"/>
      <c r="L251" s="570"/>
      <c r="M251" s="570"/>
      <c r="N251" s="570">
        <v>1</v>
      </c>
      <c r="O251" s="570">
        <v>2706.67</v>
      </c>
      <c r="P251" s="583"/>
      <c r="Q251" s="571">
        <v>2706.67</v>
      </c>
    </row>
    <row r="252" spans="1:17" ht="14.4" customHeight="1" x14ac:dyDescent="0.3">
      <c r="A252" s="566" t="s">
        <v>537</v>
      </c>
      <c r="B252" s="567" t="s">
        <v>5310</v>
      </c>
      <c r="C252" s="567" t="s">
        <v>5119</v>
      </c>
      <c r="D252" s="567" t="s">
        <v>5652</v>
      </c>
      <c r="E252" s="567" t="s">
        <v>5653</v>
      </c>
      <c r="F252" s="570"/>
      <c r="G252" s="570"/>
      <c r="H252" s="570"/>
      <c r="I252" s="570"/>
      <c r="J252" s="570">
        <v>3</v>
      </c>
      <c r="K252" s="570">
        <v>9396.93</v>
      </c>
      <c r="L252" s="570"/>
      <c r="M252" s="570">
        <v>3132.31</v>
      </c>
      <c r="N252" s="570"/>
      <c r="O252" s="570"/>
      <c r="P252" s="583"/>
      <c r="Q252" s="571"/>
    </row>
    <row r="253" spans="1:17" ht="14.4" customHeight="1" x14ac:dyDescent="0.3">
      <c r="A253" s="566" t="s">
        <v>537</v>
      </c>
      <c r="B253" s="567" t="s">
        <v>5310</v>
      </c>
      <c r="C253" s="567" t="s">
        <v>5119</v>
      </c>
      <c r="D253" s="567" t="s">
        <v>5654</v>
      </c>
      <c r="E253" s="567" t="s">
        <v>5655</v>
      </c>
      <c r="F253" s="570">
        <v>1</v>
      </c>
      <c r="G253" s="570">
        <v>3209.9</v>
      </c>
      <c r="H253" s="570">
        <v>1</v>
      </c>
      <c r="I253" s="570">
        <v>3209.9</v>
      </c>
      <c r="J253" s="570">
        <v>6</v>
      </c>
      <c r="K253" s="570">
        <v>19959.72</v>
      </c>
      <c r="L253" s="570">
        <v>6.218175021028693</v>
      </c>
      <c r="M253" s="570">
        <v>3326.6200000000003</v>
      </c>
      <c r="N253" s="570">
        <v>3</v>
      </c>
      <c r="O253" s="570">
        <v>9979.86</v>
      </c>
      <c r="P253" s="583">
        <v>3.1090875105143465</v>
      </c>
      <c r="Q253" s="571">
        <v>3326.6200000000003</v>
      </c>
    </row>
    <row r="254" spans="1:17" ht="14.4" customHeight="1" x14ac:dyDescent="0.3">
      <c r="A254" s="566" t="s">
        <v>537</v>
      </c>
      <c r="B254" s="567" t="s">
        <v>5310</v>
      </c>
      <c r="C254" s="567" t="s">
        <v>5119</v>
      </c>
      <c r="D254" s="567" t="s">
        <v>5656</v>
      </c>
      <c r="E254" s="567" t="s">
        <v>5657</v>
      </c>
      <c r="F254" s="570"/>
      <c r="G254" s="570"/>
      <c r="H254" s="570"/>
      <c r="I254" s="570"/>
      <c r="J254" s="570"/>
      <c r="K254" s="570"/>
      <c r="L254" s="570"/>
      <c r="M254" s="570"/>
      <c r="N254" s="570">
        <v>1</v>
      </c>
      <c r="O254" s="570">
        <v>12442.58</v>
      </c>
      <c r="P254" s="583"/>
      <c r="Q254" s="571">
        <v>12442.58</v>
      </c>
    </row>
    <row r="255" spans="1:17" ht="14.4" customHeight="1" x14ac:dyDescent="0.3">
      <c r="A255" s="566" t="s">
        <v>537</v>
      </c>
      <c r="B255" s="567" t="s">
        <v>5310</v>
      </c>
      <c r="C255" s="567" t="s">
        <v>5119</v>
      </c>
      <c r="D255" s="567" t="s">
        <v>5658</v>
      </c>
      <c r="E255" s="567" t="s">
        <v>5659</v>
      </c>
      <c r="F255" s="570"/>
      <c r="G255" s="570"/>
      <c r="H255" s="570"/>
      <c r="I255" s="570"/>
      <c r="J255" s="570"/>
      <c r="K255" s="570"/>
      <c r="L255" s="570"/>
      <c r="M255" s="570"/>
      <c r="N255" s="570">
        <v>13</v>
      </c>
      <c r="O255" s="570">
        <v>18554.64</v>
      </c>
      <c r="P255" s="583"/>
      <c r="Q255" s="571">
        <v>1427.28</v>
      </c>
    </row>
    <row r="256" spans="1:17" ht="14.4" customHeight="1" x14ac:dyDescent="0.3">
      <c r="A256" s="566" t="s">
        <v>537</v>
      </c>
      <c r="B256" s="567" t="s">
        <v>5310</v>
      </c>
      <c r="C256" s="567" t="s">
        <v>5119</v>
      </c>
      <c r="D256" s="567" t="s">
        <v>5660</v>
      </c>
      <c r="E256" s="567" t="s">
        <v>5661</v>
      </c>
      <c r="F256" s="570"/>
      <c r="G256" s="570"/>
      <c r="H256" s="570"/>
      <c r="I256" s="570"/>
      <c r="J256" s="570"/>
      <c r="K256" s="570"/>
      <c r="L256" s="570"/>
      <c r="M256" s="570"/>
      <c r="N256" s="570">
        <v>3</v>
      </c>
      <c r="O256" s="570">
        <v>25348.41</v>
      </c>
      <c r="P256" s="583"/>
      <c r="Q256" s="571">
        <v>8449.4699999999993</v>
      </c>
    </row>
    <row r="257" spans="1:17" ht="14.4" customHeight="1" x14ac:dyDescent="0.3">
      <c r="A257" s="566" t="s">
        <v>537</v>
      </c>
      <c r="B257" s="567" t="s">
        <v>5310</v>
      </c>
      <c r="C257" s="567" t="s">
        <v>5119</v>
      </c>
      <c r="D257" s="567" t="s">
        <v>5662</v>
      </c>
      <c r="E257" s="567" t="s">
        <v>5663</v>
      </c>
      <c r="F257" s="570"/>
      <c r="G257" s="570"/>
      <c r="H257" s="570"/>
      <c r="I257" s="570"/>
      <c r="J257" s="570"/>
      <c r="K257" s="570"/>
      <c r="L257" s="570"/>
      <c r="M257" s="570"/>
      <c r="N257" s="570">
        <v>49</v>
      </c>
      <c r="O257" s="570">
        <v>54996.62</v>
      </c>
      <c r="P257" s="583"/>
      <c r="Q257" s="571">
        <v>1122.3800000000001</v>
      </c>
    </row>
    <row r="258" spans="1:17" ht="14.4" customHeight="1" x14ac:dyDescent="0.3">
      <c r="A258" s="566" t="s">
        <v>537</v>
      </c>
      <c r="B258" s="567" t="s">
        <v>5310</v>
      </c>
      <c r="C258" s="567" t="s">
        <v>5119</v>
      </c>
      <c r="D258" s="567" t="s">
        <v>5664</v>
      </c>
      <c r="E258" s="567" t="s">
        <v>5665</v>
      </c>
      <c r="F258" s="570">
        <v>1</v>
      </c>
      <c r="G258" s="570">
        <v>12386.07</v>
      </c>
      <c r="H258" s="570">
        <v>1</v>
      </c>
      <c r="I258" s="570">
        <v>12386.07</v>
      </c>
      <c r="J258" s="570"/>
      <c r="K258" s="570"/>
      <c r="L258" s="570"/>
      <c r="M258" s="570"/>
      <c r="N258" s="570"/>
      <c r="O258" s="570"/>
      <c r="P258" s="583"/>
      <c r="Q258" s="571"/>
    </row>
    <row r="259" spans="1:17" ht="14.4" customHeight="1" x14ac:dyDescent="0.3">
      <c r="A259" s="566" t="s">
        <v>537</v>
      </c>
      <c r="B259" s="567" t="s">
        <v>5310</v>
      </c>
      <c r="C259" s="567" t="s">
        <v>5119</v>
      </c>
      <c r="D259" s="567" t="s">
        <v>5294</v>
      </c>
      <c r="E259" s="567" t="s">
        <v>5295</v>
      </c>
      <c r="F259" s="570">
        <v>2</v>
      </c>
      <c r="G259" s="570">
        <v>33792.54</v>
      </c>
      <c r="H259" s="570">
        <v>1</v>
      </c>
      <c r="I259" s="570">
        <v>16896.27</v>
      </c>
      <c r="J259" s="570">
        <v>1</v>
      </c>
      <c r="K259" s="570">
        <v>16896.27</v>
      </c>
      <c r="L259" s="570">
        <v>0.5</v>
      </c>
      <c r="M259" s="570">
        <v>16896.27</v>
      </c>
      <c r="N259" s="570">
        <v>1</v>
      </c>
      <c r="O259" s="570">
        <v>17510.68</v>
      </c>
      <c r="P259" s="583">
        <v>0.51818182356224185</v>
      </c>
      <c r="Q259" s="571">
        <v>17510.68</v>
      </c>
    </row>
    <row r="260" spans="1:17" ht="14.4" customHeight="1" x14ac:dyDescent="0.3">
      <c r="A260" s="566" t="s">
        <v>537</v>
      </c>
      <c r="B260" s="567" t="s">
        <v>5310</v>
      </c>
      <c r="C260" s="567" t="s">
        <v>5119</v>
      </c>
      <c r="D260" s="567" t="s">
        <v>5296</v>
      </c>
      <c r="E260" s="567" t="s">
        <v>5297</v>
      </c>
      <c r="F260" s="570">
        <v>2</v>
      </c>
      <c r="G260" s="570">
        <v>28512.080000000002</v>
      </c>
      <c r="H260" s="570">
        <v>1</v>
      </c>
      <c r="I260" s="570">
        <v>14256.04</v>
      </c>
      <c r="J260" s="570">
        <v>1</v>
      </c>
      <c r="K260" s="570">
        <v>14256.04</v>
      </c>
      <c r="L260" s="570">
        <v>0.5</v>
      </c>
      <c r="M260" s="570">
        <v>14256.04</v>
      </c>
      <c r="N260" s="570">
        <v>1</v>
      </c>
      <c r="O260" s="570">
        <v>14774.44</v>
      </c>
      <c r="P260" s="583">
        <v>0.51818176716675879</v>
      </c>
      <c r="Q260" s="571">
        <v>14774.44</v>
      </c>
    </row>
    <row r="261" spans="1:17" ht="14.4" customHeight="1" x14ac:dyDescent="0.3">
      <c r="A261" s="566" t="s">
        <v>537</v>
      </c>
      <c r="B261" s="567" t="s">
        <v>5310</v>
      </c>
      <c r="C261" s="567" t="s">
        <v>5119</v>
      </c>
      <c r="D261" s="567" t="s">
        <v>5666</v>
      </c>
      <c r="E261" s="567" t="s">
        <v>5667</v>
      </c>
      <c r="F261" s="570">
        <v>2</v>
      </c>
      <c r="G261" s="570">
        <v>28512.080000000002</v>
      </c>
      <c r="H261" s="570">
        <v>1</v>
      </c>
      <c r="I261" s="570">
        <v>14256.04</v>
      </c>
      <c r="J261" s="570"/>
      <c r="K261" s="570"/>
      <c r="L261" s="570"/>
      <c r="M261" s="570"/>
      <c r="N261" s="570"/>
      <c r="O261" s="570"/>
      <c r="P261" s="583"/>
      <c r="Q261" s="571"/>
    </row>
    <row r="262" spans="1:17" ht="14.4" customHeight="1" x14ac:dyDescent="0.3">
      <c r="A262" s="566" t="s">
        <v>537</v>
      </c>
      <c r="B262" s="567" t="s">
        <v>5310</v>
      </c>
      <c r="C262" s="567" t="s">
        <v>5119</v>
      </c>
      <c r="D262" s="567" t="s">
        <v>5298</v>
      </c>
      <c r="E262" s="567" t="s">
        <v>5299</v>
      </c>
      <c r="F262" s="570">
        <v>2</v>
      </c>
      <c r="G262" s="570">
        <v>23232.2</v>
      </c>
      <c r="H262" s="570">
        <v>1</v>
      </c>
      <c r="I262" s="570">
        <v>11616.1</v>
      </c>
      <c r="J262" s="570">
        <v>1</v>
      </c>
      <c r="K262" s="570">
        <v>11616.1</v>
      </c>
      <c r="L262" s="570">
        <v>0.5</v>
      </c>
      <c r="M262" s="570">
        <v>11616.1</v>
      </c>
      <c r="N262" s="570">
        <v>1</v>
      </c>
      <c r="O262" s="570">
        <v>12038.5</v>
      </c>
      <c r="P262" s="583">
        <v>0.51818166165924884</v>
      </c>
      <c r="Q262" s="571">
        <v>12038.5</v>
      </c>
    </row>
    <row r="263" spans="1:17" ht="14.4" customHeight="1" x14ac:dyDescent="0.3">
      <c r="A263" s="566" t="s">
        <v>537</v>
      </c>
      <c r="B263" s="567" t="s">
        <v>5310</v>
      </c>
      <c r="C263" s="567" t="s">
        <v>5119</v>
      </c>
      <c r="D263" s="567" t="s">
        <v>5300</v>
      </c>
      <c r="E263" s="567" t="s">
        <v>5301</v>
      </c>
      <c r="F263" s="570">
        <v>2</v>
      </c>
      <c r="G263" s="570">
        <v>2112.08</v>
      </c>
      <c r="H263" s="570">
        <v>1</v>
      </c>
      <c r="I263" s="570">
        <v>1056.04</v>
      </c>
      <c r="J263" s="570">
        <v>1</v>
      </c>
      <c r="K263" s="570">
        <v>1056.04</v>
      </c>
      <c r="L263" s="570">
        <v>0.5</v>
      </c>
      <c r="M263" s="570">
        <v>1056.04</v>
      </c>
      <c r="N263" s="570">
        <v>1</v>
      </c>
      <c r="O263" s="570">
        <v>1094.44</v>
      </c>
      <c r="P263" s="583">
        <v>0.51818112950267037</v>
      </c>
      <c r="Q263" s="571">
        <v>1094.44</v>
      </c>
    </row>
    <row r="264" spans="1:17" ht="14.4" customHeight="1" x14ac:dyDescent="0.3">
      <c r="A264" s="566" t="s">
        <v>537</v>
      </c>
      <c r="B264" s="567" t="s">
        <v>5310</v>
      </c>
      <c r="C264" s="567" t="s">
        <v>5119</v>
      </c>
      <c r="D264" s="567" t="s">
        <v>5302</v>
      </c>
      <c r="E264" s="567" t="s">
        <v>5303</v>
      </c>
      <c r="F264" s="570">
        <v>6</v>
      </c>
      <c r="G264" s="570">
        <v>14256</v>
      </c>
      <c r="H264" s="570">
        <v>1</v>
      </c>
      <c r="I264" s="570">
        <v>2376</v>
      </c>
      <c r="J264" s="570">
        <v>3</v>
      </c>
      <c r="K264" s="570">
        <v>7128</v>
      </c>
      <c r="L264" s="570">
        <v>0.5</v>
      </c>
      <c r="M264" s="570">
        <v>2376</v>
      </c>
      <c r="N264" s="570">
        <v>3</v>
      </c>
      <c r="O264" s="570">
        <v>7387.2</v>
      </c>
      <c r="P264" s="583">
        <v>0.51818181818181819</v>
      </c>
      <c r="Q264" s="571">
        <v>2462.4</v>
      </c>
    </row>
    <row r="265" spans="1:17" ht="14.4" customHeight="1" x14ac:dyDescent="0.3">
      <c r="A265" s="566" t="s">
        <v>537</v>
      </c>
      <c r="B265" s="567" t="s">
        <v>5310</v>
      </c>
      <c r="C265" s="567" t="s">
        <v>5119</v>
      </c>
      <c r="D265" s="567" t="s">
        <v>5304</v>
      </c>
      <c r="E265" s="567" t="s">
        <v>5305</v>
      </c>
      <c r="F265" s="570">
        <v>2</v>
      </c>
      <c r="G265" s="570">
        <v>3115.76</v>
      </c>
      <c r="H265" s="570">
        <v>1</v>
      </c>
      <c r="I265" s="570">
        <v>1557.88</v>
      </c>
      <c r="J265" s="570">
        <v>1</v>
      </c>
      <c r="K265" s="570">
        <v>1557.88</v>
      </c>
      <c r="L265" s="570">
        <v>0.5</v>
      </c>
      <c r="M265" s="570">
        <v>1557.88</v>
      </c>
      <c r="N265" s="570">
        <v>1</v>
      </c>
      <c r="O265" s="570">
        <v>1614.53</v>
      </c>
      <c r="P265" s="583">
        <v>0.51818175982745773</v>
      </c>
      <c r="Q265" s="571">
        <v>1614.53</v>
      </c>
    </row>
    <row r="266" spans="1:17" ht="14.4" customHeight="1" x14ac:dyDescent="0.3">
      <c r="A266" s="566" t="s">
        <v>537</v>
      </c>
      <c r="B266" s="567" t="s">
        <v>5310</v>
      </c>
      <c r="C266" s="567" t="s">
        <v>5119</v>
      </c>
      <c r="D266" s="567" t="s">
        <v>5306</v>
      </c>
      <c r="E266" s="567" t="s">
        <v>5307</v>
      </c>
      <c r="F266" s="570">
        <v>2</v>
      </c>
      <c r="G266" s="570">
        <v>2640.54</v>
      </c>
      <c r="H266" s="570">
        <v>1</v>
      </c>
      <c r="I266" s="570">
        <v>1320.27</v>
      </c>
      <c r="J266" s="570">
        <v>1</v>
      </c>
      <c r="K266" s="570">
        <v>1320.27</v>
      </c>
      <c r="L266" s="570">
        <v>0.5</v>
      </c>
      <c r="M266" s="570">
        <v>1320.27</v>
      </c>
      <c r="N266" s="570">
        <v>1</v>
      </c>
      <c r="O266" s="570">
        <v>1368.28</v>
      </c>
      <c r="P266" s="583">
        <v>0.51818188703825729</v>
      </c>
      <c r="Q266" s="571">
        <v>1368.28</v>
      </c>
    </row>
    <row r="267" spans="1:17" ht="14.4" customHeight="1" x14ac:dyDescent="0.3">
      <c r="A267" s="566" t="s">
        <v>537</v>
      </c>
      <c r="B267" s="567" t="s">
        <v>5310</v>
      </c>
      <c r="C267" s="567" t="s">
        <v>5119</v>
      </c>
      <c r="D267" s="567" t="s">
        <v>5668</v>
      </c>
      <c r="E267" s="567" t="s">
        <v>5669</v>
      </c>
      <c r="F267" s="570">
        <v>8</v>
      </c>
      <c r="G267" s="570">
        <v>64282.400000000001</v>
      </c>
      <c r="H267" s="570">
        <v>1</v>
      </c>
      <c r="I267" s="570">
        <v>8035.3</v>
      </c>
      <c r="J267" s="570">
        <v>5</v>
      </c>
      <c r="K267" s="570">
        <v>40176.5</v>
      </c>
      <c r="L267" s="570">
        <v>0.625</v>
      </c>
      <c r="M267" s="570">
        <v>8035.3</v>
      </c>
      <c r="N267" s="570">
        <v>13</v>
      </c>
      <c r="O267" s="570">
        <v>104458.90000000001</v>
      </c>
      <c r="P267" s="583">
        <v>1.625</v>
      </c>
      <c r="Q267" s="571">
        <v>8035.3000000000011</v>
      </c>
    </row>
    <row r="268" spans="1:17" ht="14.4" customHeight="1" x14ac:dyDescent="0.3">
      <c r="A268" s="566" t="s">
        <v>537</v>
      </c>
      <c r="B268" s="567" t="s">
        <v>5310</v>
      </c>
      <c r="C268" s="567" t="s">
        <v>5119</v>
      </c>
      <c r="D268" s="567" t="s">
        <v>5670</v>
      </c>
      <c r="E268" s="567" t="s">
        <v>5671</v>
      </c>
      <c r="F268" s="570"/>
      <c r="G268" s="570"/>
      <c r="H268" s="570"/>
      <c r="I268" s="570"/>
      <c r="J268" s="570"/>
      <c r="K268" s="570"/>
      <c r="L268" s="570"/>
      <c r="M268" s="570"/>
      <c r="N268" s="570">
        <v>1</v>
      </c>
      <c r="O268" s="570">
        <v>979</v>
      </c>
      <c r="P268" s="583"/>
      <c r="Q268" s="571">
        <v>979</v>
      </c>
    </row>
    <row r="269" spans="1:17" ht="14.4" customHeight="1" x14ac:dyDescent="0.3">
      <c r="A269" s="566" t="s">
        <v>537</v>
      </c>
      <c r="B269" s="567" t="s">
        <v>5310</v>
      </c>
      <c r="C269" s="567" t="s">
        <v>5119</v>
      </c>
      <c r="D269" s="567" t="s">
        <v>5672</v>
      </c>
      <c r="E269" s="567" t="s">
        <v>5673</v>
      </c>
      <c r="F269" s="570"/>
      <c r="G269" s="570"/>
      <c r="H269" s="570"/>
      <c r="I269" s="570"/>
      <c r="J269" s="570"/>
      <c r="K269" s="570"/>
      <c r="L269" s="570"/>
      <c r="M269" s="570"/>
      <c r="N269" s="570">
        <v>1</v>
      </c>
      <c r="O269" s="570">
        <v>13448</v>
      </c>
      <c r="P269" s="583"/>
      <c r="Q269" s="571">
        <v>13448</v>
      </c>
    </row>
    <row r="270" spans="1:17" ht="14.4" customHeight="1" x14ac:dyDescent="0.3">
      <c r="A270" s="566" t="s">
        <v>537</v>
      </c>
      <c r="B270" s="567" t="s">
        <v>5310</v>
      </c>
      <c r="C270" s="567" t="s">
        <v>5132</v>
      </c>
      <c r="D270" s="567" t="s">
        <v>5674</v>
      </c>
      <c r="E270" s="567" t="s">
        <v>5675</v>
      </c>
      <c r="F270" s="570">
        <v>11162</v>
      </c>
      <c r="G270" s="570">
        <v>11380831</v>
      </c>
      <c r="H270" s="570">
        <v>1</v>
      </c>
      <c r="I270" s="570">
        <v>1019.6049991041032</v>
      </c>
      <c r="J270" s="570">
        <v>11655</v>
      </c>
      <c r="K270" s="570">
        <v>11959751</v>
      </c>
      <c r="L270" s="570">
        <v>1.0508679902196949</v>
      </c>
      <c r="M270" s="570">
        <v>1026.1476619476618</v>
      </c>
      <c r="N270" s="570">
        <v>8882</v>
      </c>
      <c r="O270" s="570">
        <v>9511472</v>
      </c>
      <c r="P270" s="583">
        <v>0.83574494691995693</v>
      </c>
      <c r="Q270" s="571">
        <v>1070.8705246566089</v>
      </c>
    </row>
    <row r="271" spans="1:17" ht="14.4" customHeight="1" x14ac:dyDescent="0.3">
      <c r="A271" s="566" t="s">
        <v>537</v>
      </c>
      <c r="B271" s="567" t="s">
        <v>5310</v>
      </c>
      <c r="C271" s="567" t="s">
        <v>5132</v>
      </c>
      <c r="D271" s="567" t="s">
        <v>5676</v>
      </c>
      <c r="E271" s="567" t="s">
        <v>5677</v>
      </c>
      <c r="F271" s="570">
        <v>2</v>
      </c>
      <c r="G271" s="570">
        <v>204</v>
      </c>
      <c r="H271" s="570">
        <v>1</v>
      </c>
      <c r="I271" s="570">
        <v>102</v>
      </c>
      <c r="J271" s="570">
        <v>2</v>
      </c>
      <c r="K271" s="570">
        <v>204</v>
      </c>
      <c r="L271" s="570">
        <v>1</v>
      </c>
      <c r="M271" s="570">
        <v>102</v>
      </c>
      <c r="N271" s="570">
        <v>2</v>
      </c>
      <c r="O271" s="570">
        <v>206</v>
      </c>
      <c r="P271" s="583">
        <v>1.0098039215686274</v>
      </c>
      <c r="Q271" s="571">
        <v>103</v>
      </c>
    </row>
    <row r="272" spans="1:17" ht="14.4" customHeight="1" x14ac:dyDescent="0.3">
      <c r="A272" s="566" t="s">
        <v>537</v>
      </c>
      <c r="B272" s="567" t="s">
        <v>5310</v>
      </c>
      <c r="C272" s="567" t="s">
        <v>5132</v>
      </c>
      <c r="D272" s="567" t="s">
        <v>5678</v>
      </c>
      <c r="E272" s="567" t="s">
        <v>5679</v>
      </c>
      <c r="F272" s="570">
        <v>10</v>
      </c>
      <c r="G272" s="570">
        <v>8500</v>
      </c>
      <c r="H272" s="570">
        <v>1</v>
      </c>
      <c r="I272" s="570">
        <v>850</v>
      </c>
      <c r="J272" s="570">
        <v>9</v>
      </c>
      <c r="K272" s="570">
        <v>7668</v>
      </c>
      <c r="L272" s="570">
        <v>0.90211764705882358</v>
      </c>
      <c r="M272" s="570">
        <v>852</v>
      </c>
      <c r="N272" s="570">
        <v>4</v>
      </c>
      <c r="O272" s="570">
        <v>2961</v>
      </c>
      <c r="P272" s="583">
        <v>0.34835294117647059</v>
      </c>
      <c r="Q272" s="571">
        <v>740.25</v>
      </c>
    </row>
    <row r="273" spans="1:17" ht="14.4" customHeight="1" x14ac:dyDescent="0.3">
      <c r="A273" s="566" t="s">
        <v>537</v>
      </c>
      <c r="B273" s="567" t="s">
        <v>5310</v>
      </c>
      <c r="C273" s="567" t="s">
        <v>5132</v>
      </c>
      <c r="D273" s="567" t="s">
        <v>5680</v>
      </c>
      <c r="E273" s="567" t="s">
        <v>5681</v>
      </c>
      <c r="F273" s="570">
        <v>144</v>
      </c>
      <c r="G273" s="570">
        <v>26352</v>
      </c>
      <c r="H273" s="570">
        <v>1</v>
      </c>
      <c r="I273" s="570">
        <v>183</v>
      </c>
      <c r="J273" s="570">
        <v>157</v>
      </c>
      <c r="K273" s="570">
        <v>29029</v>
      </c>
      <c r="L273" s="570">
        <v>1.1015862173649058</v>
      </c>
      <c r="M273" s="570">
        <v>184.89808917197453</v>
      </c>
      <c r="N273" s="570">
        <v>116</v>
      </c>
      <c r="O273" s="570">
        <v>21460</v>
      </c>
      <c r="P273" s="583">
        <v>0.81435944140862171</v>
      </c>
      <c r="Q273" s="571">
        <v>185</v>
      </c>
    </row>
    <row r="274" spans="1:17" ht="14.4" customHeight="1" x14ac:dyDescent="0.3">
      <c r="A274" s="566" t="s">
        <v>537</v>
      </c>
      <c r="B274" s="567" t="s">
        <v>5310</v>
      </c>
      <c r="C274" s="567" t="s">
        <v>5132</v>
      </c>
      <c r="D274" s="567" t="s">
        <v>5682</v>
      </c>
      <c r="E274" s="567" t="s">
        <v>5683</v>
      </c>
      <c r="F274" s="570">
        <v>1</v>
      </c>
      <c r="G274" s="570">
        <v>58</v>
      </c>
      <c r="H274" s="570">
        <v>1</v>
      </c>
      <c r="I274" s="570">
        <v>58</v>
      </c>
      <c r="J274" s="570">
        <v>1</v>
      </c>
      <c r="K274" s="570">
        <v>58</v>
      </c>
      <c r="L274" s="570">
        <v>1</v>
      </c>
      <c r="M274" s="570">
        <v>58</v>
      </c>
      <c r="N274" s="570"/>
      <c r="O274" s="570"/>
      <c r="P274" s="583"/>
      <c r="Q274" s="571"/>
    </row>
    <row r="275" spans="1:17" ht="14.4" customHeight="1" x14ac:dyDescent="0.3">
      <c r="A275" s="566" t="s">
        <v>537</v>
      </c>
      <c r="B275" s="567" t="s">
        <v>5310</v>
      </c>
      <c r="C275" s="567" t="s">
        <v>5132</v>
      </c>
      <c r="D275" s="567" t="s">
        <v>5684</v>
      </c>
      <c r="E275" s="567" t="s">
        <v>5685</v>
      </c>
      <c r="F275" s="570">
        <v>145</v>
      </c>
      <c r="G275" s="570">
        <v>32770</v>
      </c>
      <c r="H275" s="570">
        <v>1</v>
      </c>
      <c r="I275" s="570">
        <v>226</v>
      </c>
      <c r="J275" s="570">
        <v>166</v>
      </c>
      <c r="K275" s="570">
        <v>37516</v>
      </c>
      <c r="L275" s="570">
        <v>1.1448275862068966</v>
      </c>
      <c r="M275" s="570">
        <v>226</v>
      </c>
      <c r="N275" s="570">
        <v>99</v>
      </c>
      <c r="O275" s="570">
        <v>22473</v>
      </c>
      <c r="P275" s="583">
        <v>0.68577967653341476</v>
      </c>
      <c r="Q275" s="571">
        <v>227</v>
      </c>
    </row>
    <row r="276" spans="1:17" ht="14.4" customHeight="1" x14ac:dyDescent="0.3">
      <c r="A276" s="566" t="s">
        <v>537</v>
      </c>
      <c r="B276" s="567" t="s">
        <v>5310</v>
      </c>
      <c r="C276" s="567" t="s">
        <v>5132</v>
      </c>
      <c r="D276" s="567" t="s">
        <v>5686</v>
      </c>
      <c r="E276" s="567" t="s">
        <v>5687</v>
      </c>
      <c r="F276" s="570">
        <v>768</v>
      </c>
      <c r="G276" s="570">
        <v>292608</v>
      </c>
      <c r="H276" s="570">
        <v>1</v>
      </c>
      <c r="I276" s="570">
        <v>381</v>
      </c>
      <c r="J276" s="570">
        <v>858</v>
      </c>
      <c r="K276" s="570">
        <v>326898</v>
      </c>
      <c r="L276" s="570">
        <v>1.1171875</v>
      </c>
      <c r="M276" s="570">
        <v>381</v>
      </c>
      <c r="N276" s="570">
        <v>660</v>
      </c>
      <c r="O276" s="570">
        <v>252113</v>
      </c>
      <c r="P276" s="583">
        <v>0.86160665463692043</v>
      </c>
      <c r="Q276" s="571">
        <v>381.98939393939395</v>
      </c>
    </row>
    <row r="277" spans="1:17" ht="14.4" customHeight="1" x14ac:dyDescent="0.3">
      <c r="A277" s="566" t="s">
        <v>537</v>
      </c>
      <c r="B277" s="567" t="s">
        <v>5310</v>
      </c>
      <c r="C277" s="567" t="s">
        <v>5132</v>
      </c>
      <c r="D277" s="567" t="s">
        <v>5688</v>
      </c>
      <c r="E277" s="567" t="s">
        <v>5689</v>
      </c>
      <c r="F277" s="570">
        <v>1</v>
      </c>
      <c r="G277" s="570">
        <v>133</v>
      </c>
      <c r="H277" s="570">
        <v>1</v>
      </c>
      <c r="I277" s="570">
        <v>133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537</v>
      </c>
      <c r="B278" s="567" t="s">
        <v>5310</v>
      </c>
      <c r="C278" s="567" t="s">
        <v>5132</v>
      </c>
      <c r="D278" s="567" t="s">
        <v>5179</v>
      </c>
      <c r="E278" s="567" t="s">
        <v>5180</v>
      </c>
      <c r="F278" s="570">
        <v>11</v>
      </c>
      <c r="G278" s="570">
        <v>6677</v>
      </c>
      <c r="H278" s="570">
        <v>1</v>
      </c>
      <c r="I278" s="570">
        <v>607</v>
      </c>
      <c r="J278" s="570">
        <v>3</v>
      </c>
      <c r="K278" s="570">
        <v>1827</v>
      </c>
      <c r="L278" s="570">
        <v>0.27362587988617643</v>
      </c>
      <c r="M278" s="570">
        <v>609</v>
      </c>
      <c r="N278" s="570">
        <v>1</v>
      </c>
      <c r="O278" s="570">
        <v>611</v>
      </c>
      <c r="P278" s="583">
        <v>9.1508162348360039E-2</v>
      </c>
      <c r="Q278" s="571">
        <v>611</v>
      </c>
    </row>
    <row r="279" spans="1:17" ht="14.4" customHeight="1" x14ac:dyDescent="0.3">
      <c r="A279" s="566" t="s">
        <v>537</v>
      </c>
      <c r="B279" s="567" t="s">
        <v>5310</v>
      </c>
      <c r="C279" s="567" t="s">
        <v>5132</v>
      </c>
      <c r="D279" s="567" t="s">
        <v>5181</v>
      </c>
      <c r="E279" s="567" t="s">
        <v>5182</v>
      </c>
      <c r="F279" s="570">
        <v>1</v>
      </c>
      <c r="G279" s="570">
        <v>162</v>
      </c>
      <c r="H279" s="570">
        <v>1</v>
      </c>
      <c r="I279" s="570">
        <v>162</v>
      </c>
      <c r="J279" s="570">
        <v>2</v>
      </c>
      <c r="K279" s="570">
        <v>328</v>
      </c>
      <c r="L279" s="570">
        <v>2.0246913580246915</v>
      </c>
      <c r="M279" s="570">
        <v>164</v>
      </c>
      <c r="N279" s="570">
        <v>2</v>
      </c>
      <c r="O279" s="570">
        <v>330</v>
      </c>
      <c r="P279" s="583">
        <v>2.0370370370370372</v>
      </c>
      <c r="Q279" s="571">
        <v>165</v>
      </c>
    </row>
    <row r="280" spans="1:17" ht="14.4" customHeight="1" x14ac:dyDescent="0.3">
      <c r="A280" s="566" t="s">
        <v>537</v>
      </c>
      <c r="B280" s="567" t="s">
        <v>5310</v>
      </c>
      <c r="C280" s="567" t="s">
        <v>5132</v>
      </c>
      <c r="D280" s="567" t="s">
        <v>5185</v>
      </c>
      <c r="E280" s="567" t="s">
        <v>5186</v>
      </c>
      <c r="F280" s="570"/>
      <c r="G280" s="570"/>
      <c r="H280" s="570"/>
      <c r="I280" s="570"/>
      <c r="J280" s="570">
        <v>1</v>
      </c>
      <c r="K280" s="570">
        <v>943</v>
      </c>
      <c r="L280" s="570"/>
      <c r="M280" s="570">
        <v>943</v>
      </c>
      <c r="N280" s="570"/>
      <c r="O280" s="570"/>
      <c r="P280" s="583"/>
      <c r="Q280" s="571"/>
    </row>
    <row r="281" spans="1:17" ht="14.4" customHeight="1" x14ac:dyDescent="0.3">
      <c r="A281" s="566" t="s">
        <v>537</v>
      </c>
      <c r="B281" s="567" t="s">
        <v>5310</v>
      </c>
      <c r="C281" s="567" t="s">
        <v>5132</v>
      </c>
      <c r="D281" s="567" t="s">
        <v>5189</v>
      </c>
      <c r="E281" s="567" t="s">
        <v>5190</v>
      </c>
      <c r="F281" s="570">
        <v>6</v>
      </c>
      <c r="G281" s="570">
        <v>2310</v>
      </c>
      <c r="H281" s="570">
        <v>1</v>
      </c>
      <c r="I281" s="570">
        <v>385</v>
      </c>
      <c r="J281" s="570">
        <v>8</v>
      </c>
      <c r="K281" s="570">
        <v>3080</v>
      </c>
      <c r="L281" s="570">
        <v>1.3333333333333333</v>
      </c>
      <c r="M281" s="570">
        <v>385</v>
      </c>
      <c r="N281" s="570">
        <v>10</v>
      </c>
      <c r="O281" s="570">
        <v>3860</v>
      </c>
      <c r="P281" s="583">
        <v>1.670995670995671</v>
      </c>
      <c r="Q281" s="571">
        <v>386</v>
      </c>
    </row>
    <row r="282" spans="1:17" ht="14.4" customHeight="1" x14ac:dyDescent="0.3">
      <c r="A282" s="566" t="s">
        <v>537</v>
      </c>
      <c r="B282" s="567" t="s">
        <v>5310</v>
      </c>
      <c r="C282" s="567" t="s">
        <v>5132</v>
      </c>
      <c r="D282" s="567" t="s">
        <v>5193</v>
      </c>
      <c r="E282" s="567" t="s">
        <v>5194</v>
      </c>
      <c r="F282" s="570">
        <v>2</v>
      </c>
      <c r="G282" s="570">
        <v>35262</v>
      </c>
      <c r="H282" s="570">
        <v>1</v>
      </c>
      <c r="I282" s="570">
        <v>17631</v>
      </c>
      <c r="J282" s="570"/>
      <c r="K282" s="570"/>
      <c r="L282" s="570"/>
      <c r="M282" s="570"/>
      <c r="N282" s="570"/>
      <c r="O282" s="570"/>
      <c r="P282" s="583"/>
      <c r="Q282" s="571"/>
    </row>
    <row r="283" spans="1:17" ht="14.4" customHeight="1" x14ac:dyDescent="0.3">
      <c r="A283" s="566" t="s">
        <v>537</v>
      </c>
      <c r="B283" s="567" t="s">
        <v>5310</v>
      </c>
      <c r="C283" s="567" t="s">
        <v>5132</v>
      </c>
      <c r="D283" s="567" t="s">
        <v>5201</v>
      </c>
      <c r="E283" s="567" t="s">
        <v>5202</v>
      </c>
      <c r="F283" s="570">
        <v>1</v>
      </c>
      <c r="G283" s="570">
        <v>4422</v>
      </c>
      <c r="H283" s="570">
        <v>1</v>
      </c>
      <c r="I283" s="570">
        <v>4422</v>
      </c>
      <c r="J283" s="570">
        <v>1</v>
      </c>
      <c r="K283" s="570">
        <v>4424</v>
      </c>
      <c r="L283" s="570">
        <v>1.0004522840343737</v>
      </c>
      <c r="M283" s="570">
        <v>4424</v>
      </c>
      <c r="N283" s="570"/>
      <c r="O283" s="570"/>
      <c r="P283" s="583"/>
      <c r="Q283" s="571"/>
    </row>
    <row r="284" spans="1:17" ht="14.4" customHeight="1" x14ac:dyDescent="0.3">
      <c r="A284" s="566" t="s">
        <v>537</v>
      </c>
      <c r="B284" s="567" t="s">
        <v>5310</v>
      </c>
      <c r="C284" s="567" t="s">
        <v>5132</v>
      </c>
      <c r="D284" s="567" t="s">
        <v>5690</v>
      </c>
      <c r="E284" s="567" t="s">
        <v>5691</v>
      </c>
      <c r="F284" s="570">
        <v>1</v>
      </c>
      <c r="G284" s="570">
        <v>630</v>
      </c>
      <c r="H284" s="570">
        <v>1</v>
      </c>
      <c r="I284" s="570">
        <v>630</v>
      </c>
      <c r="J284" s="570"/>
      <c r="K284" s="570"/>
      <c r="L284" s="570"/>
      <c r="M284" s="570"/>
      <c r="N284" s="570"/>
      <c r="O284" s="570"/>
      <c r="P284" s="583"/>
      <c r="Q284" s="571"/>
    </row>
    <row r="285" spans="1:17" ht="14.4" customHeight="1" x14ac:dyDescent="0.3">
      <c r="A285" s="566" t="s">
        <v>537</v>
      </c>
      <c r="B285" s="567" t="s">
        <v>5310</v>
      </c>
      <c r="C285" s="567" t="s">
        <v>5132</v>
      </c>
      <c r="D285" s="567" t="s">
        <v>5692</v>
      </c>
      <c r="E285" s="567" t="s">
        <v>5693</v>
      </c>
      <c r="F285" s="570">
        <v>90</v>
      </c>
      <c r="G285" s="570">
        <v>27540</v>
      </c>
      <c r="H285" s="570">
        <v>1</v>
      </c>
      <c r="I285" s="570">
        <v>306</v>
      </c>
      <c r="J285" s="570">
        <v>109</v>
      </c>
      <c r="K285" s="570">
        <v>33354</v>
      </c>
      <c r="L285" s="570">
        <v>1.211111111111111</v>
      </c>
      <c r="M285" s="570">
        <v>306</v>
      </c>
      <c r="N285" s="570">
        <v>174</v>
      </c>
      <c r="O285" s="570">
        <v>53418</v>
      </c>
      <c r="P285" s="583">
        <v>1.9396514161220044</v>
      </c>
      <c r="Q285" s="571">
        <v>307</v>
      </c>
    </row>
    <row r="286" spans="1:17" ht="14.4" customHeight="1" x14ac:dyDescent="0.3">
      <c r="A286" s="566" t="s">
        <v>537</v>
      </c>
      <c r="B286" s="567" t="s">
        <v>5310</v>
      </c>
      <c r="C286" s="567" t="s">
        <v>5132</v>
      </c>
      <c r="D286" s="567" t="s">
        <v>5207</v>
      </c>
      <c r="E286" s="567" t="s">
        <v>5208</v>
      </c>
      <c r="F286" s="570">
        <v>1348</v>
      </c>
      <c r="G286" s="570">
        <v>483932</v>
      </c>
      <c r="H286" s="570">
        <v>1</v>
      </c>
      <c r="I286" s="570">
        <v>359</v>
      </c>
      <c r="J286" s="570">
        <v>1409</v>
      </c>
      <c r="K286" s="570">
        <v>507235</v>
      </c>
      <c r="L286" s="570">
        <v>1.0481534595769653</v>
      </c>
      <c r="M286" s="570">
        <v>359.99645138396028</v>
      </c>
      <c r="N286" s="570">
        <v>1301</v>
      </c>
      <c r="O286" s="570">
        <v>447560</v>
      </c>
      <c r="P286" s="583">
        <v>0.92484068009555065</v>
      </c>
      <c r="Q286" s="571">
        <v>344.01229823212913</v>
      </c>
    </row>
    <row r="287" spans="1:17" ht="14.4" customHeight="1" x14ac:dyDescent="0.3">
      <c r="A287" s="566" t="s">
        <v>537</v>
      </c>
      <c r="B287" s="567" t="s">
        <v>5310</v>
      </c>
      <c r="C287" s="567" t="s">
        <v>5132</v>
      </c>
      <c r="D287" s="567" t="s">
        <v>5209</v>
      </c>
      <c r="E287" s="567" t="s">
        <v>5210</v>
      </c>
      <c r="F287" s="570">
        <v>2056</v>
      </c>
      <c r="G287" s="570">
        <v>509888</v>
      </c>
      <c r="H287" s="570">
        <v>1</v>
      </c>
      <c r="I287" s="570">
        <v>248</v>
      </c>
      <c r="J287" s="570">
        <v>2178</v>
      </c>
      <c r="K287" s="570">
        <v>542317</v>
      </c>
      <c r="L287" s="570">
        <v>1.0636002416216894</v>
      </c>
      <c r="M287" s="570">
        <v>248.99770431588612</v>
      </c>
      <c r="N287" s="570">
        <v>1987</v>
      </c>
      <c r="O287" s="570">
        <v>460984</v>
      </c>
      <c r="P287" s="583">
        <v>0.90408874105685955</v>
      </c>
      <c r="Q287" s="571">
        <v>232</v>
      </c>
    </row>
    <row r="288" spans="1:17" ht="14.4" customHeight="1" x14ac:dyDescent="0.3">
      <c r="A288" s="566" t="s">
        <v>537</v>
      </c>
      <c r="B288" s="567" t="s">
        <v>5310</v>
      </c>
      <c r="C288" s="567" t="s">
        <v>5132</v>
      </c>
      <c r="D288" s="567" t="s">
        <v>5213</v>
      </c>
      <c r="E288" s="567" t="s">
        <v>5214</v>
      </c>
      <c r="F288" s="570">
        <v>7</v>
      </c>
      <c r="G288" s="570">
        <v>7266</v>
      </c>
      <c r="H288" s="570">
        <v>1</v>
      </c>
      <c r="I288" s="570">
        <v>1038</v>
      </c>
      <c r="J288" s="570">
        <v>7</v>
      </c>
      <c r="K288" s="570">
        <v>7280</v>
      </c>
      <c r="L288" s="570">
        <v>1.0019267822736031</v>
      </c>
      <c r="M288" s="570">
        <v>1040</v>
      </c>
      <c r="N288" s="570">
        <v>11</v>
      </c>
      <c r="O288" s="570">
        <v>11473</v>
      </c>
      <c r="P288" s="583">
        <v>1.5789980732177264</v>
      </c>
      <c r="Q288" s="571">
        <v>1043</v>
      </c>
    </row>
    <row r="289" spans="1:17" ht="14.4" customHeight="1" x14ac:dyDescent="0.3">
      <c r="A289" s="566" t="s">
        <v>537</v>
      </c>
      <c r="B289" s="567" t="s">
        <v>5310</v>
      </c>
      <c r="C289" s="567" t="s">
        <v>5132</v>
      </c>
      <c r="D289" s="567" t="s">
        <v>5694</v>
      </c>
      <c r="E289" s="567" t="s">
        <v>5695</v>
      </c>
      <c r="F289" s="570">
        <v>2</v>
      </c>
      <c r="G289" s="570">
        <v>3138</v>
      </c>
      <c r="H289" s="570">
        <v>1</v>
      </c>
      <c r="I289" s="570">
        <v>1569</v>
      </c>
      <c r="J289" s="570"/>
      <c r="K289" s="570"/>
      <c r="L289" s="570"/>
      <c r="M289" s="570"/>
      <c r="N289" s="570">
        <v>1</v>
      </c>
      <c r="O289" s="570">
        <v>1581</v>
      </c>
      <c r="P289" s="583">
        <v>0.50382409177820264</v>
      </c>
      <c r="Q289" s="571">
        <v>1581</v>
      </c>
    </row>
    <row r="290" spans="1:17" ht="14.4" customHeight="1" x14ac:dyDescent="0.3">
      <c r="A290" s="566" t="s">
        <v>537</v>
      </c>
      <c r="B290" s="567" t="s">
        <v>5310</v>
      </c>
      <c r="C290" s="567" t="s">
        <v>5132</v>
      </c>
      <c r="D290" s="567" t="s">
        <v>5696</v>
      </c>
      <c r="E290" s="567" t="s">
        <v>5697</v>
      </c>
      <c r="F290" s="570">
        <v>3</v>
      </c>
      <c r="G290" s="570">
        <v>7998</v>
      </c>
      <c r="H290" s="570">
        <v>1</v>
      </c>
      <c r="I290" s="570">
        <v>2666</v>
      </c>
      <c r="J290" s="570"/>
      <c r="K290" s="570"/>
      <c r="L290" s="570"/>
      <c r="M290" s="570"/>
      <c r="N290" s="570">
        <v>2</v>
      </c>
      <c r="O290" s="570">
        <v>5374</v>
      </c>
      <c r="P290" s="583">
        <v>0.67191797949487375</v>
      </c>
      <c r="Q290" s="571">
        <v>2687</v>
      </c>
    </row>
    <row r="291" spans="1:17" ht="14.4" customHeight="1" x14ac:dyDescent="0.3">
      <c r="A291" s="566" t="s">
        <v>537</v>
      </c>
      <c r="B291" s="567" t="s">
        <v>5310</v>
      </c>
      <c r="C291" s="567" t="s">
        <v>5132</v>
      </c>
      <c r="D291" s="567" t="s">
        <v>5698</v>
      </c>
      <c r="E291" s="567" t="s">
        <v>5699</v>
      </c>
      <c r="F291" s="570"/>
      <c r="G291" s="570"/>
      <c r="H291" s="570"/>
      <c r="I291" s="570"/>
      <c r="J291" s="570">
        <v>1</v>
      </c>
      <c r="K291" s="570">
        <v>1703</v>
      </c>
      <c r="L291" s="570"/>
      <c r="M291" s="570">
        <v>1703</v>
      </c>
      <c r="N291" s="570"/>
      <c r="O291" s="570"/>
      <c r="P291" s="583"/>
      <c r="Q291" s="571"/>
    </row>
    <row r="292" spans="1:17" ht="14.4" customHeight="1" x14ac:dyDescent="0.3">
      <c r="A292" s="566" t="s">
        <v>537</v>
      </c>
      <c r="B292" s="567" t="s">
        <v>5310</v>
      </c>
      <c r="C292" s="567" t="s">
        <v>5132</v>
      </c>
      <c r="D292" s="567" t="s">
        <v>5700</v>
      </c>
      <c r="E292" s="567" t="s">
        <v>5701</v>
      </c>
      <c r="F292" s="570">
        <v>1</v>
      </c>
      <c r="G292" s="570">
        <v>3566</v>
      </c>
      <c r="H292" s="570">
        <v>1</v>
      </c>
      <c r="I292" s="570">
        <v>3566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537</v>
      </c>
      <c r="B293" s="567" t="s">
        <v>5310</v>
      </c>
      <c r="C293" s="567" t="s">
        <v>5132</v>
      </c>
      <c r="D293" s="567" t="s">
        <v>5702</v>
      </c>
      <c r="E293" s="567" t="s">
        <v>5703</v>
      </c>
      <c r="F293" s="570">
        <v>1</v>
      </c>
      <c r="G293" s="570">
        <v>3458</v>
      </c>
      <c r="H293" s="570">
        <v>1</v>
      </c>
      <c r="I293" s="570">
        <v>3458</v>
      </c>
      <c r="J293" s="570"/>
      <c r="K293" s="570"/>
      <c r="L293" s="570"/>
      <c r="M293" s="570"/>
      <c r="N293" s="570"/>
      <c r="O293" s="570"/>
      <c r="P293" s="583"/>
      <c r="Q293" s="571"/>
    </row>
    <row r="294" spans="1:17" ht="14.4" customHeight="1" x14ac:dyDescent="0.3">
      <c r="A294" s="566" t="s">
        <v>537</v>
      </c>
      <c r="B294" s="567" t="s">
        <v>5310</v>
      </c>
      <c r="C294" s="567" t="s">
        <v>5132</v>
      </c>
      <c r="D294" s="567" t="s">
        <v>5704</v>
      </c>
      <c r="E294" s="567" t="s">
        <v>5705</v>
      </c>
      <c r="F294" s="570">
        <v>1</v>
      </c>
      <c r="G294" s="570">
        <v>6067</v>
      </c>
      <c r="H294" s="570">
        <v>1</v>
      </c>
      <c r="I294" s="570">
        <v>6067</v>
      </c>
      <c r="J294" s="570"/>
      <c r="K294" s="570"/>
      <c r="L294" s="570"/>
      <c r="M294" s="570"/>
      <c r="N294" s="570">
        <v>1</v>
      </c>
      <c r="O294" s="570">
        <v>6103</v>
      </c>
      <c r="P294" s="583">
        <v>1.0059337399044008</v>
      </c>
      <c r="Q294" s="571">
        <v>6103</v>
      </c>
    </row>
    <row r="295" spans="1:17" ht="14.4" customHeight="1" x14ac:dyDescent="0.3">
      <c r="A295" s="566" t="s">
        <v>537</v>
      </c>
      <c r="B295" s="567" t="s">
        <v>5310</v>
      </c>
      <c r="C295" s="567" t="s">
        <v>5132</v>
      </c>
      <c r="D295" s="567" t="s">
        <v>5706</v>
      </c>
      <c r="E295" s="567" t="s">
        <v>5707</v>
      </c>
      <c r="F295" s="570">
        <v>1</v>
      </c>
      <c r="G295" s="570">
        <v>7018</v>
      </c>
      <c r="H295" s="570">
        <v>1</v>
      </c>
      <c r="I295" s="570">
        <v>7018</v>
      </c>
      <c r="J295" s="570">
        <v>1</v>
      </c>
      <c r="K295" s="570">
        <v>7045</v>
      </c>
      <c r="L295" s="570">
        <v>1.0038472499287547</v>
      </c>
      <c r="M295" s="570">
        <v>7045</v>
      </c>
      <c r="N295" s="570"/>
      <c r="O295" s="570"/>
      <c r="P295" s="583"/>
      <c r="Q295" s="571"/>
    </row>
    <row r="296" spans="1:17" ht="14.4" customHeight="1" x14ac:dyDescent="0.3">
      <c r="A296" s="566" t="s">
        <v>537</v>
      </c>
      <c r="B296" s="567" t="s">
        <v>5310</v>
      </c>
      <c r="C296" s="567" t="s">
        <v>5132</v>
      </c>
      <c r="D296" s="567" t="s">
        <v>5708</v>
      </c>
      <c r="E296" s="567" t="s">
        <v>5709</v>
      </c>
      <c r="F296" s="570"/>
      <c r="G296" s="570"/>
      <c r="H296" s="570"/>
      <c r="I296" s="570"/>
      <c r="J296" s="570">
        <v>6</v>
      </c>
      <c r="K296" s="570">
        <v>70524</v>
      </c>
      <c r="L296" s="570"/>
      <c r="M296" s="570">
        <v>11754</v>
      </c>
      <c r="N296" s="570">
        <v>4</v>
      </c>
      <c r="O296" s="570">
        <v>47244</v>
      </c>
      <c r="P296" s="583"/>
      <c r="Q296" s="571">
        <v>11811</v>
      </c>
    </row>
    <row r="297" spans="1:17" ht="14.4" customHeight="1" x14ac:dyDescent="0.3">
      <c r="A297" s="566" t="s">
        <v>537</v>
      </c>
      <c r="B297" s="567" t="s">
        <v>5310</v>
      </c>
      <c r="C297" s="567" t="s">
        <v>5132</v>
      </c>
      <c r="D297" s="567" t="s">
        <v>5710</v>
      </c>
      <c r="E297" s="567" t="s">
        <v>5711</v>
      </c>
      <c r="F297" s="570">
        <v>8</v>
      </c>
      <c r="G297" s="570">
        <v>80984</v>
      </c>
      <c r="H297" s="570">
        <v>1</v>
      </c>
      <c r="I297" s="570">
        <v>10123</v>
      </c>
      <c r="J297" s="570">
        <v>5</v>
      </c>
      <c r="K297" s="570">
        <v>50795</v>
      </c>
      <c r="L297" s="570">
        <v>0.62722266126642301</v>
      </c>
      <c r="M297" s="570">
        <v>10159</v>
      </c>
      <c r="N297" s="570">
        <v>11</v>
      </c>
      <c r="O297" s="570">
        <v>112244</v>
      </c>
      <c r="P297" s="583">
        <v>1.3860021732687939</v>
      </c>
      <c r="Q297" s="571">
        <v>10204</v>
      </c>
    </row>
    <row r="298" spans="1:17" ht="14.4" customHeight="1" x14ac:dyDescent="0.3">
      <c r="A298" s="566" t="s">
        <v>537</v>
      </c>
      <c r="B298" s="567" t="s">
        <v>5310</v>
      </c>
      <c r="C298" s="567" t="s">
        <v>5132</v>
      </c>
      <c r="D298" s="567" t="s">
        <v>5712</v>
      </c>
      <c r="E298" s="567" t="s">
        <v>5713</v>
      </c>
      <c r="F298" s="570"/>
      <c r="G298" s="570"/>
      <c r="H298" s="570"/>
      <c r="I298" s="570"/>
      <c r="J298" s="570">
        <v>5</v>
      </c>
      <c r="K298" s="570">
        <v>78555</v>
      </c>
      <c r="L298" s="570"/>
      <c r="M298" s="570">
        <v>15711</v>
      </c>
      <c r="N298" s="570">
        <v>3</v>
      </c>
      <c r="O298" s="570">
        <v>47406</v>
      </c>
      <c r="P298" s="583"/>
      <c r="Q298" s="571">
        <v>15802</v>
      </c>
    </row>
    <row r="299" spans="1:17" ht="14.4" customHeight="1" x14ac:dyDescent="0.3">
      <c r="A299" s="566" t="s">
        <v>537</v>
      </c>
      <c r="B299" s="567" t="s">
        <v>5310</v>
      </c>
      <c r="C299" s="567" t="s">
        <v>5132</v>
      </c>
      <c r="D299" s="567" t="s">
        <v>5714</v>
      </c>
      <c r="E299" s="567" t="s">
        <v>5715</v>
      </c>
      <c r="F299" s="570">
        <v>1</v>
      </c>
      <c r="G299" s="570">
        <v>6356</v>
      </c>
      <c r="H299" s="570">
        <v>1</v>
      </c>
      <c r="I299" s="570">
        <v>6356</v>
      </c>
      <c r="J299" s="570"/>
      <c r="K299" s="570"/>
      <c r="L299" s="570"/>
      <c r="M299" s="570"/>
      <c r="N299" s="570"/>
      <c r="O299" s="570"/>
      <c r="P299" s="583"/>
      <c r="Q299" s="571"/>
    </row>
    <row r="300" spans="1:17" ht="14.4" customHeight="1" x14ac:dyDescent="0.3">
      <c r="A300" s="566" t="s">
        <v>537</v>
      </c>
      <c r="B300" s="567" t="s">
        <v>5310</v>
      </c>
      <c r="C300" s="567" t="s">
        <v>5132</v>
      </c>
      <c r="D300" s="567" t="s">
        <v>5215</v>
      </c>
      <c r="E300" s="567" t="s">
        <v>5216</v>
      </c>
      <c r="F300" s="570">
        <v>44</v>
      </c>
      <c r="G300" s="570">
        <v>25564</v>
      </c>
      <c r="H300" s="570">
        <v>1</v>
      </c>
      <c r="I300" s="570">
        <v>581</v>
      </c>
      <c r="J300" s="570">
        <v>33</v>
      </c>
      <c r="K300" s="570">
        <v>19239</v>
      </c>
      <c r="L300" s="570">
        <v>0.7525817555938038</v>
      </c>
      <c r="M300" s="570">
        <v>583</v>
      </c>
      <c r="N300" s="570">
        <v>41</v>
      </c>
      <c r="O300" s="570">
        <v>24067</v>
      </c>
      <c r="P300" s="583">
        <v>0.94144108903145052</v>
      </c>
      <c r="Q300" s="571">
        <v>587</v>
      </c>
    </row>
    <row r="301" spans="1:17" ht="14.4" customHeight="1" x14ac:dyDescent="0.3">
      <c r="A301" s="566" t="s">
        <v>537</v>
      </c>
      <c r="B301" s="567" t="s">
        <v>5310</v>
      </c>
      <c r="C301" s="567" t="s">
        <v>5132</v>
      </c>
      <c r="D301" s="567" t="s">
        <v>5716</v>
      </c>
      <c r="E301" s="567" t="s">
        <v>5717</v>
      </c>
      <c r="F301" s="570"/>
      <c r="G301" s="570"/>
      <c r="H301" s="570"/>
      <c r="I301" s="570"/>
      <c r="J301" s="570">
        <v>54</v>
      </c>
      <c r="K301" s="570">
        <v>102060</v>
      </c>
      <c r="L301" s="570"/>
      <c r="M301" s="570">
        <v>1890</v>
      </c>
      <c r="N301" s="570">
        <v>15</v>
      </c>
      <c r="O301" s="570">
        <v>28440</v>
      </c>
      <c r="P301" s="583"/>
      <c r="Q301" s="571">
        <v>1896</v>
      </c>
    </row>
    <row r="302" spans="1:17" ht="14.4" customHeight="1" x14ac:dyDescent="0.3">
      <c r="A302" s="566" t="s">
        <v>537</v>
      </c>
      <c r="B302" s="567" t="s">
        <v>5310</v>
      </c>
      <c r="C302" s="567" t="s">
        <v>5132</v>
      </c>
      <c r="D302" s="567" t="s">
        <v>5718</v>
      </c>
      <c r="E302" s="567" t="s">
        <v>5719</v>
      </c>
      <c r="F302" s="570">
        <v>117</v>
      </c>
      <c r="G302" s="570">
        <v>389961</v>
      </c>
      <c r="H302" s="570">
        <v>1</v>
      </c>
      <c r="I302" s="570">
        <v>3333</v>
      </c>
      <c r="J302" s="570">
        <v>111</v>
      </c>
      <c r="K302" s="570">
        <v>371295</v>
      </c>
      <c r="L302" s="570">
        <v>0.95213367490595213</v>
      </c>
      <c r="M302" s="570">
        <v>3345</v>
      </c>
      <c r="N302" s="570">
        <v>150</v>
      </c>
      <c r="O302" s="570">
        <v>504150</v>
      </c>
      <c r="P302" s="583">
        <v>1.2928215898512929</v>
      </c>
      <c r="Q302" s="571">
        <v>3361</v>
      </c>
    </row>
    <row r="303" spans="1:17" ht="14.4" customHeight="1" x14ac:dyDescent="0.3">
      <c r="A303" s="566" t="s">
        <v>537</v>
      </c>
      <c r="B303" s="567" t="s">
        <v>5310</v>
      </c>
      <c r="C303" s="567" t="s">
        <v>5132</v>
      </c>
      <c r="D303" s="567" t="s">
        <v>5720</v>
      </c>
      <c r="E303" s="567" t="s">
        <v>5721</v>
      </c>
      <c r="F303" s="570">
        <v>51</v>
      </c>
      <c r="G303" s="570">
        <v>149940</v>
      </c>
      <c r="H303" s="570">
        <v>1</v>
      </c>
      <c r="I303" s="570">
        <v>2940</v>
      </c>
      <c r="J303" s="570">
        <v>40</v>
      </c>
      <c r="K303" s="570">
        <v>117960</v>
      </c>
      <c r="L303" s="570">
        <v>0.78671468587434978</v>
      </c>
      <c r="M303" s="570">
        <v>2949</v>
      </c>
      <c r="N303" s="570">
        <v>49</v>
      </c>
      <c r="O303" s="570">
        <v>145089</v>
      </c>
      <c r="P303" s="583">
        <v>0.96764705882352942</v>
      </c>
      <c r="Q303" s="571">
        <v>2961</v>
      </c>
    </row>
    <row r="304" spans="1:17" ht="14.4" customHeight="1" x14ac:dyDescent="0.3">
      <c r="A304" s="566" t="s">
        <v>537</v>
      </c>
      <c r="B304" s="567" t="s">
        <v>5310</v>
      </c>
      <c r="C304" s="567" t="s">
        <v>5132</v>
      </c>
      <c r="D304" s="567" t="s">
        <v>5722</v>
      </c>
      <c r="E304" s="567" t="s">
        <v>5723</v>
      </c>
      <c r="F304" s="570">
        <v>17</v>
      </c>
      <c r="G304" s="570">
        <v>60129</v>
      </c>
      <c r="H304" s="570">
        <v>1</v>
      </c>
      <c r="I304" s="570">
        <v>3537</v>
      </c>
      <c r="J304" s="570">
        <v>18</v>
      </c>
      <c r="K304" s="570">
        <v>63936</v>
      </c>
      <c r="L304" s="570">
        <v>1.0633138751683879</v>
      </c>
      <c r="M304" s="570">
        <v>3552</v>
      </c>
      <c r="N304" s="570">
        <v>16</v>
      </c>
      <c r="O304" s="570">
        <v>57136</v>
      </c>
      <c r="P304" s="583">
        <v>0.95022368574232063</v>
      </c>
      <c r="Q304" s="571">
        <v>3571</v>
      </c>
    </row>
    <row r="305" spans="1:17" ht="14.4" customHeight="1" x14ac:dyDescent="0.3">
      <c r="A305" s="566" t="s">
        <v>537</v>
      </c>
      <c r="B305" s="567" t="s">
        <v>5310</v>
      </c>
      <c r="C305" s="567" t="s">
        <v>5132</v>
      </c>
      <c r="D305" s="567" t="s">
        <v>5724</v>
      </c>
      <c r="E305" s="567" t="s">
        <v>5725</v>
      </c>
      <c r="F305" s="570">
        <v>7</v>
      </c>
      <c r="G305" s="570">
        <v>61250</v>
      </c>
      <c r="H305" s="570">
        <v>1</v>
      </c>
      <c r="I305" s="570">
        <v>8750</v>
      </c>
      <c r="J305" s="570">
        <v>10</v>
      </c>
      <c r="K305" s="570">
        <v>87810</v>
      </c>
      <c r="L305" s="570">
        <v>1.4336326530612244</v>
      </c>
      <c r="M305" s="570">
        <v>8781</v>
      </c>
      <c r="N305" s="570">
        <v>7</v>
      </c>
      <c r="O305" s="570">
        <v>61747</v>
      </c>
      <c r="P305" s="583">
        <v>1.0081142857142857</v>
      </c>
      <c r="Q305" s="571">
        <v>8821</v>
      </c>
    </row>
    <row r="306" spans="1:17" ht="14.4" customHeight="1" x14ac:dyDescent="0.3">
      <c r="A306" s="566" t="s">
        <v>537</v>
      </c>
      <c r="B306" s="567" t="s">
        <v>5310</v>
      </c>
      <c r="C306" s="567" t="s">
        <v>5132</v>
      </c>
      <c r="D306" s="567" t="s">
        <v>5726</v>
      </c>
      <c r="E306" s="567" t="s">
        <v>5727</v>
      </c>
      <c r="F306" s="570">
        <v>25</v>
      </c>
      <c r="G306" s="570">
        <v>348850</v>
      </c>
      <c r="H306" s="570">
        <v>1</v>
      </c>
      <c r="I306" s="570">
        <v>13954</v>
      </c>
      <c r="J306" s="570">
        <v>28</v>
      </c>
      <c r="K306" s="570">
        <v>392224</v>
      </c>
      <c r="L306" s="570">
        <v>1.1243342410778272</v>
      </c>
      <c r="M306" s="570">
        <v>14008</v>
      </c>
      <c r="N306" s="570">
        <v>18</v>
      </c>
      <c r="O306" s="570">
        <v>253386</v>
      </c>
      <c r="P306" s="583">
        <v>0.72634656729253255</v>
      </c>
      <c r="Q306" s="571">
        <v>14077</v>
      </c>
    </row>
    <row r="307" spans="1:17" ht="14.4" customHeight="1" x14ac:dyDescent="0.3">
      <c r="A307" s="566" t="s">
        <v>537</v>
      </c>
      <c r="B307" s="567" t="s">
        <v>5310</v>
      </c>
      <c r="C307" s="567" t="s">
        <v>5132</v>
      </c>
      <c r="D307" s="567" t="s">
        <v>5728</v>
      </c>
      <c r="E307" s="567" t="s">
        <v>5729</v>
      </c>
      <c r="F307" s="570">
        <v>1</v>
      </c>
      <c r="G307" s="570">
        <v>3954</v>
      </c>
      <c r="H307" s="570">
        <v>1</v>
      </c>
      <c r="I307" s="570">
        <v>3954</v>
      </c>
      <c r="J307" s="570">
        <v>1</v>
      </c>
      <c r="K307" s="570">
        <v>3963</v>
      </c>
      <c r="L307" s="570">
        <v>1.0022761760242793</v>
      </c>
      <c r="M307" s="570">
        <v>3963</v>
      </c>
      <c r="N307" s="570">
        <v>1</v>
      </c>
      <c r="O307" s="570">
        <v>3975</v>
      </c>
      <c r="P307" s="583">
        <v>1.0053110773899849</v>
      </c>
      <c r="Q307" s="571">
        <v>3975</v>
      </c>
    </row>
    <row r="308" spans="1:17" ht="14.4" customHeight="1" x14ac:dyDescent="0.3">
      <c r="A308" s="566" t="s">
        <v>537</v>
      </c>
      <c r="B308" s="567" t="s">
        <v>5310</v>
      </c>
      <c r="C308" s="567" t="s">
        <v>5132</v>
      </c>
      <c r="D308" s="567" t="s">
        <v>5730</v>
      </c>
      <c r="E308" s="567" t="s">
        <v>5731</v>
      </c>
      <c r="F308" s="570"/>
      <c r="G308" s="570"/>
      <c r="H308" s="570"/>
      <c r="I308" s="570"/>
      <c r="J308" s="570">
        <v>1</v>
      </c>
      <c r="K308" s="570">
        <v>11367</v>
      </c>
      <c r="L308" s="570"/>
      <c r="M308" s="570">
        <v>11367</v>
      </c>
      <c r="N308" s="570"/>
      <c r="O308" s="570"/>
      <c r="P308" s="583"/>
      <c r="Q308" s="571"/>
    </row>
    <row r="309" spans="1:17" ht="14.4" customHeight="1" x14ac:dyDescent="0.3">
      <c r="A309" s="566" t="s">
        <v>537</v>
      </c>
      <c r="B309" s="567" t="s">
        <v>5310</v>
      </c>
      <c r="C309" s="567" t="s">
        <v>5132</v>
      </c>
      <c r="D309" s="567" t="s">
        <v>5732</v>
      </c>
      <c r="E309" s="567" t="s">
        <v>5733</v>
      </c>
      <c r="F309" s="570">
        <v>3</v>
      </c>
      <c r="G309" s="570">
        <v>17925</v>
      </c>
      <c r="H309" s="570">
        <v>1</v>
      </c>
      <c r="I309" s="570">
        <v>5975</v>
      </c>
      <c r="J309" s="570">
        <v>3</v>
      </c>
      <c r="K309" s="570">
        <v>17976</v>
      </c>
      <c r="L309" s="570">
        <v>1.0028451882845189</v>
      </c>
      <c r="M309" s="570">
        <v>5992</v>
      </c>
      <c r="N309" s="570">
        <v>2</v>
      </c>
      <c r="O309" s="570">
        <v>12028</v>
      </c>
      <c r="P309" s="583">
        <v>0.67101813110181308</v>
      </c>
      <c r="Q309" s="571">
        <v>6014</v>
      </c>
    </row>
    <row r="310" spans="1:17" ht="14.4" customHeight="1" x14ac:dyDescent="0.3">
      <c r="A310" s="566" t="s">
        <v>537</v>
      </c>
      <c r="B310" s="567" t="s">
        <v>5310</v>
      </c>
      <c r="C310" s="567" t="s">
        <v>5132</v>
      </c>
      <c r="D310" s="567" t="s">
        <v>5734</v>
      </c>
      <c r="E310" s="567" t="s">
        <v>5735</v>
      </c>
      <c r="F310" s="570">
        <v>2</v>
      </c>
      <c r="G310" s="570">
        <v>9442</v>
      </c>
      <c r="H310" s="570">
        <v>1</v>
      </c>
      <c r="I310" s="570">
        <v>4721</v>
      </c>
      <c r="J310" s="570">
        <v>1</v>
      </c>
      <c r="K310" s="570">
        <v>4735</v>
      </c>
      <c r="L310" s="570">
        <v>0.50148273670832455</v>
      </c>
      <c r="M310" s="570">
        <v>4735</v>
      </c>
      <c r="N310" s="570"/>
      <c r="O310" s="570"/>
      <c r="P310" s="583"/>
      <c r="Q310" s="571"/>
    </row>
    <row r="311" spans="1:17" ht="14.4" customHeight="1" x14ac:dyDescent="0.3">
      <c r="A311" s="566" t="s">
        <v>537</v>
      </c>
      <c r="B311" s="567" t="s">
        <v>5310</v>
      </c>
      <c r="C311" s="567" t="s">
        <v>5132</v>
      </c>
      <c r="D311" s="567" t="s">
        <v>5736</v>
      </c>
      <c r="E311" s="567" t="s">
        <v>5737</v>
      </c>
      <c r="F311" s="570">
        <v>3</v>
      </c>
      <c r="G311" s="570">
        <v>29355</v>
      </c>
      <c r="H311" s="570">
        <v>1</v>
      </c>
      <c r="I311" s="570">
        <v>9785</v>
      </c>
      <c r="J311" s="570">
        <v>4</v>
      </c>
      <c r="K311" s="570">
        <v>39284</v>
      </c>
      <c r="L311" s="570">
        <v>1.3382388008857093</v>
      </c>
      <c r="M311" s="570">
        <v>9821</v>
      </c>
      <c r="N311" s="570">
        <v>4</v>
      </c>
      <c r="O311" s="570">
        <v>39464</v>
      </c>
      <c r="P311" s="583">
        <v>1.3443706353261795</v>
      </c>
      <c r="Q311" s="571">
        <v>9866</v>
      </c>
    </row>
    <row r="312" spans="1:17" ht="14.4" customHeight="1" x14ac:dyDescent="0.3">
      <c r="A312" s="566" t="s">
        <v>537</v>
      </c>
      <c r="B312" s="567" t="s">
        <v>5310</v>
      </c>
      <c r="C312" s="567" t="s">
        <v>5132</v>
      </c>
      <c r="D312" s="567" t="s">
        <v>5738</v>
      </c>
      <c r="E312" s="567" t="s">
        <v>5739</v>
      </c>
      <c r="F312" s="570">
        <v>27</v>
      </c>
      <c r="G312" s="570">
        <v>65259</v>
      </c>
      <c r="H312" s="570">
        <v>1</v>
      </c>
      <c r="I312" s="570">
        <v>2417</v>
      </c>
      <c r="J312" s="570">
        <v>26</v>
      </c>
      <c r="K312" s="570">
        <v>62998</v>
      </c>
      <c r="L312" s="570">
        <v>0.96535343783999139</v>
      </c>
      <c r="M312" s="570">
        <v>2423</v>
      </c>
      <c r="N312" s="570">
        <v>21</v>
      </c>
      <c r="O312" s="570">
        <v>51030</v>
      </c>
      <c r="P312" s="583">
        <v>0.78196110881257752</v>
      </c>
      <c r="Q312" s="571">
        <v>2430</v>
      </c>
    </row>
    <row r="313" spans="1:17" ht="14.4" customHeight="1" x14ac:dyDescent="0.3">
      <c r="A313" s="566" t="s">
        <v>537</v>
      </c>
      <c r="B313" s="567" t="s">
        <v>5310</v>
      </c>
      <c r="C313" s="567" t="s">
        <v>5132</v>
      </c>
      <c r="D313" s="567" t="s">
        <v>5740</v>
      </c>
      <c r="E313" s="567" t="s">
        <v>5741</v>
      </c>
      <c r="F313" s="570">
        <v>14</v>
      </c>
      <c r="G313" s="570">
        <v>98504</v>
      </c>
      <c r="H313" s="570">
        <v>1</v>
      </c>
      <c r="I313" s="570">
        <v>7036</v>
      </c>
      <c r="J313" s="570">
        <v>19</v>
      </c>
      <c r="K313" s="570">
        <v>134197</v>
      </c>
      <c r="L313" s="570">
        <v>1.3623507674815236</v>
      </c>
      <c r="M313" s="570">
        <v>7063</v>
      </c>
      <c r="N313" s="570">
        <v>13</v>
      </c>
      <c r="O313" s="570">
        <v>92261</v>
      </c>
      <c r="P313" s="583">
        <v>0.93662186307155038</v>
      </c>
      <c r="Q313" s="571">
        <v>7097</v>
      </c>
    </row>
    <row r="314" spans="1:17" ht="14.4" customHeight="1" x14ac:dyDescent="0.3">
      <c r="A314" s="566" t="s">
        <v>537</v>
      </c>
      <c r="B314" s="567" t="s">
        <v>5310</v>
      </c>
      <c r="C314" s="567" t="s">
        <v>5132</v>
      </c>
      <c r="D314" s="567" t="s">
        <v>5742</v>
      </c>
      <c r="E314" s="567" t="s">
        <v>5743</v>
      </c>
      <c r="F314" s="570">
        <v>2</v>
      </c>
      <c r="G314" s="570">
        <v>28240</v>
      </c>
      <c r="H314" s="570">
        <v>1</v>
      </c>
      <c r="I314" s="570">
        <v>14120</v>
      </c>
      <c r="J314" s="570">
        <v>6</v>
      </c>
      <c r="K314" s="570">
        <v>85020</v>
      </c>
      <c r="L314" s="570">
        <v>3.0106232294617565</v>
      </c>
      <c r="M314" s="570">
        <v>14170</v>
      </c>
      <c r="N314" s="570">
        <v>8</v>
      </c>
      <c r="O314" s="570">
        <v>114048</v>
      </c>
      <c r="P314" s="583">
        <v>4.038526912181303</v>
      </c>
      <c r="Q314" s="571">
        <v>14256</v>
      </c>
    </row>
    <row r="315" spans="1:17" ht="14.4" customHeight="1" x14ac:dyDescent="0.3">
      <c r="A315" s="566" t="s">
        <v>537</v>
      </c>
      <c r="B315" s="567" t="s">
        <v>5310</v>
      </c>
      <c r="C315" s="567" t="s">
        <v>5132</v>
      </c>
      <c r="D315" s="567" t="s">
        <v>5744</v>
      </c>
      <c r="E315" s="567" t="s">
        <v>5745</v>
      </c>
      <c r="F315" s="570">
        <v>1</v>
      </c>
      <c r="G315" s="570">
        <v>3429</v>
      </c>
      <c r="H315" s="570">
        <v>1</v>
      </c>
      <c r="I315" s="570">
        <v>3429</v>
      </c>
      <c r="J315" s="570">
        <v>3</v>
      </c>
      <c r="K315" s="570">
        <v>10309</v>
      </c>
      <c r="L315" s="570">
        <v>3.0064158646835812</v>
      </c>
      <c r="M315" s="570">
        <v>3436.3333333333335</v>
      </c>
      <c r="N315" s="570">
        <v>3</v>
      </c>
      <c r="O315" s="570">
        <v>10359</v>
      </c>
      <c r="P315" s="583">
        <v>3.0209973753280841</v>
      </c>
      <c r="Q315" s="571">
        <v>3453</v>
      </c>
    </row>
    <row r="316" spans="1:17" ht="14.4" customHeight="1" x14ac:dyDescent="0.3">
      <c r="A316" s="566" t="s">
        <v>537</v>
      </c>
      <c r="B316" s="567" t="s">
        <v>5310</v>
      </c>
      <c r="C316" s="567" t="s">
        <v>5132</v>
      </c>
      <c r="D316" s="567" t="s">
        <v>5746</v>
      </c>
      <c r="E316" s="567" t="s">
        <v>5747</v>
      </c>
      <c r="F316" s="570">
        <v>1</v>
      </c>
      <c r="G316" s="570">
        <v>5694</v>
      </c>
      <c r="H316" s="570">
        <v>1</v>
      </c>
      <c r="I316" s="570">
        <v>5694</v>
      </c>
      <c r="J316" s="570">
        <v>1</v>
      </c>
      <c r="K316" s="570">
        <v>5706</v>
      </c>
      <c r="L316" s="570">
        <v>1.0021074815595363</v>
      </c>
      <c r="M316" s="570">
        <v>5706</v>
      </c>
      <c r="N316" s="570"/>
      <c r="O316" s="570"/>
      <c r="P316" s="583"/>
      <c r="Q316" s="571"/>
    </row>
    <row r="317" spans="1:17" ht="14.4" customHeight="1" x14ac:dyDescent="0.3">
      <c r="A317" s="566" t="s">
        <v>537</v>
      </c>
      <c r="B317" s="567" t="s">
        <v>5310</v>
      </c>
      <c r="C317" s="567" t="s">
        <v>5132</v>
      </c>
      <c r="D317" s="567" t="s">
        <v>5748</v>
      </c>
      <c r="E317" s="567" t="s">
        <v>5749</v>
      </c>
      <c r="F317" s="570">
        <v>227</v>
      </c>
      <c r="G317" s="570">
        <v>604955</v>
      </c>
      <c r="H317" s="570">
        <v>1</v>
      </c>
      <c r="I317" s="570">
        <v>2665</v>
      </c>
      <c r="J317" s="570">
        <v>199</v>
      </c>
      <c r="K317" s="570">
        <v>531529</v>
      </c>
      <c r="L317" s="570">
        <v>0.87862568290203402</v>
      </c>
      <c r="M317" s="570">
        <v>2671</v>
      </c>
      <c r="N317" s="570">
        <v>194</v>
      </c>
      <c r="O317" s="570">
        <v>519532</v>
      </c>
      <c r="P317" s="583">
        <v>0.85879445578596758</v>
      </c>
      <c r="Q317" s="571">
        <v>2678</v>
      </c>
    </row>
    <row r="318" spans="1:17" ht="14.4" customHeight="1" x14ac:dyDescent="0.3">
      <c r="A318" s="566" t="s">
        <v>537</v>
      </c>
      <c r="B318" s="567" t="s">
        <v>5310</v>
      </c>
      <c r="C318" s="567" t="s">
        <v>5132</v>
      </c>
      <c r="D318" s="567" t="s">
        <v>5750</v>
      </c>
      <c r="E318" s="567" t="s">
        <v>5751</v>
      </c>
      <c r="F318" s="570">
        <v>44</v>
      </c>
      <c r="G318" s="570">
        <v>223080</v>
      </c>
      <c r="H318" s="570">
        <v>1</v>
      </c>
      <c r="I318" s="570">
        <v>5070</v>
      </c>
      <c r="J318" s="570">
        <v>33</v>
      </c>
      <c r="K318" s="570">
        <v>167706</v>
      </c>
      <c r="L318" s="570">
        <v>0.75177514792899414</v>
      </c>
      <c r="M318" s="570">
        <v>5082</v>
      </c>
      <c r="N318" s="570">
        <v>34</v>
      </c>
      <c r="O318" s="570">
        <v>173332</v>
      </c>
      <c r="P318" s="583">
        <v>0.77699480007172317</v>
      </c>
      <c r="Q318" s="571">
        <v>5098</v>
      </c>
    </row>
    <row r="319" spans="1:17" ht="14.4" customHeight="1" x14ac:dyDescent="0.3">
      <c r="A319" s="566" t="s">
        <v>537</v>
      </c>
      <c r="B319" s="567" t="s">
        <v>5310</v>
      </c>
      <c r="C319" s="567" t="s">
        <v>5132</v>
      </c>
      <c r="D319" s="567" t="s">
        <v>5752</v>
      </c>
      <c r="E319" s="567" t="s">
        <v>5753</v>
      </c>
      <c r="F319" s="570">
        <v>77</v>
      </c>
      <c r="G319" s="570">
        <v>245784</v>
      </c>
      <c r="H319" s="570">
        <v>1</v>
      </c>
      <c r="I319" s="570">
        <v>3192</v>
      </c>
      <c r="J319" s="570">
        <v>74</v>
      </c>
      <c r="K319" s="570">
        <v>236652</v>
      </c>
      <c r="L319" s="570">
        <v>0.96284542525144023</v>
      </c>
      <c r="M319" s="570">
        <v>3198</v>
      </c>
      <c r="N319" s="570">
        <v>69</v>
      </c>
      <c r="O319" s="570">
        <v>221145</v>
      </c>
      <c r="P319" s="583">
        <v>0.89975344204667518</v>
      </c>
      <c r="Q319" s="571">
        <v>3205</v>
      </c>
    </row>
    <row r="320" spans="1:17" ht="14.4" customHeight="1" x14ac:dyDescent="0.3">
      <c r="A320" s="566" t="s">
        <v>537</v>
      </c>
      <c r="B320" s="567" t="s">
        <v>5310</v>
      </c>
      <c r="C320" s="567" t="s">
        <v>5132</v>
      </c>
      <c r="D320" s="567" t="s">
        <v>5754</v>
      </c>
      <c r="E320" s="567" t="s">
        <v>5755</v>
      </c>
      <c r="F320" s="570">
        <v>112</v>
      </c>
      <c r="G320" s="570">
        <v>661360</v>
      </c>
      <c r="H320" s="570">
        <v>1</v>
      </c>
      <c r="I320" s="570">
        <v>5905</v>
      </c>
      <c r="J320" s="570">
        <v>108</v>
      </c>
      <c r="K320" s="570">
        <v>639360</v>
      </c>
      <c r="L320" s="570">
        <v>0.96673521228982706</v>
      </c>
      <c r="M320" s="570">
        <v>5920</v>
      </c>
      <c r="N320" s="570">
        <v>113</v>
      </c>
      <c r="O320" s="570">
        <v>671220</v>
      </c>
      <c r="P320" s="583">
        <v>1.0149086730373775</v>
      </c>
      <c r="Q320" s="571">
        <v>5940</v>
      </c>
    </row>
    <row r="321" spans="1:17" ht="14.4" customHeight="1" x14ac:dyDescent="0.3">
      <c r="A321" s="566" t="s">
        <v>537</v>
      </c>
      <c r="B321" s="567" t="s">
        <v>5310</v>
      </c>
      <c r="C321" s="567" t="s">
        <v>5132</v>
      </c>
      <c r="D321" s="567" t="s">
        <v>5756</v>
      </c>
      <c r="E321" s="567" t="s">
        <v>5757</v>
      </c>
      <c r="F321" s="570">
        <v>6</v>
      </c>
      <c r="G321" s="570">
        <v>47760</v>
      </c>
      <c r="H321" s="570">
        <v>1</v>
      </c>
      <c r="I321" s="570">
        <v>7960</v>
      </c>
      <c r="J321" s="570">
        <v>4</v>
      </c>
      <c r="K321" s="570">
        <v>31960</v>
      </c>
      <c r="L321" s="570">
        <v>0.66917922948073705</v>
      </c>
      <c r="M321" s="570">
        <v>7990</v>
      </c>
      <c r="N321" s="570">
        <v>1</v>
      </c>
      <c r="O321" s="570">
        <v>8028</v>
      </c>
      <c r="P321" s="583">
        <v>0.16809045226130653</v>
      </c>
      <c r="Q321" s="571">
        <v>8028</v>
      </c>
    </row>
    <row r="322" spans="1:17" ht="14.4" customHeight="1" x14ac:dyDescent="0.3">
      <c r="A322" s="566" t="s">
        <v>537</v>
      </c>
      <c r="B322" s="567" t="s">
        <v>5310</v>
      </c>
      <c r="C322" s="567" t="s">
        <v>5132</v>
      </c>
      <c r="D322" s="567" t="s">
        <v>5758</v>
      </c>
      <c r="E322" s="567" t="s">
        <v>5759</v>
      </c>
      <c r="F322" s="570">
        <v>1</v>
      </c>
      <c r="G322" s="570">
        <v>10660</v>
      </c>
      <c r="H322" s="570">
        <v>1</v>
      </c>
      <c r="I322" s="570">
        <v>10660</v>
      </c>
      <c r="J322" s="570">
        <v>4</v>
      </c>
      <c r="K322" s="570">
        <v>42820</v>
      </c>
      <c r="L322" s="570">
        <v>4.0168855534709191</v>
      </c>
      <c r="M322" s="570">
        <v>10705</v>
      </c>
      <c r="N322" s="570">
        <v>2</v>
      </c>
      <c r="O322" s="570">
        <v>21524</v>
      </c>
      <c r="P322" s="583">
        <v>2.0191369606003753</v>
      </c>
      <c r="Q322" s="571">
        <v>10762</v>
      </c>
    </row>
    <row r="323" spans="1:17" ht="14.4" customHeight="1" x14ac:dyDescent="0.3">
      <c r="A323" s="566" t="s">
        <v>537</v>
      </c>
      <c r="B323" s="567" t="s">
        <v>5310</v>
      </c>
      <c r="C323" s="567" t="s">
        <v>5132</v>
      </c>
      <c r="D323" s="567" t="s">
        <v>5760</v>
      </c>
      <c r="E323" s="567" t="s">
        <v>5761</v>
      </c>
      <c r="F323" s="570">
        <v>27</v>
      </c>
      <c r="G323" s="570">
        <v>62586</v>
      </c>
      <c r="H323" s="570">
        <v>1</v>
      </c>
      <c r="I323" s="570">
        <v>2318</v>
      </c>
      <c r="J323" s="570">
        <v>25</v>
      </c>
      <c r="K323" s="570">
        <v>58100</v>
      </c>
      <c r="L323" s="570">
        <v>0.92832262806378418</v>
      </c>
      <c r="M323" s="570">
        <v>2324</v>
      </c>
      <c r="N323" s="570">
        <v>16</v>
      </c>
      <c r="O323" s="570">
        <v>37296</v>
      </c>
      <c r="P323" s="583">
        <v>0.59591601955708939</v>
      </c>
      <c r="Q323" s="571">
        <v>2331</v>
      </c>
    </row>
    <row r="324" spans="1:17" ht="14.4" customHeight="1" x14ac:dyDescent="0.3">
      <c r="A324" s="566" t="s">
        <v>537</v>
      </c>
      <c r="B324" s="567" t="s">
        <v>5310</v>
      </c>
      <c r="C324" s="567" t="s">
        <v>5132</v>
      </c>
      <c r="D324" s="567" t="s">
        <v>5762</v>
      </c>
      <c r="E324" s="567" t="s">
        <v>5763</v>
      </c>
      <c r="F324" s="570">
        <v>66</v>
      </c>
      <c r="G324" s="570">
        <v>124014</v>
      </c>
      <c r="H324" s="570">
        <v>1</v>
      </c>
      <c r="I324" s="570">
        <v>1879</v>
      </c>
      <c r="J324" s="570">
        <v>56</v>
      </c>
      <c r="K324" s="570">
        <v>105560</v>
      </c>
      <c r="L324" s="570">
        <v>0.85119422000741851</v>
      </c>
      <c r="M324" s="570">
        <v>1885</v>
      </c>
      <c r="N324" s="570">
        <v>99</v>
      </c>
      <c r="O324" s="570">
        <v>187301</v>
      </c>
      <c r="P324" s="583">
        <v>1.5103214153240763</v>
      </c>
      <c r="Q324" s="571">
        <v>1891.9292929292928</v>
      </c>
    </row>
    <row r="325" spans="1:17" ht="14.4" customHeight="1" x14ac:dyDescent="0.3">
      <c r="A325" s="566" t="s">
        <v>537</v>
      </c>
      <c r="B325" s="567" t="s">
        <v>5310</v>
      </c>
      <c r="C325" s="567" t="s">
        <v>5132</v>
      </c>
      <c r="D325" s="567" t="s">
        <v>5764</v>
      </c>
      <c r="E325" s="567" t="s">
        <v>5765</v>
      </c>
      <c r="F325" s="570">
        <v>3</v>
      </c>
      <c r="G325" s="570">
        <v>7062</v>
      </c>
      <c r="H325" s="570">
        <v>1</v>
      </c>
      <c r="I325" s="570">
        <v>2354</v>
      </c>
      <c r="J325" s="570">
        <v>8</v>
      </c>
      <c r="K325" s="570">
        <v>18880</v>
      </c>
      <c r="L325" s="570">
        <v>2.6734636080430474</v>
      </c>
      <c r="M325" s="570">
        <v>2360</v>
      </c>
      <c r="N325" s="570">
        <v>6</v>
      </c>
      <c r="O325" s="570">
        <v>14202</v>
      </c>
      <c r="P325" s="583">
        <v>2.0110450297366187</v>
      </c>
      <c r="Q325" s="571">
        <v>2367</v>
      </c>
    </row>
    <row r="326" spans="1:17" ht="14.4" customHeight="1" x14ac:dyDescent="0.3">
      <c r="A326" s="566" t="s">
        <v>537</v>
      </c>
      <c r="B326" s="567" t="s">
        <v>5310</v>
      </c>
      <c r="C326" s="567" t="s">
        <v>5132</v>
      </c>
      <c r="D326" s="567" t="s">
        <v>5766</v>
      </c>
      <c r="E326" s="567" t="s">
        <v>5767</v>
      </c>
      <c r="F326" s="570">
        <v>73</v>
      </c>
      <c r="G326" s="570">
        <v>196078</v>
      </c>
      <c r="H326" s="570">
        <v>1</v>
      </c>
      <c r="I326" s="570">
        <v>2686</v>
      </c>
      <c r="J326" s="570">
        <v>82</v>
      </c>
      <c r="K326" s="570">
        <v>220812</v>
      </c>
      <c r="L326" s="570">
        <v>1.1261436775160905</v>
      </c>
      <c r="M326" s="570">
        <v>2692.8292682926831</v>
      </c>
      <c r="N326" s="570">
        <v>72</v>
      </c>
      <c r="O326" s="570">
        <v>194544</v>
      </c>
      <c r="P326" s="583">
        <v>0.99217658278848209</v>
      </c>
      <c r="Q326" s="571">
        <v>2702</v>
      </c>
    </row>
    <row r="327" spans="1:17" ht="14.4" customHeight="1" x14ac:dyDescent="0.3">
      <c r="A327" s="566" t="s">
        <v>537</v>
      </c>
      <c r="B327" s="567" t="s">
        <v>5310</v>
      </c>
      <c r="C327" s="567" t="s">
        <v>5132</v>
      </c>
      <c r="D327" s="567" t="s">
        <v>5768</v>
      </c>
      <c r="E327" s="567" t="s">
        <v>5769</v>
      </c>
      <c r="F327" s="570"/>
      <c r="G327" s="570"/>
      <c r="H327" s="570"/>
      <c r="I327" s="570"/>
      <c r="J327" s="570">
        <v>1</v>
      </c>
      <c r="K327" s="570">
        <v>2436</v>
      </c>
      <c r="L327" s="570"/>
      <c r="M327" s="570">
        <v>2436</v>
      </c>
      <c r="N327" s="570">
        <v>1</v>
      </c>
      <c r="O327" s="570">
        <v>2445</v>
      </c>
      <c r="P327" s="583"/>
      <c r="Q327" s="571">
        <v>2445</v>
      </c>
    </row>
    <row r="328" spans="1:17" ht="14.4" customHeight="1" x14ac:dyDescent="0.3">
      <c r="A328" s="566" t="s">
        <v>537</v>
      </c>
      <c r="B328" s="567" t="s">
        <v>5310</v>
      </c>
      <c r="C328" s="567" t="s">
        <v>5132</v>
      </c>
      <c r="D328" s="567" t="s">
        <v>5770</v>
      </c>
      <c r="E328" s="567" t="s">
        <v>5771</v>
      </c>
      <c r="F328" s="570">
        <v>3</v>
      </c>
      <c r="G328" s="570">
        <v>12681</v>
      </c>
      <c r="H328" s="570">
        <v>1</v>
      </c>
      <c r="I328" s="570">
        <v>4227</v>
      </c>
      <c r="J328" s="570">
        <v>2</v>
      </c>
      <c r="K328" s="570">
        <v>8472</v>
      </c>
      <c r="L328" s="570">
        <v>0.66808611308256449</v>
      </c>
      <c r="M328" s="570">
        <v>4236</v>
      </c>
      <c r="N328" s="570">
        <v>4</v>
      </c>
      <c r="O328" s="570">
        <v>16992</v>
      </c>
      <c r="P328" s="583">
        <v>1.339957416607523</v>
      </c>
      <c r="Q328" s="571">
        <v>4248</v>
      </c>
    </row>
    <row r="329" spans="1:17" ht="14.4" customHeight="1" x14ac:dyDescent="0.3">
      <c r="A329" s="566" t="s">
        <v>537</v>
      </c>
      <c r="B329" s="567" t="s">
        <v>5310</v>
      </c>
      <c r="C329" s="567" t="s">
        <v>5132</v>
      </c>
      <c r="D329" s="567" t="s">
        <v>5772</v>
      </c>
      <c r="E329" s="567" t="s">
        <v>5773</v>
      </c>
      <c r="F329" s="570">
        <v>13</v>
      </c>
      <c r="G329" s="570">
        <v>40950</v>
      </c>
      <c r="H329" s="570">
        <v>1</v>
      </c>
      <c r="I329" s="570">
        <v>3150</v>
      </c>
      <c r="J329" s="570">
        <v>8</v>
      </c>
      <c r="K329" s="570">
        <v>25272</v>
      </c>
      <c r="L329" s="570">
        <v>0.6171428571428571</v>
      </c>
      <c r="M329" s="570">
        <v>3159</v>
      </c>
      <c r="N329" s="570">
        <v>11</v>
      </c>
      <c r="O329" s="570">
        <v>34881</v>
      </c>
      <c r="P329" s="583">
        <v>0.85179487179487179</v>
      </c>
      <c r="Q329" s="571">
        <v>3171</v>
      </c>
    </row>
    <row r="330" spans="1:17" ht="14.4" customHeight="1" x14ac:dyDescent="0.3">
      <c r="A330" s="566" t="s">
        <v>537</v>
      </c>
      <c r="B330" s="567" t="s">
        <v>5310</v>
      </c>
      <c r="C330" s="567" t="s">
        <v>5132</v>
      </c>
      <c r="D330" s="567" t="s">
        <v>5774</v>
      </c>
      <c r="E330" s="567" t="s">
        <v>5775</v>
      </c>
      <c r="F330" s="570">
        <v>9</v>
      </c>
      <c r="G330" s="570">
        <v>27648</v>
      </c>
      <c r="H330" s="570">
        <v>1</v>
      </c>
      <c r="I330" s="570">
        <v>3072</v>
      </c>
      <c r="J330" s="570">
        <v>9</v>
      </c>
      <c r="K330" s="570">
        <v>27729</v>
      </c>
      <c r="L330" s="570">
        <v>1.0029296875</v>
      </c>
      <c r="M330" s="570">
        <v>3081</v>
      </c>
      <c r="N330" s="570"/>
      <c r="O330" s="570"/>
      <c r="P330" s="583"/>
      <c r="Q330" s="571"/>
    </row>
    <row r="331" spans="1:17" ht="14.4" customHeight="1" x14ac:dyDescent="0.3">
      <c r="A331" s="566" t="s">
        <v>537</v>
      </c>
      <c r="B331" s="567" t="s">
        <v>5310</v>
      </c>
      <c r="C331" s="567" t="s">
        <v>5132</v>
      </c>
      <c r="D331" s="567" t="s">
        <v>5776</v>
      </c>
      <c r="E331" s="567" t="s">
        <v>5777</v>
      </c>
      <c r="F331" s="570">
        <v>11</v>
      </c>
      <c r="G331" s="570">
        <v>95436</v>
      </c>
      <c r="H331" s="570">
        <v>1</v>
      </c>
      <c r="I331" s="570">
        <v>8676</v>
      </c>
      <c r="J331" s="570">
        <v>10</v>
      </c>
      <c r="K331" s="570">
        <v>87120</v>
      </c>
      <c r="L331" s="570">
        <v>0.91286307053941906</v>
      </c>
      <c r="M331" s="570">
        <v>8712</v>
      </c>
      <c r="N331" s="570">
        <v>4</v>
      </c>
      <c r="O331" s="570">
        <v>35028</v>
      </c>
      <c r="P331" s="583">
        <v>0.36703130894002262</v>
      </c>
      <c r="Q331" s="571">
        <v>8757</v>
      </c>
    </row>
    <row r="332" spans="1:17" ht="14.4" customHeight="1" x14ac:dyDescent="0.3">
      <c r="A332" s="566" t="s">
        <v>537</v>
      </c>
      <c r="B332" s="567" t="s">
        <v>5310</v>
      </c>
      <c r="C332" s="567" t="s">
        <v>5132</v>
      </c>
      <c r="D332" s="567" t="s">
        <v>5778</v>
      </c>
      <c r="E332" s="567" t="s">
        <v>5779</v>
      </c>
      <c r="F332" s="570">
        <v>17</v>
      </c>
      <c r="G332" s="570">
        <v>40069</v>
      </c>
      <c r="H332" s="570">
        <v>1</v>
      </c>
      <c r="I332" s="570">
        <v>2357</v>
      </c>
      <c r="J332" s="570">
        <v>19</v>
      </c>
      <c r="K332" s="570">
        <v>44897</v>
      </c>
      <c r="L332" s="570">
        <v>1.120492151039457</v>
      </c>
      <c r="M332" s="570">
        <v>2363</v>
      </c>
      <c r="N332" s="570">
        <v>18</v>
      </c>
      <c r="O332" s="570">
        <v>42660</v>
      </c>
      <c r="P332" s="583">
        <v>1.0646634555391949</v>
      </c>
      <c r="Q332" s="571">
        <v>2370</v>
      </c>
    </row>
    <row r="333" spans="1:17" ht="14.4" customHeight="1" x14ac:dyDescent="0.3">
      <c r="A333" s="566" t="s">
        <v>537</v>
      </c>
      <c r="B333" s="567" t="s">
        <v>5310</v>
      </c>
      <c r="C333" s="567" t="s">
        <v>5132</v>
      </c>
      <c r="D333" s="567" t="s">
        <v>5780</v>
      </c>
      <c r="E333" s="567" t="s">
        <v>5781</v>
      </c>
      <c r="F333" s="570">
        <v>13</v>
      </c>
      <c r="G333" s="570">
        <v>67171</v>
      </c>
      <c r="H333" s="570">
        <v>1</v>
      </c>
      <c r="I333" s="570">
        <v>5167</v>
      </c>
      <c r="J333" s="570">
        <v>6</v>
      </c>
      <c r="K333" s="570">
        <v>31092</v>
      </c>
      <c r="L333" s="570">
        <v>0.46287832546783581</v>
      </c>
      <c r="M333" s="570">
        <v>5182</v>
      </c>
      <c r="N333" s="570">
        <v>3</v>
      </c>
      <c r="O333" s="570">
        <v>15606</v>
      </c>
      <c r="P333" s="583">
        <v>0.23233240535350078</v>
      </c>
      <c r="Q333" s="571">
        <v>5202</v>
      </c>
    </row>
    <row r="334" spans="1:17" ht="14.4" customHeight="1" x14ac:dyDescent="0.3">
      <c r="A334" s="566" t="s">
        <v>537</v>
      </c>
      <c r="B334" s="567" t="s">
        <v>5310</v>
      </c>
      <c r="C334" s="567" t="s">
        <v>5132</v>
      </c>
      <c r="D334" s="567" t="s">
        <v>5782</v>
      </c>
      <c r="E334" s="567" t="s">
        <v>5783</v>
      </c>
      <c r="F334" s="570">
        <v>21</v>
      </c>
      <c r="G334" s="570">
        <v>72156</v>
      </c>
      <c r="H334" s="570">
        <v>1</v>
      </c>
      <c r="I334" s="570">
        <v>3436</v>
      </c>
      <c r="J334" s="570">
        <v>36</v>
      </c>
      <c r="K334" s="570">
        <v>124056</v>
      </c>
      <c r="L334" s="570">
        <v>1.7192749043738567</v>
      </c>
      <c r="M334" s="570">
        <v>3446</v>
      </c>
      <c r="N334" s="570">
        <v>23</v>
      </c>
      <c r="O334" s="570">
        <v>79557</v>
      </c>
      <c r="P334" s="583">
        <v>1.1025694328953932</v>
      </c>
      <c r="Q334" s="571">
        <v>3459</v>
      </c>
    </row>
    <row r="335" spans="1:17" ht="14.4" customHeight="1" x14ac:dyDescent="0.3">
      <c r="A335" s="566" t="s">
        <v>537</v>
      </c>
      <c r="B335" s="567" t="s">
        <v>5310</v>
      </c>
      <c r="C335" s="567" t="s">
        <v>5132</v>
      </c>
      <c r="D335" s="567" t="s">
        <v>5784</v>
      </c>
      <c r="E335" s="567" t="s">
        <v>5785</v>
      </c>
      <c r="F335" s="570">
        <v>20</v>
      </c>
      <c r="G335" s="570">
        <v>193760</v>
      </c>
      <c r="H335" s="570">
        <v>1</v>
      </c>
      <c r="I335" s="570">
        <v>9688</v>
      </c>
      <c r="J335" s="570">
        <v>23</v>
      </c>
      <c r="K335" s="570">
        <v>223652</v>
      </c>
      <c r="L335" s="570">
        <v>1.1542733278282411</v>
      </c>
      <c r="M335" s="570">
        <v>9724</v>
      </c>
      <c r="N335" s="570">
        <v>21</v>
      </c>
      <c r="O335" s="570">
        <v>205149</v>
      </c>
      <c r="P335" s="583">
        <v>1.058778901734104</v>
      </c>
      <c r="Q335" s="571">
        <v>9769</v>
      </c>
    </row>
    <row r="336" spans="1:17" ht="14.4" customHeight="1" x14ac:dyDescent="0.3">
      <c r="A336" s="566" t="s">
        <v>537</v>
      </c>
      <c r="B336" s="567" t="s">
        <v>5310</v>
      </c>
      <c r="C336" s="567" t="s">
        <v>5132</v>
      </c>
      <c r="D336" s="567" t="s">
        <v>5786</v>
      </c>
      <c r="E336" s="567" t="s">
        <v>5787</v>
      </c>
      <c r="F336" s="570">
        <v>34</v>
      </c>
      <c r="G336" s="570">
        <v>112846</v>
      </c>
      <c r="H336" s="570">
        <v>1</v>
      </c>
      <c r="I336" s="570">
        <v>3319</v>
      </c>
      <c r="J336" s="570">
        <v>27</v>
      </c>
      <c r="K336" s="570">
        <v>89856</v>
      </c>
      <c r="L336" s="570">
        <v>0.79627102422770857</v>
      </c>
      <c r="M336" s="570">
        <v>3328</v>
      </c>
      <c r="N336" s="570">
        <v>30</v>
      </c>
      <c r="O336" s="570">
        <v>100200</v>
      </c>
      <c r="P336" s="583">
        <v>0.88793577087357989</v>
      </c>
      <c r="Q336" s="571">
        <v>3340</v>
      </c>
    </row>
    <row r="337" spans="1:17" ht="14.4" customHeight="1" x14ac:dyDescent="0.3">
      <c r="A337" s="566" t="s">
        <v>537</v>
      </c>
      <c r="B337" s="567" t="s">
        <v>5310</v>
      </c>
      <c r="C337" s="567" t="s">
        <v>5132</v>
      </c>
      <c r="D337" s="567" t="s">
        <v>5788</v>
      </c>
      <c r="E337" s="567" t="s">
        <v>5789</v>
      </c>
      <c r="F337" s="570">
        <v>5</v>
      </c>
      <c r="G337" s="570">
        <v>20950</v>
      </c>
      <c r="H337" s="570">
        <v>1</v>
      </c>
      <c r="I337" s="570">
        <v>4190</v>
      </c>
      <c r="J337" s="570">
        <v>1</v>
      </c>
      <c r="K337" s="570">
        <v>4202</v>
      </c>
      <c r="L337" s="570">
        <v>0.20057279236276851</v>
      </c>
      <c r="M337" s="570">
        <v>4202</v>
      </c>
      <c r="N337" s="570">
        <v>3</v>
      </c>
      <c r="O337" s="570">
        <v>12654</v>
      </c>
      <c r="P337" s="583">
        <v>0.60400954653937944</v>
      </c>
      <c r="Q337" s="571">
        <v>4218</v>
      </c>
    </row>
    <row r="338" spans="1:17" ht="14.4" customHeight="1" x14ac:dyDescent="0.3">
      <c r="A338" s="566" t="s">
        <v>537</v>
      </c>
      <c r="B338" s="567" t="s">
        <v>5310</v>
      </c>
      <c r="C338" s="567" t="s">
        <v>5132</v>
      </c>
      <c r="D338" s="567" t="s">
        <v>5790</v>
      </c>
      <c r="E338" s="567" t="s">
        <v>5791</v>
      </c>
      <c r="F338" s="570"/>
      <c r="G338" s="570"/>
      <c r="H338" s="570"/>
      <c r="I338" s="570"/>
      <c r="J338" s="570">
        <v>2</v>
      </c>
      <c r="K338" s="570">
        <v>11058</v>
      </c>
      <c r="L338" s="570"/>
      <c r="M338" s="570">
        <v>5529</v>
      </c>
      <c r="N338" s="570">
        <v>1</v>
      </c>
      <c r="O338" s="570">
        <v>5546</v>
      </c>
      <c r="P338" s="583"/>
      <c r="Q338" s="571">
        <v>5546</v>
      </c>
    </row>
    <row r="339" spans="1:17" ht="14.4" customHeight="1" x14ac:dyDescent="0.3">
      <c r="A339" s="566" t="s">
        <v>537</v>
      </c>
      <c r="B339" s="567" t="s">
        <v>5310</v>
      </c>
      <c r="C339" s="567" t="s">
        <v>5132</v>
      </c>
      <c r="D339" s="567" t="s">
        <v>5792</v>
      </c>
      <c r="E339" s="567" t="s">
        <v>5793</v>
      </c>
      <c r="F339" s="570">
        <v>25</v>
      </c>
      <c r="G339" s="570">
        <v>51000</v>
      </c>
      <c r="H339" s="570">
        <v>1</v>
      </c>
      <c r="I339" s="570">
        <v>2040</v>
      </c>
      <c r="J339" s="570">
        <v>35</v>
      </c>
      <c r="K339" s="570">
        <v>71610</v>
      </c>
      <c r="L339" s="570">
        <v>1.4041176470588235</v>
      </c>
      <c r="M339" s="570">
        <v>2046</v>
      </c>
      <c r="N339" s="570">
        <v>25</v>
      </c>
      <c r="O339" s="570">
        <v>51325</v>
      </c>
      <c r="P339" s="583">
        <v>1.0063725490196078</v>
      </c>
      <c r="Q339" s="571">
        <v>2053</v>
      </c>
    </row>
    <row r="340" spans="1:17" ht="14.4" customHeight="1" x14ac:dyDescent="0.3">
      <c r="A340" s="566" t="s">
        <v>537</v>
      </c>
      <c r="B340" s="567" t="s">
        <v>5310</v>
      </c>
      <c r="C340" s="567" t="s">
        <v>5132</v>
      </c>
      <c r="D340" s="567" t="s">
        <v>5794</v>
      </c>
      <c r="E340" s="567" t="s">
        <v>5795</v>
      </c>
      <c r="F340" s="570">
        <v>8</v>
      </c>
      <c r="G340" s="570">
        <v>12856</v>
      </c>
      <c r="H340" s="570">
        <v>1</v>
      </c>
      <c r="I340" s="570">
        <v>1607</v>
      </c>
      <c r="J340" s="570">
        <v>10</v>
      </c>
      <c r="K340" s="570">
        <v>16110</v>
      </c>
      <c r="L340" s="570">
        <v>1.2531113876789048</v>
      </c>
      <c r="M340" s="570">
        <v>1611</v>
      </c>
      <c r="N340" s="570">
        <v>6</v>
      </c>
      <c r="O340" s="570">
        <v>9702</v>
      </c>
      <c r="P340" s="583">
        <v>0.75466708151835715</v>
      </c>
      <c r="Q340" s="571">
        <v>1617</v>
      </c>
    </row>
    <row r="341" spans="1:17" ht="14.4" customHeight="1" x14ac:dyDescent="0.3">
      <c r="A341" s="566" t="s">
        <v>537</v>
      </c>
      <c r="B341" s="567" t="s">
        <v>5310</v>
      </c>
      <c r="C341" s="567" t="s">
        <v>5132</v>
      </c>
      <c r="D341" s="567" t="s">
        <v>5796</v>
      </c>
      <c r="E341" s="567" t="s">
        <v>5797</v>
      </c>
      <c r="F341" s="570">
        <v>5</v>
      </c>
      <c r="G341" s="570">
        <v>11045</v>
      </c>
      <c r="H341" s="570">
        <v>1</v>
      </c>
      <c r="I341" s="570">
        <v>2209</v>
      </c>
      <c r="J341" s="570">
        <v>10</v>
      </c>
      <c r="K341" s="570">
        <v>22144</v>
      </c>
      <c r="L341" s="570">
        <v>2.0048890900860119</v>
      </c>
      <c r="M341" s="570">
        <v>2214.4</v>
      </c>
      <c r="N341" s="570">
        <v>7</v>
      </c>
      <c r="O341" s="570">
        <v>15554</v>
      </c>
      <c r="P341" s="583">
        <v>1.4082390221819827</v>
      </c>
      <c r="Q341" s="571">
        <v>2222</v>
      </c>
    </row>
    <row r="342" spans="1:17" ht="14.4" customHeight="1" x14ac:dyDescent="0.3">
      <c r="A342" s="566" t="s">
        <v>537</v>
      </c>
      <c r="B342" s="567" t="s">
        <v>5310</v>
      </c>
      <c r="C342" s="567" t="s">
        <v>5132</v>
      </c>
      <c r="D342" s="567" t="s">
        <v>5798</v>
      </c>
      <c r="E342" s="567" t="s">
        <v>5799</v>
      </c>
      <c r="F342" s="570"/>
      <c r="G342" s="570"/>
      <c r="H342" s="570"/>
      <c r="I342" s="570"/>
      <c r="J342" s="570"/>
      <c r="K342" s="570"/>
      <c r="L342" s="570"/>
      <c r="M342" s="570"/>
      <c r="N342" s="570">
        <v>1</v>
      </c>
      <c r="O342" s="570">
        <v>204</v>
      </c>
      <c r="P342" s="583"/>
      <c r="Q342" s="571">
        <v>204</v>
      </c>
    </row>
    <row r="343" spans="1:17" ht="14.4" customHeight="1" x14ac:dyDescent="0.3">
      <c r="A343" s="566" t="s">
        <v>537</v>
      </c>
      <c r="B343" s="567" t="s">
        <v>5310</v>
      </c>
      <c r="C343" s="567" t="s">
        <v>5132</v>
      </c>
      <c r="D343" s="567" t="s">
        <v>5800</v>
      </c>
      <c r="E343" s="567" t="s">
        <v>5801</v>
      </c>
      <c r="F343" s="570">
        <v>6</v>
      </c>
      <c r="G343" s="570">
        <v>4428</v>
      </c>
      <c r="H343" s="570">
        <v>1</v>
      </c>
      <c r="I343" s="570">
        <v>738</v>
      </c>
      <c r="J343" s="570">
        <v>9</v>
      </c>
      <c r="K343" s="570">
        <v>6669</v>
      </c>
      <c r="L343" s="570">
        <v>1.5060975609756098</v>
      </c>
      <c r="M343" s="570">
        <v>741</v>
      </c>
      <c r="N343" s="570">
        <v>3</v>
      </c>
      <c r="O343" s="570">
        <v>2235</v>
      </c>
      <c r="P343" s="583">
        <v>0.50474254742547431</v>
      </c>
      <c r="Q343" s="571">
        <v>745</v>
      </c>
    </row>
    <row r="344" spans="1:17" ht="14.4" customHeight="1" x14ac:dyDescent="0.3">
      <c r="A344" s="566" t="s">
        <v>537</v>
      </c>
      <c r="B344" s="567" t="s">
        <v>5310</v>
      </c>
      <c r="C344" s="567" t="s">
        <v>5132</v>
      </c>
      <c r="D344" s="567" t="s">
        <v>5802</v>
      </c>
      <c r="E344" s="567" t="s">
        <v>5803</v>
      </c>
      <c r="F344" s="570">
        <v>5</v>
      </c>
      <c r="G344" s="570">
        <v>13320</v>
      </c>
      <c r="H344" s="570">
        <v>1</v>
      </c>
      <c r="I344" s="570">
        <v>2664</v>
      </c>
      <c r="J344" s="570">
        <v>9</v>
      </c>
      <c r="K344" s="570">
        <v>24030</v>
      </c>
      <c r="L344" s="570">
        <v>1.8040540540540539</v>
      </c>
      <c r="M344" s="570">
        <v>2670</v>
      </c>
      <c r="N344" s="570">
        <v>2</v>
      </c>
      <c r="O344" s="570">
        <v>5354</v>
      </c>
      <c r="P344" s="583">
        <v>0.40195195195195194</v>
      </c>
      <c r="Q344" s="571">
        <v>2677</v>
      </c>
    </row>
    <row r="345" spans="1:17" ht="14.4" customHeight="1" x14ac:dyDescent="0.3">
      <c r="A345" s="566" t="s">
        <v>537</v>
      </c>
      <c r="B345" s="567" t="s">
        <v>5310</v>
      </c>
      <c r="C345" s="567" t="s">
        <v>5132</v>
      </c>
      <c r="D345" s="567" t="s">
        <v>5804</v>
      </c>
      <c r="E345" s="567" t="s">
        <v>5805</v>
      </c>
      <c r="F345" s="570">
        <v>20</v>
      </c>
      <c r="G345" s="570">
        <v>55160</v>
      </c>
      <c r="H345" s="570">
        <v>1</v>
      </c>
      <c r="I345" s="570">
        <v>2758</v>
      </c>
      <c r="J345" s="570">
        <v>20</v>
      </c>
      <c r="K345" s="570">
        <v>55420</v>
      </c>
      <c r="L345" s="570">
        <v>1.0047135605511239</v>
      </c>
      <c r="M345" s="570">
        <v>2771</v>
      </c>
      <c r="N345" s="570">
        <v>13</v>
      </c>
      <c r="O345" s="570">
        <v>36244</v>
      </c>
      <c r="P345" s="583">
        <v>0.65707034082668603</v>
      </c>
      <c r="Q345" s="571">
        <v>2788</v>
      </c>
    </row>
    <row r="346" spans="1:17" ht="14.4" customHeight="1" x14ac:dyDescent="0.3">
      <c r="A346" s="566" t="s">
        <v>537</v>
      </c>
      <c r="B346" s="567" t="s">
        <v>5310</v>
      </c>
      <c r="C346" s="567" t="s">
        <v>5132</v>
      </c>
      <c r="D346" s="567" t="s">
        <v>5806</v>
      </c>
      <c r="E346" s="567" t="s">
        <v>5807</v>
      </c>
      <c r="F346" s="570">
        <v>7</v>
      </c>
      <c r="G346" s="570">
        <v>56777</v>
      </c>
      <c r="H346" s="570">
        <v>1</v>
      </c>
      <c r="I346" s="570">
        <v>8111</v>
      </c>
      <c r="J346" s="570">
        <v>10</v>
      </c>
      <c r="K346" s="570">
        <v>81470</v>
      </c>
      <c r="L346" s="570">
        <v>1.4349120242351656</v>
      </c>
      <c r="M346" s="570">
        <v>8147</v>
      </c>
      <c r="N346" s="570">
        <v>8</v>
      </c>
      <c r="O346" s="570">
        <v>65536</v>
      </c>
      <c r="P346" s="583">
        <v>1.1542702150518696</v>
      </c>
      <c r="Q346" s="571">
        <v>8192</v>
      </c>
    </row>
    <row r="347" spans="1:17" ht="14.4" customHeight="1" x14ac:dyDescent="0.3">
      <c r="A347" s="566" t="s">
        <v>537</v>
      </c>
      <c r="B347" s="567" t="s">
        <v>5310</v>
      </c>
      <c r="C347" s="567" t="s">
        <v>5132</v>
      </c>
      <c r="D347" s="567" t="s">
        <v>5808</v>
      </c>
      <c r="E347" s="567" t="s">
        <v>5809</v>
      </c>
      <c r="F347" s="570">
        <v>26</v>
      </c>
      <c r="G347" s="570">
        <v>82160</v>
      </c>
      <c r="H347" s="570">
        <v>1</v>
      </c>
      <c r="I347" s="570">
        <v>3160</v>
      </c>
      <c r="J347" s="570">
        <v>37</v>
      </c>
      <c r="K347" s="570">
        <v>117244</v>
      </c>
      <c r="L347" s="570">
        <v>1.4270204479065238</v>
      </c>
      <c r="M347" s="570">
        <v>3168.7567567567567</v>
      </c>
      <c r="N347" s="570">
        <v>23</v>
      </c>
      <c r="O347" s="570">
        <v>73163</v>
      </c>
      <c r="P347" s="583">
        <v>0.89049415774099316</v>
      </c>
      <c r="Q347" s="571">
        <v>3181</v>
      </c>
    </row>
    <row r="348" spans="1:17" ht="14.4" customHeight="1" x14ac:dyDescent="0.3">
      <c r="A348" s="566" t="s">
        <v>537</v>
      </c>
      <c r="B348" s="567" t="s">
        <v>5310</v>
      </c>
      <c r="C348" s="567" t="s">
        <v>5132</v>
      </c>
      <c r="D348" s="567" t="s">
        <v>5810</v>
      </c>
      <c r="E348" s="567" t="s">
        <v>5811</v>
      </c>
      <c r="F348" s="570">
        <v>2</v>
      </c>
      <c r="G348" s="570">
        <v>16308</v>
      </c>
      <c r="H348" s="570">
        <v>1</v>
      </c>
      <c r="I348" s="570">
        <v>8154</v>
      </c>
      <c r="J348" s="570">
        <v>3</v>
      </c>
      <c r="K348" s="570">
        <v>24570</v>
      </c>
      <c r="L348" s="570">
        <v>1.5066225165562914</v>
      </c>
      <c r="M348" s="570">
        <v>8190</v>
      </c>
      <c r="N348" s="570">
        <v>6</v>
      </c>
      <c r="O348" s="570">
        <v>49410</v>
      </c>
      <c r="P348" s="583">
        <v>3.0298013245033113</v>
      </c>
      <c r="Q348" s="571">
        <v>8235</v>
      </c>
    </row>
    <row r="349" spans="1:17" ht="14.4" customHeight="1" x14ac:dyDescent="0.3">
      <c r="A349" s="566" t="s">
        <v>537</v>
      </c>
      <c r="B349" s="567" t="s">
        <v>5310</v>
      </c>
      <c r="C349" s="567" t="s">
        <v>5132</v>
      </c>
      <c r="D349" s="567" t="s">
        <v>5308</v>
      </c>
      <c r="E349" s="567" t="s">
        <v>5309</v>
      </c>
      <c r="F349" s="570">
        <v>24</v>
      </c>
      <c r="G349" s="570">
        <v>2136</v>
      </c>
      <c r="H349" s="570">
        <v>1</v>
      </c>
      <c r="I349" s="570">
        <v>89</v>
      </c>
      <c r="J349" s="570">
        <v>19</v>
      </c>
      <c r="K349" s="570">
        <v>1710</v>
      </c>
      <c r="L349" s="570">
        <v>0.800561797752809</v>
      </c>
      <c r="M349" s="570">
        <v>90</v>
      </c>
      <c r="N349" s="570">
        <v>15</v>
      </c>
      <c r="O349" s="570">
        <v>1350</v>
      </c>
      <c r="P349" s="583">
        <v>0.6320224719101124</v>
      </c>
      <c r="Q349" s="571">
        <v>90</v>
      </c>
    </row>
    <row r="350" spans="1:17" ht="14.4" customHeight="1" x14ac:dyDescent="0.3">
      <c r="A350" s="566" t="s">
        <v>537</v>
      </c>
      <c r="B350" s="567" t="s">
        <v>5310</v>
      </c>
      <c r="C350" s="567" t="s">
        <v>5132</v>
      </c>
      <c r="D350" s="567" t="s">
        <v>5812</v>
      </c>
      <c r="E350" s="567" t="s">
        <v>5813</v>
      </c>
      <c r="F350" s="570">
        <v>26</v>
      </c>
      <c r="G350" s="570">
        <v>17316</v>
      </c>
      <c r="H350" s="570">
        <v>1</v>
      </c>
      <c r="I350" s="570">
        <v>666</v>
      </c>
      <c r="J350" s="570">
        <v>36</v>
      </c>
      <c r="K350" s="570">
        <v>24048</v>
      </c>
      <c r="L350" s="570">
        <v>1.3887733887733889</v>
      </c>
      <c r="M350" s="570">
        <v>668</v>
      </c>
      <c r="N350" s="570">
        <v>27</v>
      </c>
      <c r="O350" s="570">
        <v>18144</v>
      </c>
      <c r="P350" s="583">
        <v>1.0478170478170479</v>
      </c>
      <c r="Q350" s="571">
        <v>672</v>
      </c>
    </row>
    <row r="351" spans="1:17" ht="14.4" customHeight="1" x14ac:dyDescent="0.3">
      <c r="A351" s="566" t="s">
        <v>537</v>
      </c>
      <c r="B351" s="567" t="s">
        <v>5310</v>
      </c>
      <c r="C351" s="567" t="s">
        <v>5132</v>
      </c>
      <c r="D351" s="567" t="s">
        <v>5814</v>
      </c>
      <c r="E351" s="567" t="s">
        <v>5815</v>
      </c>
      <c r="F351" s="570">
        <v>11</v>
      </c>
      <c r="G351" s="570">
        <v>35123</v>
      </c>
      <c r="H351" s="570">
        <v>1</v>
      </c>
      <c r="I351" s="570">
        <v>3193</v>
      </c>
      <c r="J351" s="570">
        <v>5</v>
      </c>
      <c r="K351" s="570">
        <v>15985</v>
      </c>
      <c r="L351" s="570">
        <v>0.4551148819861629</v>
      </c>
      <c r="M351" s="570">
        <v>3197</v>
      </c>
      <c r="N351" s="570">
        <v>14</v>
      </c>
      <c r="O351" s="570">
        <v>44814</v>
      </c>
      <c r="P351" s="583">
        <v>1.2759160663952396</v>
      </c>
      <c r="Q351" s="571">
        <v>3201</v>
      </c>
    </row>
    <row r="352" spans="1:17" ht="14.4" customHeight="1" x14ac:dyDescent="0.3">
      <c r="A352" s="566" t="s">
        <v>537</v>
      </c>
      <c r="B352" s="567" t="s">
        <v>5310</v>
      </c>
      <c r="C352" s="567" t="s">
        <v>5132</v>
      </c>
      <c r="D352" s="567" t="s">
        <v>5816</v>
      </c>
      <c r="E352" s="567" t="s">
        <v>5817</v>
      </c>
      <c r="F352" s="570">
        <v>38</v>
      </c>
      <c r="G352" s="570">
        <v>80940</v>
      </c>
      <c r="H352" s="570">
        <v>1</v>
      </c>
      <c r="I352" s="570">
        <v>2130</v>
      </c>
      <c r="J352" s="570">
        <v>33</v>
      </c>
      <c r="K352" s="570">
        <v>70455</v>
      </c>
      <c r="L352" s="570">
        <v>0.87045959970348408</v>
      </c>
      <c r="M352" s="570">
        <v>2135</v>
      </c>
      <c r="N352" s="570">
        <v>37</v>
      </c>
      <c r="O352" s="570">
        <v>79217</v>
      </c>
      <c r="P352" s="583">
        <v>0.97871262663701508</v>
      </c>
      <c r="Q352" s="571">
        <v>2141</v>
      </c>
    </row>
    <row r="353" spans="1:17" ht="14.4" customHeight="1" x14ac:dyDescent="0.3">
      <c r="A353" s="566" t="s">
        <v>537</v>
      </c>
      <c r="B353" s="567" t="s">
        <v>5310</v>
      </c>
      <c r="C353" s="567" t="s">
        <v>5132</v>
      </c>
      <c r="D353" s="567" t="s">
        <v>5818</v>
      </c>
      <c r="E353" s="567" t="s">
        <v>5819</v>
      </c>
      <c r="F353" s="570">
        <v>2</v>
      </c>
      <c r="G353" s="570">
        <v>6930</v>
      </c>
      <c r="H353" s="570">
        <v>1</v>
      </c>
      <c r="I353" s="570">
        <v>3465</v>
      </c>
      <c r="J353" s="570">
        <v>1</v>
      </c>
      <c r="K353" s="570">
        <v>3474</v>
      </c>
      <c r="L353" s="570">
        <v>0.50129870129870124</v>
      </c>
      <c r="M353" s="570">
        <v>3474</v>
      </c>
      <c r="N353" s="570">
        <v>5</v>
      </c>
      <c r="O353" s="570">
        <v>17430</v>
      </c>
      <c r="P353" s="583">
        <v>2.5151515151515151</v>
      </c>
      <c r="Q353" s="571">
        <v>3486</v>
      </c>
    </row>
    <row r="354" spans="1:17" ht="14.4" customHeight="1" x14ac:dyDescent="0.3">
      <c r="A354" s="566" t="s">
        <v>537</v>
      </c>
      <c r="B354" s="567" t="s">
        <v>5310</v>
      </c>
      <c r="C354" s="567" t="s">
        <v>5132</v>
      </c>
      <c r="D354" s="567" t="s">
        <v>5820</v>
      </c>
      <c r="E354" s="567" t="s">
        <v>5821</v>
      </c>
      <c r="F354" s="570">
        <v>93</v>
      </c>
      <c r="G354" s="570">
        <v>226176</v>
      </c>
      <c r="H354" s="570">
        <v>1</v>
      </c>
      <c r="I354" s="570">
        <v>2432</v>
      </c>
      <c r="J354" s="570">
        <v>98</v>
      </c>
      <c r="K354" s="570">
        <v>238918</v>
      </c>
      <c r="L354" s="570">
        <v>1.0563366581777023</v>
      </c>
      <c r="M354" s="570">
        <v>2437.9387755102039</v>
      </c>
      <c r="N354" s="570">
        <v>87</v>
      </c>
      <c r="O354" s="570">
        <v>212715</v>
      </c>
      <c r="P354" s="583">
        <v>0.9404844015280136</v>
      </c>
      <c r="Q354" s="571">
        <v>2445</v>
      </c>
    </row>
    <row r="355" spans="1:17" ht="14.4" customHeight="1" x14ac:dyDescent="0.3">
      <c r="A355" s="566" t="s">
        <v>537</v>
      </c>
      <c r="B355" s="567" t="s">
        <v>5310</v>
      </c>
      <c r="C355" s="567" t="s">
        <v>5132</v>
      </c>
      <c r="D355" s="567" t="s">
        <v>5822</v>
      </c>
      <c r="E355" s="567" t="s">
        <v>5823</v>
      </c>
      <c r="F355" s="570">
        <v>83</v>
      </c>
      <c r="G355" s="570">
        <v>288591</v>
      </c>
      <c r="H355" s="570">
        <v>1</v>
      </c>
      <c r="I355" s="570">
        <v>3477</v>
      </c>
      <c r="J355" s="570">
        <v>86</v>
      </c>
      <c r="K355" s="570">
        <v>299796</v>
      </c>
      <c r="L355" s="570">
        <v>1.0388265746333045</v>
      </c>
      <c r="M355" s="570">
        <v>3486</v>
      </c>
      <c r="N355" s="570">
        <v>92</v>
      </c>
      <c r="O355" s="570">
        <v>321816</v>
      </c>
      <c r="P355" s="583">
        <v>1.1151283304053141</v>
      </c>
      <c r="Q355" s="571">
        <v>3498</v>
      </c>
    </row>
    <row r="356" spans="1:17" ht="14.4" customHeight="1" x14ac:dyDescent="0.3">
      <c r="A356" s="566" t="s">
        <v>537</v>
      </c>
      <c r="B356" s="567" t="s">
        <v>5310</v>
      </c>
      <c r="C356" s="567" t="s">
        <v>5132</v>
      </c>
      <c r="D356" s="567" t="s">
        <v>5824</v>
      </c>
      <c r="E356" s="567" t="s">
        <v>5825</v>
      </c>
      <c r="F356" s="570">
        <v>1</v>
      </c>
      <c r="G356" s="570">
        <v>2360</v>
      </c>
      <c r="H356" s="570">
        <v>1</v>
      </c>
      <c r="I356" s="570">
        <v>2360</v>
      </c>
      <c r="J356" s="570">
        <v>1</v>
      </c>
      <c r="K356" s="570">
        <v>2366</v>
      </c>
      <c r="L356" s="570">
        <v>1.0025423728813558</v>
      </c>
      <c r="M356" s="570">
        <v>2366</v>
      </c>
      <c r="N356" s="570">
        <v>1</v>
      </c>
      <c r="O356" s="570">
        <v>2373</v>
      </c>
      <c r="P356" s="583">
        <v>1.0055084745762712</v>
      </c>
      <c r="Q356" s="571">
        <v>2373</v>
      </c>
    </row>
    <row r="357" spans="1:17" ht="14.4" customHeight="1" x14ac:dyDescent="0.3">
      <c r="A357" s="566" t="s">
        <v>537</v>
      </c>
      <c r="B357" s="567" t="s">
        <v>5310</v>
      </c>
      <c r="C357" s="567" t="s">
        <v>5132</v>
      </c>
      <c r="D357" s="567" t="s">
        <v>5826</v>
      </c>
      <c r="E357" s="567" t="s">
        <v>5827</v>
      </c>
      <c r="F357" s="570">
        <v>14</v>
      </c>
      <c r="G357" s="570">
        <v>39844</v>
      </c>
      <c r="H357" s="570">
        <v>1</v>
      </c>
      <c r="I357" s="570">
        <v>2846</v>
      </c>
      <c r="J357" s="570">
        <v>9</v>
      </c>
      <c r="K357" s="570">
        <v>25695</v>
      </c>
      <c r="L357" s="570">
        <v>0.64489007127798414</v>
      </c>
      <c r="M357" s="570">
        <v>2855</v>
      </c>
      <c r="N357" s="570">
        <v>6</v>
      </c>
      <c r="O357" s="570">
        <v>17202</v>
      </c>
      <c r="P357" s="583">
        <v>0.43173376167051503</v>
      </c>
      <c r="Q357" s="571">
        <v>2867</v>
      </c>
    </row>
    <row r="358" spans="1:17" ht="14.4" customHeight="1" x14ac:dyDescent="0.3">
      <c r="A358" s="566" t="s">
        <v>537</v>
      </c>
      <c r="B358" s="567" t="s">
        <v>5310</v>
      </c>
      <c r="C358" s="567" t="s">
        <v>5132</v>
      </c>
      <c r="D358" s="567" t="s">
        <v>5828</v>
      </c>
      <c r="E358" s="567" t="s">
        <v>5829</v>
      </c>
      <c r="F358" s="570">
        <v>3</v>
      </c>
      <c r="G358" s="570">
        <v>384</v>
      </c>
      <c r="H358" s="570">
        <v>1</v>
      </c>
      <c r="I358" s="570">
        <v>128</v>
      </c>
      <c r="J358" s="570">
        <v>2</v>
      </c>
      <c r="K358" s="570">
        <v>258</v>
      </c>
      <c r="L358" s="570">
        <v>0.671875</v>
      </c>
      <c r="M358" s="570">
        <v>129</v>
      </c>
      <c r="N358" s="570">
        <v>4</v>
      </c>
      <c r="O358" s="570">
        <v>516</v>
      </c>
      <c r="P358" s="583">
        <v>1.34375</v>
      </c>
      <c r="Q358" s="571">
        <v>129</v>
      </c>
    </row>
    <row r="359" spans="1:17" ht="14.4" customHeight="1" x14ac:dyDescent="0.3">
      <c r="A359" s="566" t="s">
        <v>537</v>
      </c>
      <c r="B359" s="567" t="s">
        <v>5310</v>
      </c>
      <c r="C359" s="567" t="s">
        <v>5132</v>
      </c>
      <c r="D359" s="567" t="s">
        <v>5830</v>
      </c>
      <c r="E359" s="567" t="s">
        <v>5831</v>
      </c>
      <c r="F359" s="570">
        <v>4</v>
      </c>
      <c r="G359" s="570">
        <v>1072</v>
      </c>
      <c r="H359" s="570">
        <v>1</v>
      </c>
      <c r="I359" s="570">
        <v>268</v>
      </c>
      <c r="J359" s="570">
        <v>5</v>
      </c>
      <c r="K359" s="570">
        <v>1345</v>
      </c>
      <c r="L359" s="570">
        <v>1.2546641791044777</v>
      </c>
      <c r="M359" s="570">
        <v>269</v>
      </c>
      <c r="N359" s="570">
        <v>1</v>
      </c>
      <c r="O359" s="570">
        <v>271</v>
      </c>
      <c r="P359" s="583">
        <v>0.25279850746268656</v>
      </c>
      <c r="Q359" s="571">
        <v>271</v>
      </c>
    </row>
    <row r="360" spans="1:17" ht="14.4" customHeight="1" x14ac:dyDescent="0.3">
      <c r="A360" s="566" t="s">
        <v>537</v>
      </c>
      <c r="B360" s="567" t="s">
        <v>5310</v>
      </c>
      <c r="C360" s="567" t="s">
        <v>5132</v>
      </c>
      <c r="D360" s="567" t="s">
        <v>5832</v>
      </c>
      <c r="E360" s="567" t="s">
        <v>5833</v>
      </c>
      <c r="F360" s="570">
        <v>1</v>
      </c>
      <c r="G360" s="570">
        <v>246</v>
      </c>
      <c r="H360" s="570">
        <v>1</v>
      </c>
      <c r="I360" s="570">
        <v>246</v>
      </c>
      <c r="J360" s="570">
        <v>3</v>
      </c>
      <c r="K360" s="570">
        <v>740</v>
      </c>
      <c r="L360" s="570">
        <v>3.0081300813008132</v>
      </c>
      <c r="M360" s="570">
        <v>246.66666666666666</v>
      </c>
      <c r="N360" s="570">
        <v>4</v>
      </c>
      <c r="O360" s="570">
        <v>996</v>
      </c>
      <c r="P360" s="583">
        <v>4.0487804878048781</v>
      </c>
      <c r="Q360" s="571">
        <v>249</v>
      </c>
    </row>
    <row r="361" spans="1:17" ht="14.4" customHeight="1" x14ac:dyDescent="0.3">
      <c r="A361" s="566" t="s">
        <v>537</v>
      </c>
      <c r="B361" s="567" t="s">
        <v>5310</v>
      </c>
      <c r="C361" s="567" t="s">
        <v>5132</v>
      </c>
      <c r="D361" s="567" t="s">
        <v>5834</v>
      </c>
      <c r="E361" s="567" t="s">
        <v>5835</v>
      </c>
      <c r="F361" s="570">
        <v>98</v>
      </c>
      <c r="G361" s="570">
        <v>504504</v>
      </c>
      <c r="H361" s="570">
        <v>1</v>
      </c>
      <c r="I361" s="570">
        <v>5148</v>
      </c>
      <c r="J361" s="570">
        <v>144</v>
      </c>
      <c r="K361" s="570">
        <v>741312</v>
      </c>
      <c r="L361" s="570">
        <v>1.4693877551020409</v>
      </c>
      <c r="M361" s="570">
        <v>5148</v>
      </c>
      <c r="N361" s="570">
        <v>103</v>
      </c>
      <c r="O361" s="570">
        <v>530244</v>
      </c>
      <c r="P361" s="583">
        <v>1.0510204081632653</v>
      </c>
      <c r="Q361" s="571">
        <v>5148</v>
      </c>
    </row>
    <row r="362" spans="1:17" ht="14.4" customHeight="1" x14ac:dyDescent="0.3">
      <c r="A362" s="566" t="s">
        <v>537</v>
      </c>
      <c r="B362" s="567" t="s">
        <v>5310</v>
      </c>
      <c r="C362" s="567" t="s">
        <v>5132</v>
      </c>
      <c r="D362" s="567" t="s">
        <v>5836</v>
      </c>
      <c r="E362" s="567" t="s">
        <v>5837</v>
      </c>
      <c r="F362" s="570"/>
      <c r="G362" s="570"/>
      <c r="H362" s="570"/>
      <c r="I362" s="570"/>
      <c r="J362" s="570">
        <v>2</v>
      </c>
      <c r="K362" s="570">
        <v>898</v>
      </c>
      <c r="L362" s="570"/>
      <c r="M362" s="570">
        <v>449</v>
      </c>
      <c r="N362" s="570"/>
      <c r="O362" s="570"/>
      <c r="P362" s="583"/>
      <c r="Q362" s="571"/>
    </row>
    <row r="363" spans="1:17" ht="14.4" customHeight="1" x14ac:dyDescent="0.3">
      <c r="A363" s="566" t="s">
        <v>537</v>
      </c>
      <c r="B363" s="567" t="s">
        <v>5310</v>
      </c>
      <c r="C363" s="567" t="s">
        <v>5132</v>
      </c>
      <c r="D363" s="567" t="s">
        <v>5838</v>
      </c>
      <c r="E363" s="567" t="s">
        <v>5839</v>
      </c>
      <c r="F363" s="570">
        <v>539</v>
      </c>
      <c r="G363" s="570">
        <v>545468</v>
      </c>
      <c r="H363" s="570">
        <v>1</v>
      </c>
      <c r="I363" s="570">
        <v>1012</v>
      </c>
      <c r="J363" s="570">
        <v>523</v>
      </c>
      <c r="K363" s="570">
        <v>530845</v>
      </c>
      <c r="L363" s="570">
        <v>0.97319182793491099</v>
      </c>
      <c r="M363" s="570">
        <v>1015</v>
      </c>
      <c r="N363" s="570">
        <v>419</v>
      </c>
      <c r="O363" s="570">
        <v>426961</v>
      </c>
      <c r="P363" s="583">
        <v>0.78274252568436642</v>
      </c>
      <c r="Q363" s="571">
        <v>1019</v>
      </c>
    </row>
    <row r="364" spans="1:17" ht="14.4" customHeight="1" x14ac:dyDescent="0.3">
      <c r="A364" s="566" t="s">
        <v>537</v>
      </c>
      <c r="B364" s="567" t="s">
        <v>5310</v>
      </c>
      <c r="C364" s="567" t="s">
        <v>5132</v>
      </c>
      <c r="D364" s="567" t="s">
        <v>5840</v>
      </c>
      <c r="E364" s="567" t="s">
        <v>5841</v>
      </c>
      <c r="F364" s="570">
        <v>160</v>
      </c>
      <c r="G364" s="570">
        <v>781440</v>
      </c>
      <c r="H364" s="570">
        <v>1</v>
      </c>
      <c r="I364" s="570">
        <v>4884</v>
      </c>
      <c r="J364" s="570">
        <v>127</v>
      </c>
      <c r="K364" s="570">
        <v>620649</v>
      </c>
      <c r="L364" s="570">
        <v>0.79423756142506141</v>
      </c>
      <c r="M364" s="570">
        <v>4887</v>
      </c>
      <c r="N364" s="570">
        <v>91</v>
      </c>
      <c r="O364" s="570">
        <v>445081</v>
      </c>
      <c r="P364" s="583">
        <v>0.5695651617526617</v>
      </c>
      <c r="Q364" s="571">
        <v>4891</v>
      </c>
    </row>
    <row r="365" spans="1:17" ht="14.4" customHeight="1" x14ac:dyDescent="0.3">
      <c r="A365" s="566" t="s">
        <v>537</v>
      </c>
      <c r="B365" s="567" t="s">
        <v>5310</v>
      </c>
      <c r="C365" s="567" t="s">
        <v>5132</v>
      </c>
      <c r="D365" s="567" t="s">
        <v>5221</v>
      </c>
      <c r="E365" s="567" t="s">
        <v>5222</v>
      </c>
      <c r="F365" s="570">
        <v>50</v>
      </c>
      <c r="G365" s="570">
        <v>8750</v>
      </c>
      <c r="H365" s="570">
        <v>1</v>
      </c>
      <c r="I365" s="570">
        <v>175</v>
      </c>
      <c r="J365" s="570">
        <v>64</v>
      </c>
      <c r="K365" s="570">
        <v>11261</v>
      </c>
      <c r="L365" s="570">
        <v>1.2869714285714287</v>
      </c>
      <c r="M365" s="570">
        <v>175.953125</v>
      </c>
      <c r="N365" s="570">
        <v>48</v>
      </c>
      <c r="O365" s="570">
        <v>8495</v>
      </c>
      <c r="P365" s="583">
        <v>0.97085714285714286</v>
      </c>
      <c r="Q365" s="571">
        <v>176.97916666666666</v>
      </c>
    </row>
    <row r="366" spans="1:17" ht="14.4" customHeight="1" x14ac:dyDescent="0.3">
      <c r="A366" s="566" t="s">
        <v>537</v>
      </c>
      <c r="B366" s="567" t="s">
        <v>5310</v>
      </c>
      <c r="C366" s="567" t="s">
        <v>5132</v>
      </c>
      <c r="D366" s="567" t="s">
        <v>5842</v>
      </c>
      <c r="E366" s="567" t="s">
        <v>5843</v>
      </c>
      <c r="F366" s="570">
        <v>6</v>
      </c>
      <c r="G366" s="570">
        <v>52188</v>
      </c>
      <c r="H366" s="570">
        <v>1</v>
      </c>
      <c r="I366" s="570">
        <v>8698</v>
      </c>
      <c r="J366" s="570">
        <v>2</v>
      </c>
      <c r="K366" s="570">
        <v>17468</v>
      </c>
      <c r="L366" s="570">
        <v>0.33471296083390817</v>
      </c>
      <c r="M366" s="570">
        <v>8734</v>
      </c>
      <c r="N366" s="570">
        <v>6</v>
      </c>
      <c r="O366" s="570">
        <v>52674</v>
      </c>
      <c r="P366" s="583">
        <v>1.0093124856288802</v>
      </c>
      <c r="Q366" s="571">
        <v>8779</v>
      </c>
    </row>
    <row r="367" spans="1:17" ht="14.4" customHeight="1" x14ac:dyDescent="0.3">
      <c r="A367" s="566" t="s">
        <v>537</v>
      </c>
      <c r="B367" s="567" t="s">
        <v>5310</v>
      </c>
      <c r="C367" s="567" t="s">
        <v>5132</v>
      </c>
      <c r="D367" s="567" t="s">
        <v>5844</v>
      </c>
      <c r="E367" s="567" t="s">
        <v>5845</v>
      </c>
      <c r="F367" s="570">
        <v>4</v>
      </c>
      <c r="G367" s="570">
        <v>10268</v>
      </c>
      <c r="H367" s="570">
        <v>1</v>
      </c>
      <c r="I367" s="570">
        <v>2567</v>
      </c>
      <c r="J367" s="570">
        <v>5</v>
      </c>
      <c r="K367" s="570">
        <v>12880</v>
      </c>
      <c r="L367" s="570">
        <v>1.2543825477210753</v>
      </c>
      <c r="M367" s="570">
        <v>2576</v>
      </c>
      <c r="N367" s="570">
        <v>4</v>
      </c>
      <c r="O367" s="570">
        <v>10352</v>
      </c>
      <c r="P367" s="583">
        <v>1.008180755746007</v>
      </c>
      <c r="Q367" s="571">
        <v>2588</v>
      </c>
    </row>
    <row r="368" spans="1:17" ht="14.4" customHeight="1" x14ac:dyDescent="0.3">
      <c r="A368" s="566" t="s">
        <v>537</v>
      </c>
      <c r="B368" s="567" t="s">
        <v>5310</v>
      </c>
      <c r="C368" s="567" t="s">
        <v>5132</v>
      </c>
      <c r="D368" s="567" t="s">
        <v>5846</v>
      </c>
      <c r="E368" s="567" t="s">
        <v>5847</v>
      </c>
      <c r="F368" s="570">
        <v>1</v>
      </c>
      <c r="G368" s="570">
        <v>2966</v>
      </c>
      <c r="H368" s="570">
        <v>1</v>
      </c>
      <c r="I368" s="570">
        <v>2966</v>
      </c>
      <c r="J368" s="570"/>
      <c r="K368" s="570"/>
      <c r="L368" s="570"/>
      <c r="M368" s="570"/>
      <c r="N368" s="570">
        <v>1</v>
      </c>
      <c r="O368" s="570">
        <v>2994</v>
      </c>
      <c r="P368" s="583">
        <v>1.0094403236682401</v>
      </c>
      <c r="Q368" s="571">
        <v>2994</v>
      </c>
    </row>
    <row r="369" spans="1:17" ht="14.4" customHeight="1" x14ac:dyDescent="0.3">
      <c r="A369" s="566" t="s">
        <v>537</v>
      </c>
      <c r="B369" s="567" t="s">
        <v>5310</v>
      </c>
      <c r="C369" s="567" t="s">
        <v>5132</v>
      </c>
      <c r="D369" s="567" t="s">
        <v>5223</v>
      </c>
      <c r="E369" s="567" t="s">
        <v>5224</v>
      </c>
      <c r="F369" s="570"/>
      <c r="G369" s="570"/>
      <c r="H369" s="570"/>
      <c r="I369" s="570"/>
      <c r="J369" s="570"/>
      <c r="K369" s="570"/>
      <c r="L369" s="570"/>
      <c r="M369" s="570"/>
      <c r="N369" s="570">
        <v>1</v>
      </c>
      <c r="O369" s="570">
        <v>114</v>
      </c>
      <c r="P369" s="583"/>
      <c r="Q369" s="571">
        <v>114</v>
      </c>
    </row>
    <row r="370" spans="1:17" ht="14.4" customHeight="1" x14ac:dyDescent="0.3">
      <c r="A370" s="566" t="s">
        <v>537</v>
      </c>
      <c r="B370" s="567" t="s">
        <v>5310</v>
      </c>
      <c r="C370" s="567" t="s">
        <v>5132</v>
      </c>
      <c r="D370" s="567" t="s">
        <v>5848</v>
      </c>
      <c r="E370" s="567" t="s">
        <v>5849</v>
      </c>
      <c r="F370" s="570">
        <v>1</v>
      </c>
      <c r="G370" s="570">
        <v>671</v>
      </c>
      <c r="H370" s="570">
        <v>1</v>
      </c>
      <c r="I370" s="570">
        <v>671</v>
      </c>
      <c r="J370" s="570">
        <v>3</v>
      </c>
      <c r="K370" s="570">
        <v>2025</v>
      </c>
      <c r="L370" s="570">
        <v>3.0178837555886737</v>
      </c>
      <c r="M370" s="570">
        <v>675</v>
      </c>
      <c r="N370" s="570">
        <v>1</v>
      </c>
      <c r="O370" s="570">
        <v>681</v>
      </c>
      <c r="P370" s="583">
        <v>1.014903129657228</v>
      </c>
      <c r="Q370" s="571">
        <v>681</v>
      </c>
    </row>
    <row r="371" spans="1:17" ht="14.4" customHeight="1" x14ac:dyDescent="0.3">
      <c r="A371" s="566" t="s">
        <v>537</v>
      </c>
      <c r="B371" s="567" t="s">
        <v>5310</v>
      </c>
      <c r="C371" s="567" t="s">
        <v>5132</v>
      </c>
      <c r="D371" s="567" t="s">
        <v>5227</v>
      </c>
      <c r="E371" s="567" t="s">
        <v>5228</v>
      </c>
      <c r="F371" s="570">
        <v>2</v>
      </c>
      <c r="G371" s="570">
        <v>1246</v>
      </c>
      <c r="H371" s="570">
        <v>1</v>
      </c>
      <c r="I371" s="570">
        <v>623</v>
      </c>
      <c r="J371" s="570">
        <v>2</v>
      </c>
      <c r="K371" s="570">
        <v>1250</v>
      </c>
      <c r="L371" s="570">
        <v>1.0032102728731942</v>
      </c>
      <c r="M371" s="570">
        <v>625</v>
      </c>
      <c r="N371" s="570">
        <v>4</v>
      </c>
      <c r="O371" s="570">
        <v>2512</v>
      </c>
      <c r="P371" s="583">
        <v>2.0160513643659712</v>
      </c>
      <c r="Q371" s="571">
        <v>628</v>
      </c>
    </row>
    <row r="372" spans="1:17" ht="14.4" customHeight="1" x14ac:dyDescent="0.3">
      <c r="A372" s="566" t="s">
        <v>537</v>
      </c>
      <c r="B372" s="567" t="s">
        <v>5310</v>
      </c>
      <c r="C372" s="567" t="s">
        <v>5132</v>
      </c>
      <c r="D372" s="567" t="s">
        <v>5229</v>
      </c>
      <c r="E372" s="567" t="s">
        <v>5230</v>
      </c>
      <c r="F372" s="570">
        <v>4</v>
      </c>
      <c r="G372" s="570">
        <v>1712</v>
      </c>
      <c r="H372" s="570">
        <v>1</v>
      </c>
      <c r="I372" s="570">
        <v>428</v>
      </c>
      <c r="J372" s="570">
        <v>7</v>
      </c>
      <c r="K372" s="570">
        <v>3003</v>
      </c>
      <c r="L372" s="570">
        <v>1.754088785046729</v>
      </c>
      <c r="M372" s="570">
        <v>429</v>
      </c>
      <c r="N372" s="570">
        <v>3</v>
      </c>
      <c r="O372" s="570">
        <v>1293</v>
      </c>
      <c r="P372" s="583">
        <v>0.75525700934579443</v>
      </c>
      <c r="Q372" s="571">
        <v>431</v>
      </c>
    </row>
    <row r="373" spans="1:17" ht="14.4" customHeight="1" x14ac:dyDescent="0.3">
      <c r="A373" s="566" t="s">
        <v>537</v>
      </c>
      <c r="B373" s="567" t="s">
        <v>5310</v>
      </c>
      <c r="C373" s="567" t="s">
        <v>5132</v>
      </c>
      <c r="D373" s="567" t="s">
        <v>5850</v>
      </c>
      <c r="E373" s="567" t="s">
        <v>5851</v>
      </c>
      <c r="F373" s="570"/>
      <c r="G373" s="570"/>
      <c r="H373" s="570"/>
      <c r="I373" s="570"/>
      <c r="J373" s="570">
        <v>17</v>
      </c>
      <c r="K373" s="570">
        <v>14314</v>
      </c>
      <c r="L373" s="570"/>
      <c r="M373" s="570">
        <v>842</v>
      </c>
      <c r="N373" s="570">
        <v>3</v>
      </c>
      <c r="O373" s="570">
        <v>2535</v>
      </c>
      <c r="P373" s="583"/>
      <c r="Q373" s="571">
        <v>845</v>
      </c>
    </row>
    <row r="374" spans="1:17" ht="14.4" customHeight="1" x14ac:dyDescent="0.3">
      <c r="A374" s="566" t="s">
        <v>537</v>
      </c>
      <c r="B374" s="567" t="s">
        <v>5310</v>
      </c>
      <c r="C374" s="567" t="s">
        <v>5132</v>
      </c>
      <c r="D374" s="567" t="s">
        <v>5852</v>
      </c>
      <c r="E374" s="567" t="s">
        <v>5853</v>
      </c>
      <c r="F374" s="570">
        <v>1</v>
      </c>
      <c r="G374" s="570">
        <v>468</v>
      </c>
      <c r="H374" s="570">
        <v>1</v>
      </c>
      <c r="I374" s="570">
        <v>468</v>
      </c>
      <c r="J374" s="570"/>
      <c r="K374" s="570"/>
      <c r="L374" s="570"/>
      <c r="M374" s="570"/>
      <c r="N374" s="570"/>
      <c r="O374" s="570"/>
      <c r="P374" s="583"/>
      <c r="Q374" s="571"/>
    </row>
    <row r="375" spans="1:17" ht="14.4" customHeight="1" x14ac:dyDescent="0.3">
      <c r="A375" s="566" t="s">
        <v>537</v>
      </c>
      <c r="B375" s="567" t="s">
        <v>5310</v>
      </c>
      <c r="C375" s="567" t="s">
        <v>5132</v>
      </c>
      <c r="D375" s="567" t="s">
        <v>5231</v>
      </c>
      <c r="E375" s="567" t="s">
        <v>5232</v>
      </c>
      <c r="F375" s="570">
        <v>2</v>
      </c>
      <c r="G375" s="570">
        <v>180</v>
      </c>
      <c r="H375" s="570">
        <v>1</v>
      </c>
      <c r="I375" s="570">
        <v>90</v>
      </c>
      <c r="J375" s="570"/>
      <c r="K375" s="570"/>
      <c r="L375" s="570"/>
      <c r="M375" s="570"/>
      <c r="N375" s="570"/>
      <c r="O375" s="570"/>
      <c r="P375" s="583"/>
      <c r="Q375" s="571"/>
    </row>
    <row r="376" spans="1:17" ht="14.4" customHeight="1" x14ac:dyDescent="0.3">
      <c r="A376" s="566" t="s">
        <v>537</v>
      </c>
      <c r="B376" s="567" t="s">
        <v>5310</v>
      </c>
      <c r="C376" s="567" t="s">
        <v>5132</v>
      </c>
      <c r="D376" s="567" t="s">
        <v>5854</v>
      </c>
      <c r="E376" s="567" t="s">
        <v>5855</v>
      </c>
      <c r="F376" s="570"/>
      <c r="G376" s="570"/>
      <c r="H376" s="570"/>
      <c r="I376" s="570"/>
      <c r="J376" s="570">
        <v>2</v>
      </c>
      <c r="K376" s="570">
        <v>18868</v>
      </c>
      <c r="L376" s="570"/>
      <c r="M376" s="570">
        <v>9434</v>
      </c>
      <c r="N376" s="570"/>
      <c r="O376" s="570"/>
      <c r="P376" s="583"/>
      <c r="Q376" s="571"/>
    </row>
    <row r="377" spans="1:17" ht="14.4" customHeight="1" x14ac:dyDescent="0.3">
      <c r="A377" s="566" t="s">
        <v>537</v>
      </c>
      <c r="B377" s="567" t="s">
        <v>5310</v>
      </c>
      <c r="C377" s="567" t="s">
        <v>5132</v>
      </c>
      <c r="D377" s="567" t="s">
        <v>5856</v>
      </c>
      <c r="E377" s="567" t="s">
        <v>5857</v>
      </c>
      <c r="F377" s="570">
        <v>4</v>
      </c>
      <c r="G377" s="570">
        <v>35892</v>
      </c>
      <c r="H377" s="570">
        <v>1</v>
      </c>
      <c r="I377" s="570">
        <v>8973</v>
      </c>
      <c r="J377" s="570">
        <v>2</v>
      </c>
      <c r="K377" s="570">
        <v>18000</v>
      </c>
      <c r="L377" s="570">
        <v>0.50150451354062187</v>
      </c>
      <c r="M377" s="570">
        <v>9000</v>
      </c>
      <c r="N377" s="570"/>
      <c r="O377" s="570"/>
      <c r="P377" s="583"/>
      <c r="Q377" s="571"/>
    </row>
    <row r="378" spans="1:17" ht="14.4" customHeight="1" x14ac:dyDescent="0.3">
      <c r="A378" s="566" t="s">
        <v>537</v>
      </c>
      <c r="B378" s="567" t="s">
        <v>5310</v>
      </c>
      <c r="C378" s="567" t="s">
        <v>5132</v>
      </c>
      <c r="D378" s="567" t="s">
        <v>5858</v>
      </c>
      <c r="E378" s="567" t="s">
        <v>5859</v>
      </c>
      <c r="F378" s="570">
        <v>1</v>
      </c>
      <c r="G378" s="570">
        <v>9911</v>
      </c>
      <c r="H378" s="570">
        <v>1</v>
      </c>
      <c r="I378" s="570">
        <v>9911</v>
      </c>
      <c r="J378" s="570">
        <v>1</v>
      </c>
      <c r="K378" s="570">
        <v>9947</v>
      </c>
      <c r="L378" s="570">
        <v>1.0036323277166785</v>
      </c>
      <c r="M378" s="570">
        <v>9947</v>
      </c>
      <c r="N378" s="570">
        <v>1</v>
      </c>
      <c r="O378" s="570">
        <v>9992</v>
      </c>
      <c r="P378" s="583">
        <v>1.0081727373625264</v>
      </c>
      <c r="Q378" s="571">
        <v>9992</v>
      </c>
    </row>
    <row r="379" spans="1:17" ht="14.4" customHeight="1" x14ac:dyDescent="0.3">
      <c r="A379" s="566" t="s">
        <v>537</v>
      </c>
      <c r="B379" s="567" t="s">
        <v>5310</v>
      </c>
      <c r="C379" s="567" t="s">
        <v>5132</v>
      </c>
      <c r="D379" s="567" t="s">
        <v>5860</v>
      </c>
      <c r="E379" s="567" t="s">
        <v>5861</v>
      </c>
      <c r="F379" s="570"/>
      <c r="G379" s="570"/>
      <c r="H379" s="570"/>
      <c r="I379" s="570"/>
      <c r="J379" s="570"/>
      <c r="K379" s="570"/>
      <c r="L379" s="570"/>
      <c r="M379" s="570"/>
      <c r="N379" s="570">
        <v>1</v>
      </c>
      <c r="O379" s="570">
        <v>509</v>
      </c>
      <c r="P379" s="583"/>
      <c r="Q379" s="571">
        <v>509</v>
      </c>
    </row>
    <row r="380" spans="1:17" ht="14.4" customHeight="1" x14ac:dyDescent="0.3">
      <c r="A380" s="566" t="s">
        <v>537</v>
      </c>
      <c r="B380" s="567" t="s">
        <v>5310</v>
      </c>
      <c r="C380" s="567" t="s">
        <v>5132</v>
      </c>
      <c r="D380" s="567" t="s">
        <v>5862</v>
      </c>
      <c r="E380" s="567" t="s">
        <v>5863</v>
      </c>
      <c r="F380" s="570">
        <v>4</v>
      </c>
      <c r="G380" s="570">
        <v>50836</v>
      </c>
      <c r="H380" s="570">
        <v>1</v>
      </c>
      <c r="I380" s="570">
        <v>12709</v>
      </c>
      <c r="J380" s="570">
        <v>2</v>
      </c>
      <c r="K380" s="570">
        <v>25462</v>
      </c>
      <c r="L380" s="570">
        <v>0.50086552836572507</v>
      </c>
      <c r="M380" s="570">
        <v>12731</v>
      </c>
      <c r="N380" s="570"/>
      <c r="O380" s="570"/>
      <c r="P380" s="583"/>
      <c r="Q380" s="571"/>
    </row>
    <row r="381" spans="1:17" ht="14.4" customHeight="1" x14ac:dyDescent="0.3">
      <c r="A381" s="566" t="s">
        <v>537</v>
      </c>
      <c r="B381" s="567" t="s">
        <v>5310</v>
      </c>
      <c r="C381" s="567" t="s">
        <v>5132</v>
      </c>
      <c r="D381" s="567" t="s">
        <v>5864</v>
      </c>
      <c r="E381" s="567" t="s">
        <v>5865</v>
      </c>
      <c r="F381" s="570">
        <v>1</v>
      </c>
      <c r="G381" s="570">
        <v>6806</v>
      </c>
      <c r="H381" s="570">
        <v>1</v>
      </c>
      <c r="I381" s="570">
        <v>6806</v>
      </c>
      <c r="J381" s="570">
        <v>1</v>
      </c>
      <c r="K381" s="570">
        <v>6820</v>
      </c>
      <c r="L381" s="570">
        <v>1.0020570085218925</v>
      </c>
      <c r="M381" s="570">
        <v>6820</v>
      </c>
      <c r="N381" s="570"/>
      <c r="O381" s="570"/>
      <c r="P381" s="583"/>
      <c r="Q381" s="571"/>
    </row>
    <row r="382" spans="1:17" ht="14.4" customHeight="1" x14ac:dyDescent="0.3">
      <c r="A382" s="566" t="s">
        <v>537</v>
      </c>
      <c r="B382" s="567" t="s">
        <v>5310</v>
      </c>
      <c r="C382" s="567" t="s">
        <v>5132</v>
      </c>
      <c r="D382" s="567" t="s">
        <v>5866</v>
      </c>
      <c r="E382" s="567" t="s">
        <v>5867</v>
      </c>
      <c r="F382" s="570">
        <v>1</v>
      </c>
      <c r="G382" s="570">
        <v>9411</v>
      </c>
      <c r="H382" s="570">
        <v>1</v>
      </c>
      <c r="I382" s="570">
        <v>9411</v>
      </c>
      <c r="J382" s="570"/>
      <c r="K382" s="570"/>
      <c r="L382" s="570"/>
      <c r="M382" s="570"/>
      <c r="N382" s="570"/>
      <c r="O382" s="570"/>
      <c r="P382" s="583"/>
      <c r="Q382" s="571"/>
    </row>
    <row r="383" spans="1:17" ht="14.4" customHeight="1" x14ac:dyDescent="0.3">
      <c r="A383" s="566" t="s">
        <v>537</v>
      </c>
      <c r="B383" s="567" t="s">
        <v>5310</v>
      </c>
      <c r="C383" s="567" t="s">
        <v>5132</v>
      </c>
      <c r="D383" s="567" t="s">
        <v>5868</v>
      </c>
      <c r="E383" s="567" t="s">
        <v>5869</v>
      </c>
      <c r="F383" s="570">
        <v>1</v>
      </c>
      <c r="G383" s="570">
        <v>2372</v>
      </c>
      <c r="H383" s="570">
        <v>1</v>
      </c>
      <c r="I383" s="570">
        <v>2372</v>
      </c>
      <c r="J383" s="570">
        <v>1</v>
      </c>
      <c r="K383" s="570">
        <v>2390</v>
      </c>
      <c r="L383" s="570">
        <v>1.0075885328836425</v>
      </c>
      <c r="M383" s="570">
        <v>2390</v>
      </c>
      <c r="N383" s="570"/>
      <c r="O383" s="570"/>
      <c r="P383" s="583"/>
      <c r="Q383" s="571"/>
    </row>
    <row r="384" spans="1:17" ht="14.4" customHeight="1" x14ac:dyDescent="0.3">
      <c r="A384" s="566" t="s">
        <v>537</v>
      </c>
      <c r="B384" s="567" t="s">
        <v>5310</v>
      </c>
      <c r="C384" s="567" t="s">
        <v>5132</v>
      </c>
      <c r="D384" s="567" t="s">
        <v>5870</v>
      </c>
      <c r="E384" s="567" t="s">
        <v>5871</v>
      </c>
      <c r="F384" s="570"/>
      <c r="G384" s="570"/>
      <c r="H384" s="570"/>
      <c r="I384" s="570"/>
      <c r="J384" s="570">
        <v>6</v>
      </c>
      <c r="K384" s="570">
        <v>18666</v>
      </c>
      <c r="L384" s="570"/>
      <c r="M384" s="570">
        <v>3111</v>
      </c>
      <c r="N384" s="570">
        <v>10</v>
      </c>
      <c r="O384" s="570">
        <v>31170</v>
      </c>
      <c r="P384" s="583"/>
      <c r="Q384" s="571">
        <v>3117</v>
      </c>
    </row>
    <row r="385" spans="1:17" ht="14.4" customHeight="1" x14ac:dyDescent="0.3">
      <c r="A385" s="566" t="s">
        <v>537</v>
      </c>
      <c r="B385" s="567" t="s">
        <v>5310</v>
      </c>
      <c r="C385" s="567" t="s">
        <v>5132</v>
      </c>
      <c r="D385" s="567" t="s">
        <v>5872</v>
      </c>
      <c r="E385" s="567" t="s">
        <v>5873</v>
      </c>
      <c r="F385" s="570"/>
      <c r="G385" s="570"/>
      <c r="H385" s="570"/>
      <c r="I385" s="570"/>
      <c r="J385" s="570">
        <v>8</v>
      </c>
      <c r="K385" s="570">
        <v>28048</v>
      </c>
      <c r="L385" s="570"/>
      <c r="M385" s="570">
        <v>3506</v>
      </c>
      <c r="N385" s="570">
        <v>11</v>
      </c>
      <c r="O385" s="570">
        <v>38643</v>
      </c>
      <c r="P385" s="583"/>
      <c r="Q385" s="571">
        <v>3513</v>
      </c>
    </row>
    <row r="386" spans="1:17" ht="14.4" customHeight="1" x14ac:dyDescent="0.3">
      <c r="A386" s="566" t="s">
        <v>537</v>
      </c>
      <c r="B386" s="567" t="s">
        <v>5310</v>
      </c>
      <c r="C386" s="567" t="s">
        <v>5132</v>
      </c>
      <c r="D386" s="567" t="s">
        <v>5874</v>
      </c>
      <c r="E386" s="567" t="s">
        <v>5875</v>
      </c>
      <c r="F386" s="570">
        <v>5</v>
      </c>
      <c r="G386" s="570">
        <v>7675</v>
      </c>
      <c r="H386" s="570">
        <v>1</v>
      </c>
      <c r="I386" s="570">
        <v>1535</v>
      </c>
      <c r="J386" s="570">
        <v>5</v>
      </c>
      <c r="K386" s="570">
        <v>7705</v>
      </c>
      <c r="L386" s="570">
        <v>1.0039087947882737</v>
      </c>
      <c r="M386" s="570">
        <v>1541</v>
      </c>
      <c r="N386" s="570">
        <v>4</v>
      </c>
      <c r="O386" s="570">
        <v>6192</v>
      </c>
      <c r="P386" s="583">
        <v>0.80677524429967429</v>
      </c>
      <c r="Q386" s="571">
        <v>1548</v>
      </c>
    </row>
    <row r="387" spans="1:17" ht="14.4" customHeight="1" x14ac:dyDescent="0.3">
      <c r="A387" s="566" t="s">
        <v>537</v>
      </c>
      <c r="B387" s="567" t="s">
        <v>5310</v>
      </c>
      <c r="C387" s="567" t="s">
        <v>5132</v>
      </c>
      <c r="D387" s="567" t="s">
        <v>5876</v>
      </c>
      <c r="E387" s="567" t="s">
        <v>5877</v>
      </c>
      <c r="F387" s="570">
        <v>1</v>
      </c>
      <c r="G387" s="570">
        <v>8104</v>
      </c>
      <c r="H387" s="570">
        <v>1</v>
      </c>
      <c r="I387" s="570">
        <v>8104</v>
      </c>
      <c r="J387" s="570"/>
      <c r="K387" s="570"/>
      <c r="L387" s="570"/>
      <c r="M387" s="570"/>
      <c r="N387" s="570"/>
      <c r="O387" s="570"/>
      <c r="P387" s="583"/>
      <c r="Q387" s="571"/>
    </row>
    <row r="388" spans="1:17" ht="14.4" customHeight="1" x14ac:dyDescent="0.3">
      <c r="A388" s="566" t="s">
        <v>537</v>
      </c>
      <c r="B388" s="567" t="s">
        <v>5310</v>
      </c>
      <c r="C388" s="567" t="s">
        <v>5132</v>
      </c>
      <c r="D388" s="567" t="s">
        <v>5878</v>
      </c>
      <c r="E388" s="567" t="s">
        <v>5879</v>
      </c>
      <c r="F388" s="570">
        <v>4</v>
      </c>
      <c r="G388" s="570">
        <v>37416</v>
      </c>
      <c r="H388" s="570">
        <v>1</v>
      </c>
      <c r="I388" s="570">
        <v>9354</v>
      </c>
      <c r="J388" s="570">
        <v>4</v>
      </c>
      <c r="K388" s="570">
        <v>37524</v>
      </c>
      <c r="L388" s="570">
        <v>1.0028864656831302</v>
      </c>
      <c r="M388" s="570">
        <v>9381</v>
      </c>
      <c r="N388" s="570">
        <v>5</v>
      </c>
      <c r="O388" s="570">
        <v>47075</v>
      </c>
      <c r="P388" s="583">
        <v>1.2581515929014326</v>
      </c>
      <c r="Q388" s="571">
        <v>9415</v>
      </c>
    </row>
    <row r="389" spans="1:17" ht="14.4" customHeight="1" x14ac:dyDescent="0.3">
      <c r="A389" s="566" t="s">
        <v>537</v>
      </c>
      <c r="B389" s="567" t="s">
        <v>5310</v>
      </c>
      <c r="C389" s="567" t="s">
        <v>5132</v>
      </c>
      <c r="D389" s="567" t="s">
        <v>5880</v>
      </c>
      <c r="E389" s="567" t="s">
        <v>5881</v>
      </c>
      <c r="F389" s="570">
        <v>6</v>
      </c>
      <c r="G389" s="570">
        <v>51360</v>
      </c>
      <c r="H389" s="570">
        <v>1</v>
      </c>
      <c r="I389" s="570">
        <v>8560</v>
      </c>
      <c r="J389" s="570">
        <v>3</v>
      </c>
      <c r="K389" s="570">
        <v>25746</v>
      </c>
      <c r="L389" s="570">
        <v>0.50128504672897201</v>
      </c>
      <c r="M389" s="570">
        <v>8582</v>
      </c>
      <c r="N389" s="570">
        <v>8</v>
      </c>
      <c r="O389" s="570">
        <v>68888</v>
      </c>
      <c r="P389" s="583">
        <v>1.3412772585669781</v>
      </c>
      <c r="Q389" s="571">
        <v>8611</v>
      </c>
    </row>
    <row r="390" spans="1:17" ht="14.4" customHeight="1" x14ac:dyDescent="0.3">
      <c r="A390" s="566" t="s">
        <v>537</v>
      </c>
      <c r="B390" s="567" t="s">
        <v>5310</v>
      </c>
      <c r="C390" s="567" t="s">
        <v>5132</v>
      </c>
      <c r="D390" s="567" t="s">
        <v>5882</v>
      </c>
      <c r="E390" s="567" t="s">
        <v>5883</v>
      </c>
      <c r="F390" s="570">
        <v>2</v>
      </c>
      <c r="G390" s="570">
        <v>15006</v>
      </c>
      <c r="H390" s="570">
        <v>1</v>
      </c>
      <c r="I390" s="570">
        <v>7503</v>
      </c>
      <c r="J390" s="570">
        <v>5</v>
      </c>
      <c r="K390" s="570">
        <v>37665</v>
      </c>
      <c r="L390" s="570">
        <v>2.5099960015993603</v>
      </c>
      <c r="M390" s="570">
        <v>7533</v>
      </c>
      <c r="N390" s="570"/>
      <c r="O390" s="570"/>
      <c r="P390" s="583"/>
      <c r="Q390" s="571"/>
    </row>
    <row r="391" spans="1:17" ht="14.4" customHeight="1" x14ac:dyDescent="0.3">
      <c r="A391" s="566" t="s">
        <v>537</v>
      </c>
      <c r="B391" s="567" t="s">
        <v>5310</v>
      </c>
      <c r="C391" s="567" t="s">
        <v>5132</v>
      </c>
      <c r="D391" s="567" t="s">
        <v>5884</v>
      </c>
      <c r="E391" s="567" t="s">
        <v>5885</v>
      </c>
      <c r="F391" s="570">
        <v>3</v>
      </c>
      <c r="G391" s="570">
        <v>17871</v>
      </c>
      <c r="H391" s="570">
        <v>1</v>
      </c>
      <c r="I391" s="570">
        <v>5957</v>
      </c>
      <c r="J391" s="570">
        <v>1</v>
      </c>
      <c r="K391" s="570">
        <v>5975</v>
      </c>
      <c r="L391" s="570">
        <v>0.33434055173185606</v>
      </c>
      <c r="M391" s="570">
        <v>5975</v>
      </c>
      <c r="N391" s="570">
        <v>6</v>
      </c>
      <c r="O391" s="570">
        <v>35988</v>
      </c>
      <c r="P391" s="583">
        <v>2.0137653181131441</v>
      </c>
      <c r="Q391" s="571">
        <v>5998</v>
      </c>
    </row>
    <row r="392" spans="1:17" ht="14.4" customHeight="1" x14ac:dyDescent="0.3">
      <c r="A392" s="566" t="s">
        <v>537</v>
      </c>
      <c r="B392" s="567" t="s">
        <v>5310</v>
      </c>
      <c r="C392" s="567" t="s">
        <v>5132</v>
      </c>
      <c r="D392" s="567" t="s">
        <v>5886</v>
      </c>
      <c r="E392" s="567" t="s">
        <v>5887</v>
      </c>
      <c r="F392" s="570"/>
      <c r="G392" s="570"/>
      <c r="H392" s="570"/>
      <c r="I392" s="570"/>
      <c r="J392" s="570">
        <v>1</v>
      </c>
      <c r="K392" s="570">
        <v>7205</v>
      </c>
      <c r="L392" s="570"/>
      <c r="M392" s="570">
        <v>7205</v>
      </c>
      <c r="N392" s="570"/>
      <c r="O392" s="570"/>
      <c r="P392" s="583"/>
      <c r="Q392" s="571"/>
    </row>
    <row r="393" spans="1:17" ht="14.4" customHeight="1" x14ac:dyDescent="0.3">
      <c r="A393" s="566" t="s">
        <v>537</v>
      </c>
      <c r="B393" s="567" t="s">
        <v>5310</v>
      </c>
      <c r="C393" s="567" t="s">
        <v>5132</v>
      </c>
      <c r="D393" s="567" t="s">
        <v>5888</v>
      </c>
      <c r="E393" s="567" t="s">
        <v>5889</v>
      </c>
      <c r="F393" s="570"/>
      <c r="G393" s="570"/>
      <c r="H393" s="570"/>
      <c r="I393" s="570"/>
      <c r="J393" s="570">
        <v>2</v>
      </c>
      <c r="K393" s="570">
        <v>3584</v>
      </c>
      <c r="L393" s="570"/>
      <c r="M393" s="570">
        <v>1792</v>
      </c>
      <c r="N393" s="570">
        <v>2</v>
      </c>
      <c r="O393" s="570">
        <v>3596</v>
      </c>
      <c r="P393" s="583"/>
      <c r="Q393" s="571">
        <v>1798</v>
      </c>
    </row>
    <row r="394" spans="1:17" ht="14.4" customHeight="1" x14ac:dyDescent="0.3">
      <c r="A394" s="566" t="s">
        <v>537</v>
      </c>
      <c r="B394" s="567" t="s">
        <v>5310</v>
      </c>
      <c r="C394" s="567" t="s">
        <v>5132</v>
      </c>
      <c r="D394" s="567" t="s">
        <v>5890</v>
      </c>
      <c r="E394" s="567" t="s">
        <v>5891</v>
      </c>
      <c r="F394" s="570">
        <v>3</v>
      </c>
      <c r="G394" s="570">
        <v>10095</v>
      </c>
      <c r="H394" s="570">
        <v>1</v>
      </c>
      <c r="I394" s="570">
        <v>3365</v>
      </c>
      <c r="J394" s="570">
        <v>2</v>
      </c>
      <c r="K394" s="570">
        <v>6754</v>
      </c>
      <c r="L394" s="570">
        <v>0.66904408122833081</v>
      </c>
      <c r="M394" s="570">
        <v>3377</v>
      </c>
      <c r="N394" s="570">
        <v>1</v>
      </c>
      <c r="O394" s="570">
        <v>3392</v>
      </c>
      <c r="P394" s="583">
        <v>0.33600792471520557</v>
      </c>
      <c r="Q394" s="571">
        <v>3392</v>
      </c>
    </row>
    <row r="395" spans="1:17" ht="14.4" customHeight="1" x14ac:dyDescent="0.3">
      <c r="A395" s="566" t="s">
        <v>537</v>
      </c>
      <c r="B395" s="567" t="s">
        <v>5310</v>
      </c>
      <c r="C395" s="567" t="s">
        <v>5132</v>
      </c>
      <c r="D395" s="567" t="s">
        <v>5892</v>
      </c>
      <c r="E395" s="567" t="s">
        <v>5893</v>
      </c>
      <c r="F395" s="570">
        <v>16</v>
      </c>
      <c r="G395" s="570">
        <v>14912</v>
      </c>
      <c r="H395" s="570">
        <v>1</v>
      </c>
      <c r="I395" s="570">
        <v>932</v>
      </c>
      <c r="J395" s="570">
        <v>15</v>
      </c>
      <c r="K395" s="570">
        <v>14025</v>
      </c>
      <c r="L395" s="570">
        <v>0.94051770386266098</v>
      </c>
      <c r="M395" s="570">
        <v>935</v>
      </c>
      <c r="N395" s="570">
        <v>8</v>
      </c>
      <c r="O395" s="570">
        <v>7512</v>
      </c>
      <c r="P395" s="583">
        <v>0.503755364806867</v>
      </c>
      <c r="Q395" s="571">
        <v>939</v>
      </c>
    </row>
    <row r="396" spans="1:17" ht="14.4" customHeight="1" x14ac:dyDescent="0.3">
      <c r="A396" s="566" t="s">
        <v>537</v>
      </c>
      <c r="B396" s="567" t="s">
        <v>5310</v>
      </c>
      <c r="C396" s="567" t="s">
        <v>5132</v>
      </c>
      <c r="D396" s="567" t="s">
        <v>5894</v>
      </c>
      <c r="E396" s="567" t="s">
        <v>5895</v>
      </c>
      <c r="F396" s="570">
        <v>50</v>
      </c>
      <c r="G396" s="570">
        <v>225300</v>
      </c>
      <c r="H396" s="570">
        <v>1</v>
      </c>
      <c r="I396" s="570">
        <v>4506</v>
      </c>
      <c r="J396" s="570">
        <v>42</v>
      </c>
      <c r="K396" s="570">
        <v>189630</v>
      </c>
      <c r="L396" s="570">
        <v>0.8416777629826897</v>
      </c>
      <c r="M396" s="570">
        <v>4515</v>
      </c>
      <c r="N396" s="570">
        <v>53</v>
      </c>
      <c r="O396" s="570">
        <v>239931</v>
      </c>
      <c r="P396" s="583">
        <v>1.0649400798934754</v>
      </c>
      <c r="Q396" s="571">
        <v>4527</v>
      </c>
    </row>
    <row r="397" spans="1:17" ht="14.4" customHeight="1" x14ac:dyDescent="0.3">
      <c r="A397" s="566" t="s">
        <v>537</v>
      </c>
      <c r="B397" s="567" t="s">
        <v>5310</v>
      </c>
      <c r="C397" s="567" t="s">
        <v>5132</v>
      </c>
      <c r="D397" s="567" t="s">
        <v>5896</v>
      </c>
      <c r="E397" s="567" t="s">
        <v>5897</v>
      </c>
      <c r="F397" s="570">
        <v>2</v>
      </c>
      <c r="G397" s="570">
        <v>16622</v>
      </c>
      <c r="H397" s="570">
        <v>1</v>
      </c>
      <c r="I397" s="570">
        <v>8311</v>
      </c>
      <c r="J397" s="570">
        <v>2</v>
      </c>
      <c r="K397" s="570">
        <v>16664</v>
      </c>
      <c r="L397" s="570">
        <v>1.0025267717482853</v>
      </c>
      <c r="M397" s="570">
        <v>8332</v>
      </c>
      <c r="N397" s="570">
        <v>3</v>
      </c>
      <c r="O397" s="570">
        <v>25074</v>
      </c>
      <c r="P397" s="583">
        <v>1.5084827337263866</v>
      </c>
      <c r="Q397" s="571">
        <v>8358</v>
      </c>
    </row>
    <row r="398" spans="1:17" ht="14.4" customHeight="1" x14ac:dyDescent="0.3">
      <c r="A398" s="566" t="s">
        <v>537</v>
      </c>
      <c r="B398" s="567" t="s">
        <v>5310</v>
      </c>
      <c r="C398" s="567" t="s">
        <v>5132</v>
      </c>
      <c r="D398" s="567" t="s">
        <v>5898</v>
      </c>
      <c r="E398" s="567" t="s">
        <v>5899</v>
      </c>
      <c r="F398" s="570"/>
      <c r="G398" s="570"/>
      <c r="H398" s="570"/>
      <c r="I398" s="570"/>
      <c r="J398" s="570"/>
      <c r="K398" s="570"/>
      <c r="L398" s="570"/>
      <c r="M398" s="570"/>
      <c r="N398" s="570">
        <v>2</v>
      </c>
      <c r="O398" s="570">
        <v>17860</v>
      </c>
      <c r="P398" s="583"/>
      <c r="Q398" s="571">
        <v>8930</v>
      </c>
    </row>
    <row r="399" spans="1:17" ht="14.4" customHeight="1" x14ac:dyDescent="0.3">
      <c r="A399" s="566" t="s">
        <v>537</v>
      </c>
      <c r="B399" s="567" t="s">
        <v>5310</v>
      </c>
      <c r="C399" s="567" t="s">
        <v>5132</v>
      </c>
      <c r="D399" s="567" t="s">
        <v>5900</v>
      </c>
      <c r="E399" s="567" t="s">
        <v>5901</v>
      </c>
      <c r="F399" s="570">
        <v>7</v>
      </c>
      <c r="G399" s="570">
        <v>55881</v>
      </c>
      <c r="H399" s="570">
        <v>1</v>
      </c>
      <c r="I399" s="570">
        <v>7983</v>
      </c>
      <c r="J399" s="570">
        <v>9</v>
      </c>
      <c r="K399" s="570">
        <v>72144</v>
      </c>
      <c r="L399" s="570">
        <v>1.2910291512320824</v>
      </c>
      <c r="M399" s="570">
        <v>8016</v>
      </c>
      <c r="N399" s="570">
        <v>13</v>
      </c>
      <c r="O399" s="570">
        <v>104754</v>
      </c>
      <c r="P399" s="583">
        <v>1.874590647984109</v>
      </c>
      <c r="Q399" s="571">
        <v>8058</v>
      </c>
    </row>
    <row r="400" spans="1:17" ht="14.4" customHeight="1" x14ac:dyDescent="0.3">
      <c r="A400" s="566" t="s">
        <v>537</v>
      </c>
      <c r="B400" s="567" t="s">
        <v>5310</v>
      </c>
      <c r="C400" s="567" t="s">
        <v>5132</v>
      </c>
      <c r="D400" s="567" t="s">
        <v>5902</v>
      </c>
      <c r="E400" s="567" t="s">
        <v>5903</v>
      </c>
      <c r="F400" s="570">
        <v>2</v>
      </c>
      <c r="G400" s="570">
        <v>818</v>
      </c>
      <c r="H400" s="570">
        <v>1</v>
      </c>
      <c r="I400" s="570">
        <v>409</v>
      </c>
      <c r="J400" s="570">
        <v>9</v>
      </c>
      <c r="K400" s="570">
        <v>3690</v>
      </c>
      <c r="L400" s="570">
        <v>4.511002444987775</v>
      </c>
      <c r="M400" s="570">
        <v>410</v>
      </c>
      <c r="N400" s="570">
        <v>4</v>
      </c>
      <c r="O400" s="570">
        <v>1644</v>
      </c>
      <c r="P400" s="583">
        <v>2.0097799511002443</v>
      </c>
      <c r="Q400" s="571">
        <v>411</v>
      </c>
    </row>
    <row r="401" spans="1:17" ht="14.4" customHeight="1" x14ac:dyDescent="0.3">
      <c r="A401" s="566" t="s">
        <v>537</v>
      </c>
      <c r="B401" s="567" t="s">
        <v>5310</v>
      </c>
      <c r="C401" s="567" t="s">
        <v>5132</v>
      </c>
      <c r="D401" s="567" t="s">
        <v>5904</v>
      </c>
      <c r="E401" s="567" t="s">
        <v>5905</v>
      </c>
      <c r="F401" s="570">
        <v>9</v>
      </c>
      <c r="G401" s="570">
        <v>91377</v>
      </c>
      <c r="H401" s="570">
        <v>1</v>
      </c>
      <c r="I401" s="570">
        <v>10153</v>
      </c>
      <c r="J401" s="570">
        <v>3</v>
      </c>
      <c r="K401" s="570">
        <v>30558</v>
      </c>
      <c r="L401" s="570">
        <v>0.33441675695196821</v>
      </c>
      <c r="M401" s="570">
        <v>10186</v>
      </c>
      <c r="N401" s="570">
        <v>2</v>
      </c>
      <c r="O401" s="570">
        <v>20456</v>
      </c>
      <c r="P401" s="583">
        <v>0.22386377315954781</v>
      </c>
      <c r="Q401" s="571">
        <v>10228</v>
      </c>
    </row>
    <row r="402" spans="1:17" ht="14.4" customHeight="1" x14ac:dyDescent="0.3">
      <c r="A402" s="566" t="s">
        <v>537</v>
      </c>
      <c r="B402" s="567" t="s">
        <v>5310</v>
      </c>
      <c r="C402" s="567" t="s">
        <v>5132</v>
      </c>
      <c r="D402" s="567" t="s">
        <v>5906</v>
      </c>
      <c r="E402" s="567" t="s">
        <v>5907</v>
      </c>
      <c r="F402" s="570">
        <v>37</v>
      </c>
      <c r="G402" s="570">
        <v>329374</v>
      </c>
      <c r="H402" s="570">
        <v>1</v>
      </c>
      <c r="I402" s="570">
        <v>8902</v>
      </c>
      <c r="J402" s="570">
        <v>32</v>
      </c>
      <c r="K402" s="570">
        <v>285728</v>
      </c>
      <c r="L402" s="570">
        <v>0.86748802273403491</v>
      </c>
      <c r="M402" s="570">
        <v>8929</v>
      </c>
      <c r="N402" s="570">
        <v>49</v>
      </c>
      <c r="O402" s="570">
        <v>439187</v>
      </c>
      <c r="P402" s="583">
        <v>1.3333991146842192</v>
      </c>
      <c r="Q402" s="571">
        <v>8963</v>
      </c>
    </row>
    <row r="403" spans="1:17" ht="14.4" customHeight="1" x14ac:dyDescent="0.3">
      <c r="A403" s="566" t="s">
        <v>537</v>
      </c>
      <c r="B403" s="567" t="s">
        <v>5310</v>
      </c>
      <c r="C403" s="567" t="s">
        <v>5132</v>
      </c>
      <c r="D403" s="567" t="s">
        <v>5908</v>
      </c>
      <c r="E403" s="567" t="s">
        <v>5909</v>
      </c>
      <c r="F403" s="570">
        <v>6</v>
      </c>
      <c r="G403" s="570">
        <v>57144</v>
      </c>
      <c r="H403" s="570">
        <v>1</v>
      </c>
      <c r="I403" s="570">
        <v>9524</v>
      </c>
      <c r="J403" s="570">
        <v>5</v>
      </c>
      <c r="K403" s="570">
        <v>47800</v>
      </c>
      <c r="L403" s="570">
        <v>0.83648327033459335</v>
      </c>
      <c r="M403" s="570">
        <v>9560</v>
      </c>
      <c r="N403" s="570">
        <v>5</v>
      </c>
      <c r="O403" s="570">
        <v>48025</v>
      </c>
      <c r="P403" s="583">
        <v>0.84042069158616828</v>
      </c>
      <c r="Q403" s="571">
        <v>9605</v>
      </c>
    </row>
    <row r="404" spans="1:17" ht="14.4" customHeight="1" x14ac:dyDescent="0.3">
      <c r="A404" s="566" t="s">
        <v>537</v>
      </c>
      <c r="B404" s="567" t="s">
        <v>5310</v>
      </c>
      <c r="C404" s="567" t="s">
        <v>5132</v>
      </c>
      <c r="D404" s="567" t="s">
        <v>5910</v>
      </c>
      <c r="E404" s="567" t="s">
        <v>5911</v>
      </c>
      <c r="F404" s="570">
        <v>53</v>
      </c>
      <c r="G404" s="570">
        <v>320279</v>
      </c>
      <c r="H404" s="570">
        <v>1</v>
      </c>
      <c r="I404" s="570">
        <v>6043</v>
      </c>
      <c r="J404" s="570">
        <v>50</v>
      </c>
      <c r="K404" s="570">
        <v>302900</v>
      </c>
      <c r="L404" s="570">
        <v>0.94573793473815015</v>
      </c>
      <c r="M404" s="570">
        <v>6058</v>
      </c>
      <c r="N404" s="570">
        <v>65</v>
      </c>
      <c r="O404" s="570">
        <v>395005</v>
      </c>
      <c r="P404" s="583">
        <v>1.2333153281982272</v>
      </c>
      <c r="Q404" s="571">
        <v>6077</v>
      </c>
    </row>
    <row r="405" spans="1:17" ht="14.4" customHeight="1" x14ac:dyDescent="0.3">
      <c r="A405" s="566" t="s">
        <v>537</v>
      </c>
      <c r="B405" s="567" t="s">
        <v>5310</v>
      </c>
      <c r="C405" s="567" t="s">
        <v>5132</v>
      </c>
      <c r="D405" s="567" t="s">
        <v>5912</v>
      </c>
      <c r="E405" s="567" t="s">
        <v>5913</v>
      </c>
      <c r="F405" s="570">
        <v>8</v>
      </c>
      <c r="G405" s="570">
        <v>37816</v>
      </c>
      <c r="H405" s="570">
        <v>1</v>
      </c>
      <c r="I405" s="570">
        <v>4727</v>
      </c>
      <c r="J405" s="570">
        <v>10</v>
      </c>
      <c r="K405" s="570">
        <v>47380</v>
      </c>
      <c r="L405" s="570">
        <v>1.2529088216627882</v>
      </c>
      <c r="M405" s="570">
        <v>4738</v>
      </c>
      <c r="N405" s="570">
        <v>6</v>
      </c>
      <c r="O405" s="570">
        <v>28512</v>
      </c>
      <c r="P405" s="583">
        <v>0.7539665749947112</v>
      </c>
      <c r="Q405" s="571">
        <v>4752</v>
      </c>
    </row>
    <row r="406" spans="1:17" ht="14.4" customHeight="1" x14ac:dyDescent="0.3">
      <c r="A406" s="566" t="s">
        <v>537</v>
      </c>
      <c r="B406" s="567" t="s">
        <v>5310</v>
      </c>
      <c r="C406" s="567" t="s">
        <v>5132</v>
      </c>
      <c r="D406" s="567" t="s">
        <v>5914</v>
      </c>
      <c r="E406" s="567" t="s">
        <v>5915</v>
      </c>
      <c r="F406" s="570"/>
      <c r="G406" s="570"/>
      <c r="H406" s="570"/>
      <c r="I406" s="570"/>
      <c r="J406" s="570"/>
      <c r="K406" s="570"/>
      <c r="L406" s="570"/>
      <c r="M406" s="570"/>
      <c r="N406" s="570">
        <v>1</v>
      </c>
      <c r="O406" s="570">
        <v>344</v>
      </c>
      <c r="P406" s="583"/>
      <c r="Q406" s="571">
        <v>344</v>
      </c>
    </row>
    <row r="407" spans="1:17" ht="14.4" customHeight="1" x14ac:dyDescent="0.3">
      <c r="A407" s="566" t="s">
        <v>537</v>
      </c>
      <c r="B407" s="567" t="s">
        <v>5310</v>
      </c>
      <c r="C407" s="567" t="s">
        <v>5132</v>
      </c>
      <c r="D407" s="567" t="s">
        <v>5916</v>
      </c>
      <c r="E407" s="567" t="s">
        <v>5917</v>
      </c>
      <c r="F407" s="570"/>
      <c r="G407" s="570"/>
      <c r="H407" s="570"/>
      <c r="I407" s="570"/>
      <c r="J407" s="570"/>
      <c r="K407" s="570"/>
      <c r="L407" s="570"/>
      <c r="M407" s="570"/>
      <c r="N407" s="570">
        <v>1</v>
      </c>
      <c r="O407" s="570">
        <v>232</v>
      </c>
      <c r="P407" s="583"/>
      <c r="Q407" s="571">
        <v>232</v>
      </c>
    </row>
    <row r="408" spans="1:17" ht="14.4" customHeight="1" x14ac:dyDescent="0.3">
      <c r="A408" s="566" t="s">
        <v>537</v>
      </c>
      <c r="B408" s="567" t="s">
        <v>5310</v>
      </c>
      <c r="C408" s="567" t="s">
        <v>5132</v>
      </c>
      <c r="D408" s="567" t="s">
        <v>5918</v>
      </c>
      <c r="E408" s="567" t="s">
        <v>5919</v>
      </c>
      <c r="F408" s="570"/>
      <c r="G408" s="570"/>
      <c r="H408" s="570"/>
      <c r="I408" s="570"/>
      <c r="J408" s="570">
        <v>2</v>
      </c>
      <c r="K408" s="570">
        <v>1050</v>
      </c>
      <c r="L408" s="570"/>
      <c r="M408" s="570">
        <v>525</v>
      </c>
      <c r="N408" s="570"/>
      <c r="O408" s="570"/>
      <c r="P408" s="583"/>
      <c r="Q408" s="571"/>
    </row>
    <row r="409" spans="1:17" ht="14.4" customHeight="1" x14ac:dyDescent="0.3">
      <c r="A409" s="566" t="s">
        <v>537</v>
      </c>
      <c r="B409" s="567" t="s">
        <v>5310</v>
      </c>
      <c r="C409" s="567" t="s">
        <v>5132</v>
      </c>
      <c r="D409" s="567" t="s">
        <v>5920</v>
      </c>
      <c r="E409" s="567" t="s">
        <v>5919</v>
      </c>
      <c r="F409" s="570">
        <v>2</v>
      </c>
      <c r="G409" s="570">
        <v>1326</v>
      </c>
      <c r="H409" s="570">
        <v>1</v>
      </c>
      <c r="I409" s="570">
        <v>663</v>
      </c>
      <c r="J409" s="570"/>
      <c r="K409" s="570"/>
      <c r="L409" s="570"/>
      <c r="M409" s="570"/>
      <c r="N409" s="570"/>
      <c r="O409" s="570"/>
      <c r="P409" s="583"/>
      <c r="Q409" s="571"/>
    </row>
    <row r="410" spans="1:17" ht="14.4" customHeight="1" x14ac:dyDescent="0.3">
      <c r="A410" s="566" t="s">
        <v>537</v>
      </c>
      <c r="B410" s="567" t="s">
        <v>5310</v>
      </c>
      <c r="C410" s="567" t="s">
        <v>5132</v>
      </c>
      <c r="D410" s="567" t="s">
        <v>5921</v>
      </c>
      <c r="E410" s="567" t="s">
        <v>5922</v>
      </c>
      <c r="F410" s="570"/>
      <c r="G410" s="570"/>
      <c r="H410" s="570"/>
      <c r="I410" s="570"/>
      <c r="J410" s="570"/>
      <c r="K410" s="570"/>
      <c r="L410" s="570"/>
      <c r="M410" s="570"/>
      <c r="N410" s="570">
        <v>1</v>
      </c>
      <c r="O410" s="570">
        <v>684</v>
      </c>
      <c r="P410" s="583"/>
      <c r="Q410" s="571">
        <v>684</v>
      </c>
    </row>
    <row r="411" spans="1:17" ht="14.4" customHeight="1" x14ac:dyDescent="0.3">
      <c r="A411" s="566" t="s">
        <v>537</v>
      </c>
      <c r="B411" s="567" t="s">
        <v>5310</v>
      </c>
      <c r="C411" s="567" t="s">
        <v>5132</v>
      </c>
      <c r="D411" s="567" t="s">
        <v>5241</v>
      </c>
      <c r="E411" s="567" t="s">
        <v>5242</v>
      </c>
      <c r="F411" s="570">
        <v>3</v>
      </c>
      <c r="G411" s="570">
        <v>1962</v>
      </c>
      <c r="H411" s="570">
        <v>1</v>
      </c>
      <c r="I411" s="570">
        <v>654</v>
      </c>
      <c r="J411" s="570">
        <v>1</v>
      </c>
      <c r="K411" s="570">
        <v>656</v>
      </c>
      <c r="L411" s="570">
        <v>0.33435270132517841</v>
      </c>
      <c r="M411" s="570">
        <v>656</v>
      </c>
      <c r="N411" s="570"/>
      <c r="O411" s="570"/>
      <c r="P411" s="583"/>
      <c r="Q411" s="571"/>
    </row>
    <row r="412" spans="1:17" ht="14.4" customHeight="1" x14ac:dyDescent="0.3">
      <c r="A412" s="566" t="s">
        <v>537</v>
      </c>
      <c r="B412" s="567" t="s">
        <v>5310</v>
      </c>
      <c r="C412" s="567" t="s">
        <v>5132</v>
      </c>
      <c r="D412" s="567" t="s">
        <v>5923</v>
      </c>
      <c r="E412" s="567" t="s">
        <v>5924</v>
      </c>
      <c r="F412" s="570"/>
      <c r="G412" s="570"/>
      <c r="H412" s="570"/>
      <c r="I412" s="570"/>
      <c r="J412" s="570">
        <v>6</v>
      </c>
      <c r="K412" s="570">
        <v>2094</v>
      </c>
      <c r="L412" s="570"/>
      <c r="M412" s="570">
        <v>349</v>
      </c>
      <c r="N412" s="570"/>
      <c r="O412" s="570"/>
      <c r="P412" s="583"/>
      <c r="Q412" s="571"/>
    </row>
    <row r="413" spans="1:17" ht="14.4" customHeight="1" x14ac:dyDescent="0.3">
      <c r="A413" s="566" t="s">
        <v>537</v>
      </c>
      <c r="B413" s="567" t="s">
        <v>5310</v>
      </c>
      <c r="C413" s="567" t="s">
        <v>5132</v>
      </c>
      <c r="D413" s="567" t="s">
        <v>5925</v>
      </c>
      <c r="E413" s="567" t="s">
        <v>5926</v>
      </c>
      <c r="F413" s="570"/>
      <c r="G413" s="570"/>
      <c r="H413" s="570"/>
      <c r="I413" s="570"/>
      <c r="J413" s="570">
        <v>3</v>
      </c>
      <c r="K413" s="570">
        <v>13476</v>
      </c>
      <c r="L413" s="570"/>
      <c r="M413" s="570">
        <v>4492</v>
      </c>
      <c r="N413" s="570"/>
      <c r="O413" s="570"/>
      <c r="P413" s="583"/>
      <c r="Q413" s="571"/>
    </row>
    <row r="414" spans="1:17" ht="14.4" customHeight="1" x14ac:dyDescent="0.3">
      <c r="A414" s="566" t="s">
        <v>537</v>
      </c>
      <c r="B414" s="567" t="s">
        <v>5310</v>
      </c>
      <c r="C414" s="567" t="s">
        <v>5132</v>
      </c>
      <c r="D414" s="567" t="s">
        <v>5927</v>
      </c>
      <c r="E414" s="567" t="s">
        <v>5928</v>
      </c>
      <c r="F414" s="570">
        <v>3</v>
      </c>
      <c r="G414" s="570">
        <v>4947</v>
      </c>
      <c r="H414" s="570">
        <v>1</v>
      </c>
      <c r="I414" s="570">
        <v>1649</v>
      </c>
      <c r="J414" s="570">
        <v>5</v>
      </c>
      <c r="K414" s="570">
        <v>8275</v>
      </c>
      <c r="L414" s="570">
        <v>1.6727309480493229</v>
      </c>
      <c r="M414" s="570">
        <v>1655</v>
      </c>
      <c r="N414" s="570">
        <v>3</v>
      </c>
      <c r="O414" s="570">
        <v>4986</v>
      </c>
      <c r="P414" s="583">
        <v>1.007883565797453</v>
      </c>
      <c r="Q414" s="571">
        <v>1662</v>
      </c>
    </row>
    <row r="415" spans="1:17" ht="14.4" customHeight="1" x14ac:dyDescent="0.3">
      <c r="A415" s="566" t="s">
        <v>537</v>
      </c>
      <c r="B415" s="567" t="s">
        <v>5310</v>
      </c>
      <c r="C415" s="567" t="s">
        <v>5132</v>
      </c>
      <c r="D415" s="567" t="s">
        <v>5929</v>
      </c>
      <c r="E415" s="567" t="s">
        <v>5930</v>
      </c>
      <c r="F415" s="570">
        <v>6</v>
      </c>
      <c r="G415" s="570">
        <v>7746</v>
      </c>
      <c r="H415" s="570">
        <v>1</v>
      </c>
      <c r="I415" s="570">
        <v>1291</v>
      </c>
      <c r="J415" s="570">
        <v>7</v>
      </c>
      <c r="K415" s="570">
        <v>9065</v>
      </c>
      <c r="L415" s="570">
        <v>1.170281435579654</v>
      </c>
      <c r="M415" s="570">
        <v>1295</v>
      </c>
      <c r="N415" s="570">
        <v>1</v>
      </c>
      <c r="O415" s="570">
        <v>1301</v>
      </c>
      <c r="P415" s="583">
        <v>0.16795765556416214</v>
      </c>
      <c r="Q415" s="571">
        <v>1301</v>
      </c>
    </row>
    <row r="416" spans="1:17" ht="14.4" customHeight="1" x14ac:dyDescent="0.3">
      <c r="A416" s="566" t="s">
        <v>537</v>
      </c>
      <c r="B416" s="567" t="s">
        <v>5310</v>
      </c>
      <c r="C416" s="567" t="s">
        <v>5132</v>
      </c>
      <c r="D416" s="567" t="s">
        <v>5931</v>
      </c>
      <c r="E416" s="567" t="s">
        <v>5932</v>
      </c>
      <c r="F416" s="570">
        <v>6</v>
      </c>
      <c r="G416" s="570">
        <v>29802</v>
      </c>
      <c r="H416" s="570">
        <v>1</v>
      </c>
      <c r="I416" s="570">
        <v>4967</v>
      </c>
      <c r="J416" s="570"/>
      <c r="K416" s="570"/>
      <c r="L416" s="570"/>
      <c r="M416" s="570"/>
      <c r="N416" s="570"/>
      <c r="O416" s="570"/>
      <c r="P416" s="583"/>
      <c r="Q416" s="571"/>
    </row>
    <row r="417" spans="1:17" ht="14.4" customHeight="1" x14ac:dyDescent="0.3">
      <c r="A417" s="566" t="s">
        <v>537</v>
      </c>
      <c r="B417" s="567" t="s">
        <v>5310</v>
      </c>
      <c r="C417" s="567" t="s">
        <v>5132</v>
      </c>
      <c r="D417" s="567" t="s">
        <v>5933</v>
      </c>
      <c r="E417" s="567" t="s">
        <v>5934</v>
      </c>
      <c r="F417" s="570">
        <v>11</v>
      </c>
      <c r="G417" s="570">
        <v>1210</v>
      </c>
      <c r="H417" s="570">
        <v>1</v>
      </c>
      <c r="I417" s="570">
        <v>110</v>
      </c>
      <c r="J417" s="570"/>
      <c r="K417" s="570"/>
      <c r="L417" s="570"/>
      <c r="M417" s="570"/>
      <c r="N417" s="570"/>
      <c r="O417" s="570"/>
      <c r="P417" s="583"/>
      <c r="Q417" s="571"/>
    </row>
    <row r="418" spans="1:17" ht="14.4" customHeight="1" x14ac:dyDescent="0.3">
      <c r="A418" s="566" t="s">
        <v>537</v>
      </c>
      <c r="B418" s="567" t="s">
        <v>5310</v>
      </c>
      <c r="C418" s="567" t="s">
        <v>5132</v>
      </c>
      <c r="D418" s="567" t="s">
        <v>5935</v>
      </c>
      <c r="E418" s="567" t="s">
        <v>5936</v>
      </c>
      <c r="F418" s="570">
        <v>25</v>
      </c>
      <c r="G418" s="570">
        <v>7800</v>
      </c>
      <c r="H418" s="570">
        <v>1</v>
      </c>
      <c r="I418" s="570">
        <v>312</v>
      </c>
      <c r="J418" s="570"/>
      <c r="K418" s="570"/>
      <c r="L418" s="570"/>
      <c r="M418" s="570"/>
      <c r="N418" s="570"/>
      <c r="O418" s="570"/>
      <c r="P418" s="583"/>
      <c r="Q418" s="571"/>
    </row>
    <row r="419" spans="1:17" ht="14.4" customHeight="1" x14ac:dyDescent="0.3">
      <c r="A419" s="566" t="s">
        <v>537</v>
      </c>
      <c r="B419" s="567" t="s">
        <v>5310</v>
      </c>
      <c r="C419" s="567" t="s">
        <v>5132</v>
      </c>
      <c r="D419" s="567" t="s">
        <v>5937</v>
      </c>
      <c r="E419" s="567" t="s">
        <v>5938</v>
      </c>
      <c r="F419" s="570">
        <v>4</v>
      </c>
      <c r="G419" s="570">
        <v>14120</v>
      </c>
      <c r="H419" s="570">
        <v>1</v>
      </c>
      <c r="I419" s="570">
        <v>3530</v>
      </c>
      <c r="J419" s="570"/>
      <c r="K419" s="570"/>
      <c r="L419" s="570"/>
      <c r="M419" s="570"/>
      <c r="N419" s="570"/>
      <c r="O419" s="570"/>
      <c r="P419" s="583"/>
      <c r="Q419" s="571"/>
    </row>
    <row r="420" spans="1:17" ht="14.4" customHeight="1" x14ac:dyDescent="0.3">
      <c r="A420" s="566" t="s">
        <v>537</v>
      </c>
      <c r="B420" s="567" t="s">
        <v>5310</v>
      </c>
      <c r="C420" s="567" t="s">
        <v>5132</v>
      </c>
      <c r="D420" s="567" t="s">
        <v>5939</v>
      </c>
      <c r="E420" s="567" t="s">
        <v>5940</v>
      </c>
      <c r="F420" s="570">
        <v>4</v>
      </c>
      <c r="G420" s="570">
        <v>4904</v>
      </c>
      <c r="H420" s="570">
        <v>1</v>
      </c>
      <c r="I420" s="570">
        <v>1226</v>
      </c>
      <c r="J420" s="570"/>
      <c r="K420" s="570"/>
      <c r="L420" s="570"/>
      <c r="M420" s="570"/>
      <c r="N420" s="570"/>
      <c r="O420" s="570"/>
      <c r="P420" s="583"/>
      <c r="Q420" s="571"/>
    </row>
    <row r="421" spans="1:17" ht="14.4" customHeight="1" x14ac:dyDescent="0.3">
      <c r="A421" s="566" t="s">
        <v>537</v>
      </c>
      <c r="B421" s="567" t="s">
        <v>5310</v>
      </c>
      <c r="C421" s="567" t="s">
        <v>5132</v>
      </c>
      <c r="D421" s="567" t="s">
        <v>5941</v>
      </c>
      <c r="E421" s="567" t="s">
        <v>5942</v>
      </c>
      <c r="F421" s="570">
        <v>2</v>
      </c>
      <c r="G421" s="570">
        <v>2942</v>
      </c>
      <c r="H421" s="570">
        <v>1</v>
      </c>
      <c r="I421" s="570">
        <v>1471</v>
      </c>
      <c r="J421" s="570"/>
      <c r="K421" s="570"/>
      <c r="L421" s="570"/>
      <c r="M421" s="570"/>
      <c r="N421" s="570"/>
      <c r="O421" s="570"/>
      <c r="P421" s="583"/>
      <c r="Q421" s="571"/>
    </row>
    <row r="422" spans="1:17" ht="14.4" customHeight="1" x14ac:dyDescent="0.3">
      <c r="A422" s="566" t="s">
        <v>537</v>
      </c>
      <c r="B422" s="567" t="s">
        <v>5310</v>
      </c>
      <c r="C422" s="567" t="s">
        <v>5132</v>
      </c>
      <c r="D422" s="567" t="s">
        <v>5943</v>
      </c>
      <c r="E422" s="567" t="s">
        <v>5944</v>
      </c>
      <c r="F422" s="570">
        <v>1</v>
      </c>
      <c r="G422" s="570">
        <v>3530</v>
      </c>
      <c r="H422" s="570">
        <v>1</v>
      </c>
      <c r="I422" s="570">
        <v>3530</v>
      </c>
      <c r="J422" s="570"/>
      <c r="K422" s="570"/>
      <c r="L422" s="570"/>
      <c r="M422" s="570"/>
      <c r="N422" s="570"/>
      <c r="O422" s="570"/>
      <c r="P422" s="583"/>
      <c r="Q422" s="571"/>
    </row>
    <row r="423" spans="1:17" ht="14.4" customHeight="1" x14ac:dyDescent="0.3">
      <c r="A423" s="566" t="s">
        <v>537</v>
      </c>
      <c r="B423" s="567" t="s">
        <v>5310</v>
      </c>
      <c r="C423" s="567" t="s">
        <v>5132</v>
      </c>
      <c r="D423" s="567" t="s">
        <v>5945</v>
      </c>
      <c r="E423" s="567" t="s">
        <v>5946</v>
      </c>
      <c r="F423" s="570">
        <v>2</v>
      </c>
      <c r="G423" s="570">
        <v>5294</v>
      </c>
      <c r="H423" s="570">
        <v>1</v>
      </c>
      <c r="I423" s="570">
        <v>2647</v>
      </c>
      <c r="J423" s="570"/>
      <c r="K423" s="570"/>
      <c r="L423" s="570"/>
      <c r="M423" s="570"/>
      <c r="N423" s="570"/>
      <c r="O423" s="570"/>
      <c r="P423" s="583"/>
      <c r="Q423" s="571"/>
    </row>
    <row r="424" spans="1:17" ht="14.4" customHeight="1" x14ac:dyDescent="0.3">
      <c r="A424" s="566" t="s">
        <v>537</v>
      </c>
      <c r="B424" s="567" t="s">
        <v>5310</v>
      </c>
      <c r="C424" s="567" t="s">
        <v>5132</v>
      </c>
      <c r="D424" s="567" t="s">
        <v>5947</v>
      </c>
      <c r="E424" s="567" t="s">
        <v>5948</v>
      </c>
      <c r="F424" s="570">
        <v>2</v>
      </c>
      <c r="G424" s="570">
        <v>2174</v>
      </c>
      <c r="H424" s="570">
        <v>1</v>
      </c>
      <c r="I424" s="570">
        <v>1087</v>
      </c>
      <c r="J424" s="570"/>
      <c r="K424" s="570"/>
      <c r="L424" s="570"/>
      <c r="M424" s="570"/>
      <c r="N424" s="570"/>
      <c r="O424" s="570"/>
      <c r="P424" s="583"/>
      <c r="Q424" s="571"/>
    </row>
    <row r="425" spans="1:17" ht="14.4" customHeight="1" x14ac:dyDescent="0.3">
      <c r="A425" s="566" t="s">
        <v>537</v>
      </c>
      <c r="B425" s="567" t="s">
        <v>5310</v>
      </c>
      <c r="C425" s="567" t="s">
        <v>5132</v>
      </c>
      <c r="D425" s="567" t="s">
        <v>5949</v>
      </c>
      <c r="E425" s="567" t="s">
        <v>5950</v>
      </c>
      <c r="F425" s="570">
        <v>1</v>
      </c>
      <c r="G425" s="570">
        <v>6054</v>
      </c>
      <c r="H425" s="570">
        <v>1</v>
      </c>
      <c r="I425" s="570">
        <v>6054</v>
      </c>
      <c r="J425" s="570"/>
      <c r="K425" s="570"/>
      <c r="L425" s="570"/>
      <c r="M425" s="570"/>
      <c r="N425" s="570"/>
      <c r="O425" s="570"/>
      <c r="P425" s="583"/>
      <c r="Q425" s="571"/>
    </row>
    <row r="426" spans="1:17" ht="14.4" customHeight="1" x14ac:dyDescent="0.3">
      <c r="A426" s="566" t="s">
        <v>537</v>
      </c>
      <c r="B426" s="567" t="s">
        <v>5310</v>
      </c>
      <c r="C426" s="567" t="s">
        <v>5132</v>
      </c>
      <c r="D426" s="567" t="s">
        <v>5951</v>
      </c>
      <c r="E426" s="567" t="s">
        <v>5952</v>
      </c>
      <c r="F426" s="570">
        <v>2</v>
      </c>
      <c r="G426" s="570">
        <v>870</v>
      </c>
      <c r="H426" s="570">
        <v>1</v>
      </c>
      <c r="I426" s="570">
        <v>435</v>
      </c>
      <c r="J426" s="570"/>
      <c r="K426" s="570"/>
      <c r="L426" s="570"/>
      <c r="M426" s="570"/>
      <c r="N426" s="570"/>
      <c r="O426" s="570"/>
      <c r="P426" s="583"/>
      <c r="Q426" s="571"/>
    </row>
    <row r="427" spans="1:17" ht="14.4" customHeight="1" x14ac:dyDescent="0.3">
      <c r="A427" s="566" t="s">
        <v>537</v>
      </c>
      <c r="B427" s="567" t="s">
        <v>5310</v>
      </c>
      <c r="C427" s="567" t="s">
        <v>5132</v>
      </c>
      <c r="D427" s="567" t="s">
        <v>5953</v>
      </c>
      <c r="E427" s="567" t="s">
        <v>5954</v>
      </c>
      <c r="F427" s="570">
        <v>1</v>
      </c>
      <c r="G427" s="570">
        <v>5108</v>
      </c>
      <c r="H427" s="570">
        <v>1</v>
      </c>
      <c r="I427" s="570">
        <v>5108</v>
      </c>
      <c r="J427" s="570"/>
      <c r="K427" s="570"/>
      <c r="L427" s="570"/>
      <c r="M427" s="570"/>
      <c r="N427" s="570"/>
      <c r="O427" s="570"/>
      <c r="P427" s="583"/>
      <c r="Q427" s="571"/>
    </row>
    <row r="428" spans="1:17" ht="14.4" customHeight="1" x14ac:dyDescent="0.3">
      <c r="A428" s="566" t="s">
        <v>537</v>
      </c>
      <c r="B428" s="567" t="s">
        <v>5310</v>
      </c>
      <c r="C428" s="567" t="s">
        <v>5132</v>
      </c>
      <c r="D428" s="567" t="s">
        <v>5955</v>
      </c>
      <c r="E428" s="567" t="s">
        <v>5956</v>
      </c>
      <c r="F428" s="570">
        <v>2</v>
      </c>
      <c r="G428" s="570">
        <v>7036</v>
      </c>
      <c r="H428" s="570">
        <v>1</v>
      </c>
      <c r="I428" s="570">
        <v>3518</v>
      </c>
      <c r="J428" s="570"/>
      <c r="K428" s="570"/>
      <c r="L428" s="570"/>
      <c r="M428" s="570"/>
      <c r="N428" s="570"/>
      <c r="O428" s="570"/>
      <c r="P428" s="583"/>
      <c r="Q428" s="571"/>
    </row>
    <row r="429" spans="1:17" ht="14.4" customHeight="1" x14ac:dyDescent="0.3">
      <c r="A429" s="566" t="s">
        <v>537</v>
      </c>
      <c r="B429" s="567" t="s">
        <v>5310</v>
      </c>
      <c r="C429" s="567" t="s">
        <v>5132</v>
      </c>
      <c r="D429" s="567" t="s">
        <v>5957</v>
      </c>
      <c r="E429" s="567" t="s">
        <v>5958</v>
      </c>
      <c r="F429" s="570">
        <v>11</v>
      </c>
      <c r="G429" s="570">
        <v>9900</v>
      </c>
      <c r="H429" s="570">
        <v>1</v>
      </c>
      <c r="I429" s="570">
        <v>900</v>
      </c>
      <c r="J429" s="570"/>
      <c r="K429" s="570"/>
      <c r="L429" s="570"/>
      <c r="M429" s="570"/>
      <c r="N429" s="570"/>
      <c r="O429" s="570"/>
      <c r="P429" s="583"/>
      <c r="Q429" s="571"/>
    </row>
    <row r="430" spans="1:17" ht="14.4" customHeight="1" x14ac:dyDescent="0.3">
      <c r="A430" s="566" t="s">
        <v>537</v>
      </c>
      <c r="B430" s="567" t="s">
        <v>5310</v>
      </c>
      <c r="C430" s="567" t="s">
        <v>5132</v>
      </c>
      <c r="D430" s="567" t="s">
        <v>5959</v>
      </c>
      <c r="E430" s="567" t="s">
        <v>5960</v>
      </c>
      <c r="F430" s="570">
        <v>1</v>
      </c>
      <c r="G430" s="570">
        <v>3478</v>
      </c>
      <c r="H430" s="570">
        <v>1</v>
      </c>
      <c r="I430" s="570">
        <v>3478</v>
      </c>
      <c r="J430" s="570">
        <v>2</v>
      </c>
      <c r="K430" s="570">
        <v>6980</v>
      </c>
      <c r="L430" s="570">
        <v>2.0069005175388153</v>
      </c>
      <c r="M430" s="570">
        <v>3490</v>
      </c>
      <c r="N430" s="570"/>
      <c r="O430" s="570"/>
      <c r="P430" s="583"/>
      <c r="Q430" s="571"/>
    </row>
    <row r="431" spans="1:17" ht="14.4" customHeight="1" x14ac:dyDescent="0.3">
      <c r="A431" s="566" t="s">
        <v>537</v>
      </c>
      <c r="B431" s="567" t="s">
        <v>5310</v>
      </c>
      <c r="C431" s="567" t="s">
        <v>5132</v>
      </c>
      <c r="D431" s="567" t="s">
        <v>5961</v>
      </c>
      <c r="E431" s="567" t="s">
        <v>5962</v>
      </c>
      <c r="F431" s="570">
        <v>4</v>
      </c>
      <c r="G431" s="570">
        <v>17220</v>
      </c>
      <c r="H431" s="570">
        <v>1</v>
      </c>
      <c r="I431" s="570">
        <v>4305</v>
      </c>
      <c r="J431" s="570"/>
      <c r="K431" s="570"/>
      <c r="L431" s="570"/>
      <c r="M431" s="570"/>
      <c r="N431" s="570">
        <v>1</v>
      </c>
      <c r="O431" s="570">
        <v>4340</v>
      </c>
      <c r="P431" s="583">
        <v>0.25203252032520324</v>
      </c>
      <c r="Q431" s="571">
        <v>4340</v>
      </c>
    </row>
    <row r="432" spans="1:17" ht="14.4" customHeight="1" x14ac:dyDescent="0.3">
      <c r="A432" s="566" t="s">
        <v>537</v>
      </c>
      <c r="B432" s="567" t="s">
        <v>5310</v>
      </c>
      <c r="C432" s="567" t="s">
        <v>5132</v>
      </c>
      <c r="D432" s="567" t="s">
        <v>5963</v>
      </c>
      <c r="E432" s="567" t="s">
        <v>5964</v>
      </c>
      <c r="F432" s="570">
        <v>1</v>
      </c>
      <c r="G432" s="570">
        <v>3550</v>
      </c>
      <c r="H432" s="570">
        <v>1</v>
      </c>
      <c r="I432" s="570">
        <v>3550</v>
      </c>
      <c r="J432" s="570"/>
      <c r="K432" s="570"/>
      <c r="L432" s="570"/>
      <c r="M432" s="570"/>
      <c r="N432" s="570"/>
      <c r="O432" s="570"/>
      <c r="P432" s="583"/>
      <c r="Q432" s="571"/>
    </row>
    <row r="433" spans="1:17" ht="14.4" customHeight="1" x14ac:dyDescent="0.3">
      <c r="A433" s="566" t="s">
        <v>537</v>
      </c>
      <c r="B433" s="567" t="s">
        <v>5310</v>
      </c>
      <c r="C433" s="567" t="s">
        <v>5132</v>
      </c>
      <c r="D433" s="567" t="s">
        <v>5965</v>
      </c>
      <c r="E433" s="567" t="s">
        <v>5966</v>
      </c>
      <c r="F433" s="570">
        <v>3</v>
      </c>
      <c r="G433" s="570">
        <v>5361</v>
      </c>
      <c r="H433" s="570">
        <v>1</v>
      </c>
      <c r="I433" s="570">
        <v>1787</v>
      </c>
      <c r="J433" s="570"/>
      <c r="K433" s="570"/>
      <c r="L433" s="570"/>
      <c r="M433" s="570"/>
      <c r="N433" s="570"/>
      <c r="O433" s="570"/>
      <c r="P433" s="583"/>
      <c r="Q433" s="571"/>
    </row>
    <row r="434" spans="1:17" ht="14.4" customHeight="1" x14ac:dyDescent="0.3">
      <c r="A434" s="566" t="s">
        <v>537</v>
      </c>
      <c r="B434" s="567" t="s">
        <v>5310</v>
      </c>
      <c r="C434" s="567" t="s">
        <v>5132</v>
      </c>
      <c r="D434" s="567" t="s">
        <v>5967</v>
      </c>
      <c r="E434" s="567" t="s">
        <v>5968</v>
      </c>
      <c r="F434" s="570">
        <v>1</v>
      </c>
      <c r="G434" s="570">
        <v>2905</v>
      </c>
      <c r="H434" s="570">
        <v>1</v>
      </c>
      <c r="I434" s="570">
        <v>2905</v>
      </c>
      <c r="J434" s="570"/>
      <c r="K434" s="570"/>
      <c r="L434" s="570"/>
      <c r="M434" s="570"/>
      <c r="N434" s="570"/>
      <c r="O434" s="570"/>
      <c r="P434" s="583"/>
      <c r="Q434" s="571"/>
    </row>
    <row r="435" spans="1:17" ht="14.4" customHeight="1" x14ac:dyDescent="0.3">
      <c r="A435" s="566" t="s">
        <v>537</v>
      </c>
      <c r="B435" s="567" t="s">
        <v>5310</v>
      </c>
      <c r="C435" s="567" t="s">
        <v>5132</v>
      </c>
      <c r="D435" s="567" t="s">
        <v>5969</v>
      </c>
      <c r="E435" s="567" t="s">
        <v>5970</v>
      </c>
      <c r="F435" s="570">
        <v>3</v>
      </c>
      <c r="G435" s="570">
        <v>6789</v>
      </c>
      <c r="H435" s="570">
        <v>1</v>
      </c>
      <c r="I435" s="570">
        <v>2263</v>
      </c>
      <c r="J435" s="570"/>
      <c r="K435" s="570"/>
      <c r="L435" s="570"/>
      <c r="M435" s="570"/>
      <c r="N435" s="570"/>
      <c r="O435" s="570"/>
      <c r="P435" s="583"/>
      <c r="Q435" s="571"/>
    </row>
    <row r="436" spans="1:17" ht="14.4" customHeight="1" x14ac:dyDescent="0.3">
      <c r="A436" s="566" t="s">
        <v>537</v>
      </c>
      <c r="B436" s="567" t="s">
        <v>5310</v>
      </c>
      <c r="C436" s="567" t="s">
        <v>5132</v>
      </c>
      <c r="D436" s="567" t="s">
        <v>5971</v>
      </c>
      <c r="E436" s="567" t="s">
        <v>5972</v>
      </c>
      <c r="F436" s="570">
        <v>2</v>
      </c>
      <c r="G436" s="570">
        <v>4250</v>
      </c>
      <c r="H436" s="570">
        <v>1</v>
      </c>
      <c r="I436" s="570">
        <v>2125</v>
      </c>
      <c r="J436" s="570"/>
      <c r="K436" s="570"/>
      <c r="L436" s="570"/>
      <c r="M436" s="570"/>
      <c r="N436" s="570"/>
      <c r="O436" s="570"/>
      <c r="P436" s="583"/>
      <c r="Q436" s="571"/>
    </row>
    <row r="437" spans="1:17" ht="14.4" customHeight="1" x14ac:dyDescent="0.3">
      <c r="A437" s="566" t="s">
        <v>537</v>
      </c>
      <c r="B437" s="567" t="s">
        <v>5310</v>
      </c>
      <c r="C437" s="567" t="s">
        <v>5132</v>
      </c>
      <c r="D437" s="567" t="s">
        <v>5973</v>
      </c>
      <c r="E437" s="567" t="s">
        <v>5974</v>
      </c>
      <c r="F437" s="570">
        <v>6</v>
      </c>
      <c r="G437" s="570">
        <v>918</v>
      </c>
      <c r="H437" s="570">
        <v>1</v>
      </c>
      <c r="I437" s="570">
        <v>153</v>
      </c>
      <c r="J437" s="570"/>
      <c r="K437" s="570"/>
      <c r="L437" s="570"/>
      <c r="M437" s="570"/>
      <c r="N437" s="570"/>
      <c r="O437" s="570"/>
      <c r="P437" s="583"/>
      <c r="Q437" s="571"/>
    </row>
    <row r="438" spans="1:17" ht="14.4" customHeight="1" x14ac:dyDescent="0.3">
      <c r="A438" s="566" t="s">
        <v>537</v>
      </c>
      <c r="B438" s="567" t="s">
        <v>5310</v>
      </c>
      <c r="C438" s="567" t="s">
        <v>5132</v>
      </c>
      <c r="D438" s="567" t="s">
        <v>5975</v>
      </c>
      <c r="E438" s="567" t="s">
        <v>5976</v>
      </c>
      <c r="F438" s="570">
        <v>1</v>
      </c>
      <c r="G438" s="570">
        <v>453</v>
      </c>
      <c r="H438" s="570">
        <v>1</v>
      </c>
      <c r="I438" s="570">
        <v>453</v>
      </c>
      <c r="J438" s="570"/>
      <c r="K438" s="570"/>
      <c r="L438" s="570"/>
      <c r="M438" s="570"/>
      <c r="N438" s="570"/>
      <c r="O438" s="570"/>
      <c r="P438" s="583"/>
      <c r="Q438" s="571"/>
    </row>
    <row r="439" spans="1:17" ht="14.4" customHeight="1" x14ac:dyDescent="0.3">
      <c r="A439" s="566" t="s">
        <v>537</v>
      </c>
      <c r="B439" s="567" t="s">
        <v>5310</v>
      </c>
      <c r="C439" s="567" t="s">
        <v>5132</v>
      </c>
      <c r="D439" s="567" t="s">
        <v>5977</v>
      </c>
      <c r="E439" s="567" t="s">
        <v>5978</v>
      </c>
      <c r="F439" s="570"/>
      <c r="G439" s="570"/>
      <c r="H439" s="570"/>
      <c r="I439" s="570"/>
      <c r="J439" s="570">
        <v>1</v>
      </c>
      <c r="K439" s="570">
        <v>800</v>
      </c>
      <c r="L439" s="570"/>
      <c r="M439" s="570">
        <v>800</v>
      </c>
      <c r="N439" s="570"/>
      <c r="O439" s="570"/>
      <c r="P439" s="583"/>
      <c r="Q439" s="571"/>
    </row>
    <row r="440" spans="1:17" ht="14.4" customHeight="1" x14ac:dyDescent="0.3">
      <c r="A440" s="566" t="s">
        <v>537</v>
      </c>
      <c r="B440" s="567" t="s">
        <v>5310</v>
      </c>
      <c r="C440" s="567" t="s">
        <v>5132</v>
      </c>
      <c r="D440" s="567" t="s">
        <v>5979</v>
      </c>
      <c r="E440" s="567" t="s">
        <v>5980</v>
      </c>
      <c r="F440" s="570">
        <v>16</v>
      </c>
      <c r="G440" s="570">
        <v>5168</v>
      </c>
      <c r="H440" s="570">
        <v>1</v>
      </c>
      <c r="I440" s="570">
        <v>323</v>
      </c>
      <c r="J440" s="570">
        <v>13</v>
      </c>
      <c r="K440" s="570">
        <v>4212</v>
      </c>
      <c r="L440" s="570">
        <v>0.81501547987616096</v>
      </c>
      <c r="M440" s="570">
        <v>324</v>
      </c>
      <c r="N440" s="570"/>
      <c r="O440" s="570"/>
      <c r="P440" s="583"/>
      <c r="Q440" s="571"/>
    </row>
    <row r="441" spans="1:17" ht="14.4" customHeight="1" x14ac:dyDescent="0.3">
      <c r="A441" s="566" t="s">
        <v>537</v>
      </c>
      <c r="B441" s="567" t="s">
        <v>5310</v>
      </c>
      <c r="C441" s="567" t="s">
        <v>5132</v>
      </c>
      <c r="D441" s="567" t="s">
        <v>5981</v>
      </c>
      <c r="E441" s="567" t="s">
        <v>5982</v>
      </c>
      <c r="F441" s="570">
        <v>1</v>
      </c>
      <c r="G441" s="570">
        <v>4031</v>
      </c>
      <c r="H441" s="570">
        <v>1</v>
      </c>
      <c r="I441" s="570">
        <v>4031</v>
      </c>
      <c r="J441" s="570"/>
      <c r="K441" s="570"/>
      <c r="L441" s="570"/>
      <c r="M441" s="570"/>
      <c r="N441" s="570"/>
      <c r="O441" s="570"/>
      <c r="P441" s="583"/>
      <c r="Q441" s="571"/>
    </row>
    <row r="442" spans="1:17" ht="14.4" customHeight="1" x14ac:dyDescent="0.3">
      <c r="A442" s="566" t="s">
        <v>537</v>
      </c>
      <c r="B442" s="567" t="s">
        <v>5310</v>
      </c>
      <c r="C442" s="567" t="s">
        <v>5132</v>
      </c>
      <c r="D442" s="567" t="s">
        <v>5983</v>
      </c>
      <c r="E442" s="567" t="s">
        <v>5984</v>
      </c>
      <c r="F442" s="570"/>
      <c r="G442" s="570"/>
      <c r="H442" s="570"/>
      <c r="I442" s="570"/>
      <c r="J442" s="570"/>
      <c r="K442" s="570"/>
      <c r="L442" s="570"/>
      <c r="M442" s="570"/>
      <c r="N442" s="570">
        <v>1</v>
      </c>
      <c r="O442" s="570">
        <v>303</v>
      </c>
      <c r="P442" s="583"/>
      <c r="Q442" s="571">
        <v>303</v>
      </c>
    </row>
    <row r="443" spans="1:17" ht="14.4" customHeight="1" x14ac:dyDescent="0.3">
      <c r="A443" s="566" t="s">
        <v>537</v>
      </c>
      <c r="B443" s="567" t="s">
        <v>5310</v>
      </c>
      <c r="C443" s="567" t="s">
        <v>5132</v>
      </c>
      <c r="D443" s="567" t="s">
        <v>5985</v>
      </c>
      <c r="E443" s="567" t="s">
        <v>5986</v>
      </c>
      <c r="F443" s="570">
        <v>1</v>
      </c>
      <c r="G443" s="570">
        <v>2891</v>
      </c>
      <c r="H443" s="570">
        <v>1</v>
      </c>
      <c r="I443" s="570">
        <v>2891</v>
      </c>
      <c r="J443" s="570">
        <v>1</v>
      </c>
      <c r="K443" s="570">
        <v>2900</v>
      </c>
      <c r="L443" s="570">
        <v>1.0031131096506398</v>
      </c>
      <c r="M443" s="570">
        <v>2900</v>
      </c>
      <c r="N443" s="570"/>
      <c r="O443" s="570"/>
      <c r="P443" s="583"/>
      <c r="Q443" s="571"/>
    </row>
    <row r="444" spans="1:17" ht="14.4" customHeight="1" x14ac:dyDescent="0.3">
      <c r="A444" s="566" t="s">
        <v>537</v>
      </c>
      <c r="B444" s="567" t="s">
        <v>5310</v>
      </c>
      <c r="C444" s="567" t="s">
        <v>5132</v>
      </c>
      <c r="D444" s="567" t="s">
        <v>5987</v>
      </c>
      <c r="E444" s="567" t="s">
        <v>5988</v>
      </c>
      <c r="F444" s="570">
        <v>1</v>
      </c>
      <c r="G444" s="570">
        <v>9074</v>
      </c>
      <c r="H444" s="570">
        <v>1</v>
      </c>
      <c r="I444" s="570">
        <v>9074</v>
      </c>
      <c r="J444" s="570"/>
      <c r="K444" s="570"/>
      <c r="L444" s="570"/>
      <c r="M444" s="570"/>
      <c r="N444" s="570"/>
      <c r="O444" s="570"/>
      <c r="P444" s="583"/>
      <c r="Q444" s="571"/>
    </row>
    <row r="445" spans="1:17" ht="14.4" customHeight="1" x14ac:dyDescent="0.3">
      <c r="A445" s="566" t="s">
        <v>537</v>
      </c>
      <c r="B445" s="567" t="s">
        <v>5310</v>
      </c>
      <c r="C445" s="567" t="s">
        <v>5132</v>
      </c>
      <c r="D445" s="567" t="s">
        <v>5989</v>
      </c>
      <c r="E445" s="567" t="s">
        <v>5990</v>
      </c>
      <c r="F445" s="570">
        <v>1</v>
      </c>
      <c r="G445" s="570">
        <v>143</v>
      </c>
      <c r="H445" s="570">
        <v>1</v>
      </c>
      <c r="I445" s="570">
        <v>143</v>
      </c>
      <c r="J445" s="570"/>
      <c r="K445" s="570"/>
      <c r="L445" s="570"/>
      <c r="M445" s="570"/>
      <c r="N445" s="570"/>
      <c r="O445" s="570"/>
      <c r="P445" s="583"/>
      <c r="Q445" s="571"/>
    </row>
    <row r="446" spans="1:17" ht="14.4" customHeight="1" x14ac:dyDescent="0.3">
      <c r="A446" s="566" t="s">
        <v>537</v>
      </c>
      <c r="B446" s="567" t="s">
        <v>5310</v>
      </c>
      <c r="C446" s="567" t="s">
        <v>5132</v>
      </c>
      <c r="D446" s="567" t="s">
        <v>5991</v>
      </c>
      <c r="E446" s="567" t="s">
        <v>5992</v>
      </c>
      <c r="F446" s="570"/>
      <c r="G446" s="570"/>
      <c r="H446" s="570"/>
      <c r="I446" s="570"/>
      <c r="J446" s="570">
        <v>1</v>
      </c>
      <c r="K446" s="570">
        <v>511</v>
      </c>
      <c r="L446" s="570"/>
      <c r="M446" s="570">
        <v>511</v>
      </c>
      <c r="N446" s="570"/>
      <c r="O446" s="570"/>
      <c r="P446" s="583"/>
      <c r="Q446" s="571"/>
    </row>
    <row r="447" spans="1:17" ht="14.4" customHeight="1" x14ac:dyDescent="0.3">
      <c r="A447" s="566" t="s">
        <v>537</v>
      </c>
      <c r="B447" s="567" t="s">
        <v>5310</v>
      </c>
      <c r="C447" s="567" t="s">
        <v>5132</v>
      </c>
      <c r="D447" s="567" t="s">
        <v>5993</v>
      </c>
      <c r="E447" s="567" t="s">
        <v>5994</v>
      </c>
      <c r="F447" s="570">
        <v>1</v>
      </c>
      <c r="G447" s="570">
        <v>2037</v>
      </c>
      <c r="H447" s="570">
        <v>1</v>
      </c>
      <c r="I447" s="570">
        <v>2037</v>
      </c>
      <c r="J447" s="570"/>
      <c r="K447" s="570"/>
      <c r="L447" s="570"/>
      <c r="M447" s="570"/>
      <c r="N447" s="570"/>
      <c r="O447" s="570"/>
      <c r="P447" s="583"/>
      <c r="Q447" s="571"/>
    </row>
    <row r="448" spans="1:17" ht="14.4" customHeight="1" x14ac:dyDescent="0.3">
      <c r="A448" s="566" t="s">
        <v>537</v>
      </c>
      <c r="B448" s="567" t="s">
        <v>5310</v>
      </c>
      <c r="C448" s="567" t="s">
        <v>5132</v>
      </c>
      <c r="D448" s="567" t="s">
        <v>5995</v>
      </c>
      <c r="E448" s="567" t="s">
        <v>5996</v>
      </c>
      <c r="F448" s="570">
        <v>10</v>
      </c>
      <c r="G448" s="570">
        <v>69230</v>
      </c>
      <c r="H448" s="570">
        <v>1</v>
      </c>
      <c r="I448" s="570">
        <v>6923</v>
      </c>
      <c r="J448" s="570">
        <v>13</v>
      </c>
      <c r="K448" s="570">
        <v>90311</v>
      </c>
      <c r="L448" s="570">
        <v>1.3045067167412971</v>
      </c>
      <c r="M448" s="570">
        <v>6947</v>
      </c>
      <c r="N448" s="570"/>
      <c r="O448" s="570"/>
      <c r="P448" s="583"/>
      <c r="Q448" s="571"/>
    </row>
    <row r="449" spans="1:17" ht="14.4" customHeight="1" x14ac:dyDescent="0.3">
      <c r="A449" s="566" t="s">
        <v>537</v>
      </c>
      <c r="B449" s="567" t="s">
        <v>5310</v>
      </c>
      <c r="C449" s="567" t="s">
        <v>5132</v>
      </c>
      <c r="D449" s="567" t="s">
        <v>5997</v>
      </c>
      <c r="E449" s="567" t="s">
        <v>5998</v>
      </c>
      <c r="F449" s="570"/>
      <c r="G449" s="570"/>
      <c r="H449" s="570"/>
      <c r="I449" s="570"/>
      <c r="J449" s="570">
        <v>3</v>
      </c>
      <c r="K449" s="570">
        <v>11850</v>
      </c>
      <c r="L449" s="570"/>
      <c r="M449" s="570">
        <v>3950</v>
      </c>
      <c r="N449" s="570"/>
      <c r="O449" s="570"/>
      <c r="P449" s="583"/>
      <c r="Q449" s="571"/>
    </row>
    <row r="450" spans="1:17" ht="14.4" customHeight="1" x14ac:dyDescent="0.3">
      <c r="A450" s="566" t="s">
        <v>537</v>
      </c>
      <c r="B450" s="567" t="s">
        <v>5310</v>
      </c>
      <c r="C450" s="567" t="s">
        <v>5132</v>
      </c>
      <c r="D450" s="567" t="s">
        <v>5999</v>
      </c>
      <c r="E450" s="567" t="s">
        <v>6000</v>
      </c>
      <c r="F450" s="570">
        <v>1</v>
      </c>
      <c r="G450" s="570">
        <v>230</v>
      </c>
      <c r="H450" s="570">
        <v>1</v>
      </c>
      <c r="I450" s="570">
        <v>230</v>
      </c>
      <c r="J450" s="570"/>
      <c r="K450" s="570"/>
      <c r="L450" s="570"/>
      <c r="M450" s="570"/>
      <c r="N450" s="570"/>
      <c r="O450" s="570"/>
      <c r="P450" s="583"/>
      <c r="Q450" s="571"/>
    </row>
    <row r="451" spans="1:17" ht="14.4" customHeight="1" x14ac:dyDescent="0.3">
      <c r="A451" s="566" t="s">
        <v>537</v>
      </c>
      <c r="B451" s="567" t="s">
        <v>5310</v>
      </c>
      <c r="C451" s="567" t="s">
        <v>5132</v>
      </c>
      <c r="D451" s="567" t="s">
        <v>6001</v>
      </c>
      <c r="E451" s="567" t="s">
        <v>6002</v>
      </c>
      <c r="F451" s="570">
        <v>15</v>
      </c>
      <c r="G451" s="570">
        <v>14115</v>
      </c>
      <c r="H451" s="570">
        <v>1</v>
      </c>
      <c r="I451" s="570">
        <v>941</v>
      </c>
      <c r="J451" s="570"/>
      <c r="K451" s="570"/>
      <c r="L451" s="570"/>
      <c r="M451" s="570"/>
      <c r="N451" s="570"/>
      <c r="O451" s="570"/>
      <c r="P451" s="583"/>
      <c r="Q451" s="571"/>
    </row>
    <row r="452" spans="1:17" ht="14.4" customHeight="1" x14ac:dyDescent="0.3">
      <c r="A452" s="566" t="s">
        <v>537</v>
      </c>
      <c r="B452" s="567" t="s">
        <v>5310</v>
      </c>
      <c r="C452" s="567" t="s">
        <v>5132</v>
      </c>
      <c r="D452" s="567" t="s">
        <v>6003</v>
      </c>
      <c r="E452" s="567" t="s">
        <v>6004</v>
      </c>
      <c r="F452" s="570">
        <v>15</v>
      </c>
      <c r="G452" s="570">
        <v>1200</v>
      </c>
      <c r="H452" s="570">
        <v>1</v>
      </c>
      <c r="I452" s="570">
        <v>80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537</v>
      </c>
      <c r="B453" s="567" t="s">
        <v>5310</v>
      </c>
      <c r="C453" s="567" t="s">
        <v>5132</v>
      </c>
      <c r="D453" s="567" t="s">
        <v>6005</v>
      </c>
      <c r="E453" s="567" t="s">
        <v>6006</v>
      </c>
      <c r="F453" s="570">
        <v>15</v>
      </c>
      <c r="G453" s="570">
        <v>7830</v>
      </c>
      <c r="H453" s="570">
        <v>1</v>
      </c>
      <c r="I453" s="570">
        <v>522</v>
      </c>
      <c r="J453" s="570"/>
      <c r="K453" s="570"/>
      <c r="L453" s="570"/>
      <c r="M453" s="570"/>
      <c r="N453" s="570"/>
      <c r="O453" s="570"/>
      <c r="P453" s="583"/>
      <c r="Q453" s="571"/>
    </row>
    <row r="454" spans="1:17" ht="14.4" customHeight="1" x14ac:dyDescent="0.3">
      <c r="A454" s="566" t="s">
        <v>537</v>
      </c>
      <c r="B454" s="567" t="s">
        <v>5310</v>
      </c>
      <c r="C454" s="567" t="s">
        <v>5132</v>
      </c>
      <c r="D454" s="567" t="s">
        <v>6007</v>
      </c>
      <c r="E454" s="567" t="s">
        <v>6008</v>
      </c>
      <c r="F454" s="570">
        <v>1</v>
      </c>
      <c r="G454" s="570">
        <v>171</v>
      </c>
      <c r="H454" s="570">
        <v>1</v>
      </c>
      <c r="I454" s="570">
        <v>171</v>
      </c>
      <c r="J454" s="570"/>
      <c r="K454" s="570"/>
      <c r="L454" s="570"/>
      <c r="M454" s="570"/>
      <c r="N454" s="570"/>
      <c r="O454" s="570"/>
      <c r="P454" s="583"/>
      <c r="Q454" s="571"/>
    </row>
    <row r="455" spans="1:17" ht="14.4" customHeight="1" x14ac:dyDescent="0.3">
      <c r="A455" s="566" t="s">
        <v>537</v>
      </c>
      <c r="B455" s="567" t="s">
        <v>5310</v>
      </c>
      <c r="C455" s="567" t="s">
        <v>5132</v>
      </c>
      <c r="D455" s="567" t="s">
        <v>6009</v>
      </c>
      <c r="E455" s="567" t="s">
        <v>6010</v>
      </c>
      <c r="F455" s="570">
        <v>1</v>
      </c>
      <c r="G455" s="570">
        <v>734</v>
      </c>
      <c r="H455" s="570">
        <v>1</v>
      </c>
      <c r="I455" s="570">
        <v>734</v>
      </c>
      <c r="J455" s="570"/>
      <c r="K455" s="570"/>
      <c r="L455" s="570"/>
      <c r="M455" s="570"/>
      <c r="N455" s="570"/>
      <c r="O455" s="570"/>
      <c r="P455" s="583"/>
      <c r="Q455" s="571"/>
    </row>
    <row r="456" spans="1:17" ht="14.4" customHeight="1" x14ac:dyDescent="0.3">
      <c r="A456" s="566" t="s">
        <v>537</v>
      </c>
      <c r="B456" s="567" t="s">
        <v>6011</v>
      </c>
      <c r="C456" s="567" t="s">
        <v>5132</v>
      </c>
      <c r="D456" s="567" t="s">
        <v>5856</v>
      </c>
      <c r="E456" s="567" t="s">
        <v>5857</v>
      </c>
      <c r="F456" s="570"/>
      <c r="G456" s="570"/>
      <c r="H456" s="570"/>
      <c r="I456" s="570"/>
      <c r="J456" s="570"/>
      <c r="K456" s="570"/>
      <c r="L456" s="570"/>
      <c r="M456" s="570"/>
      <c r="N456" s="570">
        <v>2</v>
      </c>
      <c r="O456" s="570">
        <v>18068</v>
      </c>
      <c r="P456" s="583"/>
      <c r="Q456" s="571">
        <v>9034</v>
      </c>
    </row>
    <row r="457" spans="1:17" ht="14.4" customHeight="1" x14ac:dyDescent="0.3">
      <c r="A457" s="566" t="s">
        <v>537</v>
      </c>
      <c r="B457" s="567" t="s">
        <v>6012</v>
      </c>
      <c r="C457" s="567" t="s">
        <v>5098</v>
      </c>
      <c r="D457" s="567" t="s">
        <v>5311</v>
      </c>
      <c r="E457" s="567" t="s">
        <v>5312</v>
      </c>
      <c r="F457" s="570"/>
      <c r="G457" s="570"/>
      <c r="H457" s="570"/>
      <c r="I457" s="570"/>
      <c r="J457" s="570">
        <v>11</v>
      </c>
      <c r="K457" s="570">
        <v>908.38</v>
      </c>
      <c r="L457" s="570"/>
      <c r="M457" s="570">
        <v>82.58</v>
      </c>
      <c r="N457" s="570"/>
      <c r="O457" s="570"/>
      <c r="P457" s="583"/>
      <c r="Q457" s="571"/>
    </row>
    <row r="458" spans="1:17" ht="14.4" customHeight="1" x14ac:dyDescent="0.3">
      <c r="A458" s="566" t="s">
        <v>537</v>
      </c>
      <c r="B458" s="567" t="s">
        <v>6012</v>
      </c>
      <c r="C458" s="567" t="s">
        <v>5098</v>
      </c>
      <c r="D458" s="567" t="s">
        <v>5315</v>
      </c>
      <c r="E458" s="567" t="s">
        <v>5316</v>
      </c>
      <c r="F458" s="570"/>
      <c r="G458" s="570"/>
      <c r="H458" s="570"/>
      <c r="I458" s="570"/>
      <c r="J458" s="570">
        <v>15</v>
      </c>
      <c r="K458" s="570">
        <v>2069.1</v>
      </c>
      <c r="L458" s="570"/>
      <c r="M458" s="570">
        <v>137.94</v>
      </c>
      <c r="N458" s="570">
        <v>7</v>
      </c>
      <c r="O458" s="570">
        <v>868.09999999999991</v>
      </c>
      <c r="P458" s="583"/>
      <c r="Q458" s="571">
        <v>124.01428571428571</v>
      </c>
    </row>
    <row r="459" spans="1:17" ht="14.4" customHeight="1" x14ac:dyDescent="0.3">
      <c r="A459" s="566" t="s">
        <v>537</v>
      </c>
      <c r="B459" s="567" t="s">
        <v>6012</v>
      </c>
      <c r="C459" s="567" t="s">
        <v>5098</v>
      </c>
      <c r="D459" s="567" t="s">
        <v>5320</v>
      </c>
      <c r="E459" s="567" t="s">
        <v>5321</v>
      </c>
      <c r="F459" s="570">
        <v>4.7</v>
      </c>
      <c r="G459" s="570">
        <v>1356.6399999999999</v>
      </c>
      <c r="H459" s="570">
        <v>1</v>
      </c>
      <c r="I459" s="570">
        <v>288.64680851063827</v>
      </c>
      <c r="J459" s="570">
        <v>3.5</v>
      </c>
      <c r="K459" s="570">
        <v>956.63</v>
      </c>
      <c r="L459" s="570">
        <v>0.70514653850689946</v>
      </c>
      <c r="M459" s="570">
        <v>273.32285714285712</v>
      </c>
      <c r="N459" s="570"/>
      <c r="O459" s="570"/>
      <c r="P459" s="583"/>
      <c r="Q459" s="571"/>
    </row>
    <row r="460" spans="1:17" ht="14.4" customHeight="1" x14ac:dyDescent="0.3">
      <c r="A460" s="566" t="s">
        <v>537</v>
      </c>
      <c r="B460" s="567" t="s">
        <v>6012</v>
      </c>
      <c r="C460" s="567" t="s">
        <v>5098</v>
      </c>
      <c r="D460" s="567" t="s">
        <v>5322</v>
      </c>
      <c r="E460" s="567" t="s">
        <v>5323</v>
      </c>
      <c r="F460" s="570">
        <v>25</v>
      </c>
      <c r="G460" s="570">
        <v>7734.8899999999994</v>
      </c>
      <c r="H460" s="570">
        <v>1</v>
      </c>
      <c r="I460" s="570">
        <v>309.3956</v>
      </c>
      <c r="J460" s="570">
        <v>52</v>
      </c>
      <c r="K460" s="570">
        <v>10329.480000000001</v>
      </c>
      <c r="L460" s="570">
        <v>1.3354398058666641</v>
      </c>
      <c r="M460" s="570">
        <v>198.64384615384617</v>
      </c>
      <c r="N460" s="570">
        <v>37</v>
      </c>
      <c r="O460" s="570">
        <v>3110.96</v>
      </c>
      <c r="P460" s="583">
        <v>0.40219835059063547</v>
      </c>
      <c r="Q460" s="571">
        <v>84.08</v>
      </c>
    </row>
    <row r="461" spans="1:17" ht="14.4" customHeight="1" x14ac:dyDescent="0.3">
      <c r="A461" s="566" t="s">
        <v>537</v>
      </c>
      <c r="B461" s="567" t="s">
        <v>6012</v>
      </c>
      <c r="C461" s="567" t="s">
        <v>5098</v>
      </c>
      <c r="D461" s="567" t="s">
        <v>5324</v>
      </c>
      <c r="E461" s="567" t="s">
        <v>5325</v>
      </c>
      <c r="F461" s="570">
        <v>19.8</v>
      </c>
      <c r="G461" s="570">
        <v>52222.960000000006</v>
      </c>
      <c r="H461" s="570">
        <v>1</v>
      </c>
      <c r="I461" s="570">
        <v>2637.5232323232326</v>
      </c>
      <c r="J461" s="570">
        <v>32.200000000000003</v>
      </c>
      <c r="K461" s="570">
        <v>34753.949999999997</v>
      </c>
      <c r="L461" s="570">
        <v>0.66549176837161261</v>
      </c>
      <c r="M461" s="570">
        <v>1079.3152173913043</v>
      </c>
      <c r="N461" s="570">
        <v>22.8</v>
      </c>
      <c r="O461" s="570">
        <v>24608.370000000003</v>
      </c>
      <c r="P461" s="583">
        <v>0.47121744918327113</v>
      </c>
      <c r="Q461" s="571">
        <v>1079.3144736842105</v>
      </c>
    </row>
    <row r="462" spans="1:17" ht="14.4" customHeight="1" x14ac:dyDescent="0.3">
      <c r="A462" s="566" t="s">
        <v>537</v>
      </c>
      <c r="B462" s="567" t="s">
        <v>6012</v>
      </c>
      <c r="C462" s="567" t="s">
        <v>5098</v>
      </c>
      <c r="D462" s="567" t="s">
        <v>5326</v>
      </c>
      <c r="E462" s="567" t="s">
        <v>5327</v>
      </c>
      <c r="F462" s="570"/>
      <c r="G462" s="570"/>
      <c r="H462" s="570"/>
      <c r="I462" s="570"/>
      <c r="J462" s="570">
        <v>37</v>
      </c>
      <c r="K462" s="570">
        <v>9587.5500000000011</v>
      </c>
      <c r="L462" s="570"/>
      <c r="M462" s="570">
        <v>259.122972972973</v>
      </c>
      <c r="N462" s="570"/>
      <c r="O462" s="570"/>
      <c r="P462" s="583"/>
      <c r="Q462" s="571"/>
    </row>
    <row r="463" spans="1:17" ht="14.4" customHeight="1" x14ac:dyDescent="0.3">
      <c r="A463" s="566" t="s">
        <v>537</v>
      </c>
      <c r="B463" s="567" t="s">
        <v>6012</v>
      </c>
      <c r="C463" s="567" t="s">
        <v>5098</v>
      </c>
      <c r="D463" s="567" t="s">
        <v>5330</v>
      </c>
      <c r="E463" s="567" t="s">
        <v>5331</v>
      </c>
      <c r="F463" s="570">
        <v>32</v>
      </c>
      <c r="G463" s="570">
        <v>2120.6400000000003</v>
      </c>
      <c r="H463" s="570">
        <v>1</v>
      </c>
      <c r="I463" s="570">
        <v>66.27000000000001</v>
      </c>
      <c r="J463" s="570"/>
      <c r="K463" s="570"/>
      <c r="L463" s="570"/>
      <c r="M463" s="570"/>
      <c r="N463" s="570"/>
      <c r="O463" s="570"/>
      <c r="P463" s="583"/>
      <c r="Q463" s="571"/>
    </row>
    <row r="464" spans="1:17" ht="14.4" customHeight="1" x14ac:dyDescent="0.3">
      <c r="A464" s="566" t="s">
        <v>537</v>
      </c>
      <c r="B464" s="567" t="s">
        <v>6012</v>
      </c>
      <c r="C464" s="567" t="s">
        <v>5098</v>
      </c>
      <c r="D464" s="567" t="s">
        <v>5332</v>
      </c>
      <c r="E464" s="567" t="s">
        <v>5333</v>
      </c>
      <c r="F464" s="570">
        <v>386</v>
      </c>
      <c r="G464" s="570">
        <v>40006</v>
      </c>
      <c r="H464" s="570">
        <v>1</v>
      </c>
      <c r="I464" s="570">
        <v>103.64248704663213</v>
      </c>
      <c r="J464" s="570">
        <v>498</v>
      </c>
      <c r="K464" s="570">
        <v>40945.019999999997</v>
      </c>
      <c r="L464" s="570">
        <v>1.0234719792031195</v>
      </c>
      <c r="M464" s="570">
        <v>82.218915662650602</v>
      </c>
      <c r="N464" s="570">
        <v>317</v>
      </c>
      <c r="O464" s="570">
        <v>20207.479999999996</v>
      </c>
      <c r="P464" s="583">
        <v>0.50511123331500263</v>
      </c>
      <c r="Q464" s="571">
        <v>63.745993690851719</v>
      </c>
    </row>
    <row r="465" spans="1:17" ht="14.4" customHeight="1" x14ac:dyDescent="0.3">
      <c r="A465" s="566" t="s">
        <v>537</v>
      </c>
      <c r="B465" s="567" t="s">
        <v>6012</v>
      </c>
      <c r="C465" s="567" t="s">
        <v>5098</v>
      </c>
      <c r="D465" s="567" t="s">
        <v>5334</v>
      </c>
      <c r="E465" s="567" t="s">
        <v>5335</v>
      </c>
      <c r="F465" s="570">
        <v>1</v>
      </c>
      <c r="G465" s="570">
        <v>181.6</v>
      </c>
      <c r="H465" s="570">
        <v>1</v>
      </c>
      <c r="I465" s="570">
        <v>181.6</v>
      </c>
      <c r="J465" s="570"/>
      <c r="K465" s="570"/>
      <c r="L465" s="570"/>
      <c r="M465" s="570"/>
      <c r="N465" s="570">
        <v>9</v>
      </c>
      <c r="O465" s="570">
        <v>1295.55</v>
      </c>
      <c r="P465" s="583">
        <v>7.1340859030837001</v>
      </c>
      <c r="Q465" s="571">
        <v>143.94999999999999</v>
      </c>
    </row>
    <row r="466" spans="1:17" ht="14.4" customHeight="1" x14ac:dyDescent="0.3">
      <c r="A466" s="566" t="s">
        <v>537</v>
      </c>
      <c r="B466" s="567" t="s">
        <v>6012</v>
      </c>
      <c r="C466" s="567" t="s">
        <v>5098</v>
      </c>
      <c r="D466" s="567" t="s">
        <v>5336</v>
      </c>
      <c r="E466" s="567" t="s">
        <v>5337</v>
      </c>
      <c r="F466" s="570"/>
      <c r="G466" s="570"/>
      <c r="H466" s="570"/>
      <c r="I466" s="570"/>
      <c r="J466" s="570">
        <v>15.97</v>
      </c>
      <c r="K466" s="570">
        <v>57693.07</v>
      </c>
      <c r="L466" s="570"/>
      <c r="M466" s="570">
        <v>3612.5904821540385</v>
      </c>
      <c r="N466" s="570"/>
      <c r="O466" s="570"/>
      <c r="P466" s="583"/>
      <c r="Q466" s="571"/>
    </row>
    <row r="467" spans="1:17" ht="14.4" customHeight="1" x14ac:dyDescent="0.3">
      <c r="A467" s="566" t="s">
        <v>537</v>
      </c>
      <c r="B467" s="567" t="s">
        <v>6012</v>
      </c>
      <c r="C467" s="567" t="s">
        <v>5098</v>
      </c>
      <c r="D467" s="567" t="s">
        <v>5338</v>
      </c>
      <c r="E467" s="567" t="s">
        <v>5339</v>
      </c>
      <c r="F467" s="570">
        <v>11.5</v>
      </c>
      <c r="G467" s="570">
        <v>9355.6999999999989</v>
      </c>
      <c r="H467" s="570">
        <v>1</v>
      </c>
      <c r="I467" s="570">
        <v>813.53913043478246</v>
      </c>
      <c r="J467" s="570">
        <v>11.7</v>
      </c>
      <c r="K467" s="570">
        <v>13574.82</v>
      </c>
      <c r="L467" s="570">
        <v>1.45096785916607</v>
      </c>
      <c r="M467" s="570">
        <v>1160.2410256410258</v>
      </c>
      <c r="N467" s="570">
        <v>16.600000000000001</v>
      </c>
      <c r="O467" s="570">
        <v>13432.67</v>
      </c>
      <c r="P467" s="583">
        <v>1.4357739132293683</v>
      </c>
      <c r="Q467" s="571">
        <v>809.19698795180716</v>
      </c>
    </row>
    <row r="468" spans="1:17" ht="14.4" customHeight="1" x14ac:dyDescent="0.3">
      <c r="A468" s="566" t="s">
        <v>537</v>
      </c>
      <c r="B468" s="567" t="s">
        <v>6012</v>
      </c>
      <c r="C468" s="567" t="s">
        <v>5098</v>
      </c>
      <c r="D468" s="567" t="s">
        <v>5340</v>
      </c>
      <c r="E468" s="567" t="s">
        <v>5341</v>
      </c>
      <c r="F468" s="570"/>
      <c r="G468" s="570"/>
      <c r="H468" s="570"/>
      <c r="I468" s="570"/>
      <c r="J468" s="570"/>
      <c r="K468" s="570"/>
      <c r="L468" s="570"/>
      <c r="M468" s="570"/>
      <c r="N468" s="570">
        <v>19</v>
      </c>
      <c r="O468" s="570">
        <v>23410.66</v>
      </c>
      <c r="P468" s="583"/>
      <c r="Q468" s="571">
        <v>1232.1400000000001</v>
      </c>
    </row>
    <row r="469" spans="1:17" ht="14.4" customHeight="1" x14ac:dyDescent="0.3">
      <c r="A469" s="566" t="s">
        <v>537</v>
      </c>
      <c r="B469" s="567" t="s">
        <v>6012</v>
      </c>
      <c r="C469" s="567" t="s">
        <v>5098</v>
      </c>
      <c r="D469" s="567" t="s">
        <v>5344</v>
      </c>
      <c r="E469" s="567" t="s">
        <v>5345</v>
      </c>
      <c r="F469" s="570">
        <v>2.7</v>
      </c>
      <c r="G469" s="570">
        <v>38982.910000000003</v>
      </c>
      <c r="H469" s="570">
        <v>1</v>
      </c>
      <c r="I469" s="570">
        <v>14438.114814814815</v>
      </c>
      <c r="J469" s="570">
        <v>10.4</v>
      </c>
      <c r="K469" s="570">
        <v>144428.44</v>
      </c>
      <c r="L469" s="570">
        <v>3.7049168468952161</v>
      </c>
      <c r="M469" s="570">
        <v>13887.35</v>
      </c>
      <c r="N469" s="570"/>
      <c r="O469" s="570"/>
      <c r="P469" s="583"/>
      <c r="Q469" s="571"/>
    </row>
    <row r="470" spans="1:17" ht="14.4" customHeight="1" x14ac:dyDescent="0.3">
      <c r="A470" s="566" t="s">
        <v>537</v>
      </c>
      <c r="B470" s="567" t="s">
        <v>6012</v>
      </c>
      <c r="C470" s="567" t="s">
        <v>5098</v>
      </c>
      <c r="D470" s="567" t="s">
        <v>5346</v>
      </c>
      <c r="E470" s="567" t="s">
        <v>5347</v>
      </c>
      <c r="F470" s="570">
        <v>13</v>
      </c>
      <c r="G470" s="570">
        <v>56667.91</v>
      </c>
      <c r="H470" s="570">
        <v>1</v>
      </c>
      <c r="I470" s="570">
        <v>4359.0700000000006</v>
      </c>
      <c r="J470" s="570"/>
      <c r="K470" s="570"/>
      <c r="L470" s="570"/>
      <c r="M470" s="570"/>
      <c r="N470" s="570"/>
      <c r="O470" s="570"/>
      <c r="P470" s="583"/>
      <c r="Q470" s="571"/>
    </row>
    <row r="471" spans="1:17" ht="14.4" customHeight="1" x14ac:dyDescent="0.3">
      <c r="A471" s="566" t="s">
        <v>537</v>
      </c>
      <c r="B471" s="567" t="s">
        <v>6012</v>
      </c>
      <c r="C471" s="567" t="s">
        <v>5098</v>
      </c>
      <c r="D471" s="567" t="s">
        <v>5352</v>
      </c>
      <c r="E471" s="567" t="s">
        <v>5353</v>
      </c>
      <c r="F471" s="570">
        <v>6</v>
      </c>
      <c r="G471" s="570">
        <v>462.90000000000003</v>
      </c>
      <c r="H471" s="570">
        <v>1</v>
      </c>
      <c r="I471" s="570">
        <v>77.150000000000006</v>
      </c>
      <c r="J471" s="570">
        <v>53</v>
      </c>
      <c r="K471" s="570">
        <v>3566.07</v>
      </c>
      <c r="L471" s="570">
        <v>7.7037589112119242</v>
      </c>
      <c r="M471" s="570">
        <v>67.284339622641511</v>
      </c>
      <c r="N471" s="570">
        <v>26</v>
      </c>
      <c r="O471" s="570">
        <v>1508.26</v>
      </c>
      <c r="P471" s="583">
        <v>3.2582847267228341</v>
      </c>
      <c r="Q471" s="571">
        <v>58.01</v>
      </c>
    </row>
    <row r="472" spans="1:17" ht="14.4" customHeight="1" x14ac:dyDescent="0.3">
      <c r="A472" s="566" t="s">
        <v>537</v>
      </c>
      <c r="B472" s="567" t="s">
        <v>6012</v>
      </c>
      <c r="C472" s="567" t="s">
        <v>5098</v>
      </c>
      <c r="D472" s="567" t="s">
        <v>5356</v>
      </c>
      <c r="E472" s="567" t="s">
        <v>5357</v>
      </c>
      <c r="F472" s="570">
        <v>10</v>
      </c>
      <c r="G472" s="570">
        <v>3173.24</v>
      </c>
      <c r="H472" s="570">
        <v>1</v>
      </c>
      <c r="I472" s="570">
        <v>317.32399999999996</v>
      </c>
      <c r="J472" s="570">
        <v>9</v>
      </c>
      <c r="K472" s="570">
        <v>2447.0100000000002</v>
      </c>
      <c r="L472" s="570">
        <v>0.77113927720563225</v>
      </c>
      <c r="M472" s="570">
        <v>271.89000000000004</v>
      </c>
      <c r="N472" s="570"/>
      <c r="O472" s="570"/>
      <c r="P472" s="583"/>
      <c r="Q472" s="571"/>
    </row>
    <row r="473" spans="1:17" ht="14.4" customHeight="1" x14ac:dyDescent="0.3">
      <c r="A473" s="566" t="s">
        <v>537</v>
      </c>
      <c r="B473" s="567" t="s">
        <v>6012</v>
      </c>
      <c r="C473" s="567" t="s">
        <v>5098</v>
      </c>
      <c r="D473" s="567" t="s">
        <v>5358</v>
      </c>
      <c r="E473" s="567" t="s">
        <v>5359</v>
      </c>
      <c r="F473" s="570">
        <v>34.200000000000003</v>
      </c>
      <c r="G473" s="570">
        <v>12314.849999999999</v>
      </c>
      <c r="H473" s="570">
        <v>1</v>
      </c>
      <c r="I473" s="570">
        <v>360.08333333333326</v>
      </c>
      <c r="J473" s="570">
        <v>27.8</v>
      </c>
      <c r="K473" s="570">
        <v>10783.399999999998</v>
      </c>
      <c r="L473" s="570">
        <v>0.87564200944388271</v>
      </c>
      <c r="M473" s="570">
        <v>387.89208633093517</v>
      </c>
      <c r="N473" s="570">
        <v>29.7</v>
      </c>
      <c r="O473" s="570">
        <v>12004.039999999999</v>
      </c>
      <c r="P473" s="583">
        <v>0.97476136534346747</v>
      </c>
      <c r="Q473" s="571">
        <v>404.17643097643094</v>
      </c>
    </row>
    <row r="474" spans="1:17" ht="14.4" customHeight="1" x14ac:dyDescent="0.3">
      <c r="A474" s="566" t="s">
        <v>537</v>
      </c>
      <c r="B474" s="567" t="s">
        <v>6012</v>
      </c>
      <c r="C474" s="567" t="s">
        <v>5098</v>
      </c>
      <c r="D474" s="567" t="s">
        <v>5360</v>
      </c>
      <c r="E474" s="567" t="s">
        <v>5361</v>
      </c>
      <c r="F474" s="570">
        <v>146</v>
      </c>
      <c r="G474" s="570">
        <v>11903</v>
      </c>
      <c r="H474" s="570">
        <v>1</v>
      </c>
      <c r="I474" s="570">
        <v>81.527397260273972</v>
      </c>
      <c r="J474" s="570">
        <v>12</v>
      </c>
      <c r="K474" s="570">
        <v>690.12</v>
      </c>
      <c r="L474" s="570">
        <v>5.7978660841804586E-2</v>
      </c>
      <c r="M474" s="570">
        <v>57.51</v>
      </c>
      <c r="N474" s="570">
        <v>36</v>
      </c>
      <c r="O474" s="570">
        <v>2088.36</v>
      </c>
      <c r="P474" s="583">
        <v>0.17544820633453753</v>
      </c>
      <c r="Q474" s="571">
        <v>58.010000000000005</v>
      </c>
    </row>
    <row r="475" spans="1:17" ht="14.4" customHeight="1" x14ac:dyDescent="0.3">
      <c r="A475" s="566" t="s">
        <v>537</v>
      </c>
      <c r="B475" s="567" t="s">
        <v>6012</v>
      </c>
      <c r="C475" s="567" t="s">
        <v>5098</v>
      </c>
      <c r="D475" s="567" t="s">
        <v>5362</v>
      </c>
      <c r="E475" s="567" t="s">
        <v>5363</v>
      </c>
      <c r="F475" s="570">
        <v>204</v>
      </c>
      <c r="G475" s="570">
        <v>74419.16</v>
      </c>
      <c r="H475" s="570">
        <v>1</v>
      </c>
      <c r="I475" s="570">
        <v>364.79980392156864</v>
      </c>
      <c r="J475" s="570">
        <v>148</v>
      </c>
      <c r="K475" s="570">
        <v>11923.72</v>
      </c>
      <c r="L475" s="570">
        <v>0.16022379182995344</v>
      </c>
      <c r="M475" s="570">
        <v>80.565675675675678</v>
      </c>
      <c r="N475" s="570">
        <v>124</v>
      </c>
      <c r="O475" s="570">
        <v>5890</v>
      </c>
      <c r="P475" s="583">
        <v>7.9146284370852873E-2</v>
      </c>
      <c r="Q475" s="571">
        <v>47.5</v>
      </c>
    </row>
    <row r="476" spans="1:17" ht="14.4" customHeight="1" x14ac:dyDescent="0.3">
      <c r="A476" s="566" t="s">
        <v>537</v>
      </c>
      <c r="B476" s="567" t="s">
        <v>6012</v>
      </c>
      <c r="C476" s="567" t="s">
        <v>5098</v>
      </c>
      <c r="D476" s="567" t="s">
        <v>5364</v>
      </c>
      <c r="E476" s="567" t="s">
        <v>5365</v>
      </c>
      <c r="F476" s="570"/>
      <c r="G476" s="570"/>
      <c r="H476" s="570"/>
      <c r="I476" s="570"/>
      <c r="J476" s="570">
        <v>4</v>
      </c>
      <c r="K476" s="570">
        <v>460</v>
      </c>
      <c r="L476" s="570"/>
      <c r="M476" s="570">
        <v>115</v>
      </c>
      <c r="N476" s="570">
        <v>33</v>
      </c>
      <c r="O476" s="570">
        <v>3828</v>
      </c>
      <c r="P476" s="583"/>
      <c r="Q476" s="571">
        <v>116</v>
      </c>
    </row>
    <row r="477" spans="1:17" ht="14.4" customHeight="1" x14ac:dyDescent="0.3">
      <c r="A477" s="566" t="s">
        <v>537</v>
      </c>
      <c r="B477" s="567" t="s">
        <v>6012</v>
      </c>
      <c r="C477" s="567" t="s">
        <v>5098</v>
      </c>
      <c r="D477" s="567" t="s">
        <v>5368</v>
      </c>
      <c r="E477" s="567" t="s">
        <v>5369</v>
      </c>
      <c r="F477" s="570">
        <v>133.6</v>
      </c>
      <c r="G477" s="570">
        <v>74511.67</v>
      </c>
      <c r="H477" s="570">
        <v>1</v>
      </c>
      <c r="I477" s="570">
        <v>557.72208083832334</v>
      </c>
      <c r="J477" s="570">
        <v>190.60000000000002</v>
      </c>
      <c r="K477" s="570">
        <v>116873.76</v>
      </c>
      <c r="L477" s="570">
        <v>1.5685296007994451</v>
      </c>
      <c r="M477" s="570">
        <v>613.18866736621192</v>
      </c>
      <c r="N477" s="570">
        <v>131</v>
      </c>
      <c r="O477" s="570">
        <v>49744.61</v>
      </c>
      <c r="P477" s="583">
        <v>0.66760830887295908</v>
      </c>
      <c r="Q477" s="571">
        <v>379.72984732824426</v>
      </c>
    </row>
    <row r="478" spans="1:17" ht="14.4" customHeight="1" x14ac:dyDescent="0.3">
      <c r="A478" s="566" t="s">
        <v>537</v>
      </c>
      <c r="B478" s="567" t="s">
        <v>6012</v>
      </c>
      <c r="C478" s="567" t="s">
        <v>5098</v>
      </c>
      <c r="D478" s="567" t="s">
        <v>5372</v>
      </c>
      <c r="E478" s="567" t="s">
        <v>5373</v>
      </c>
      <c r="F478" s="570"/>
      <c r="G478" s="570"/>
      <c r="H478" s="570"/>
      <c r="I478" s="570"/>
      <c r="J478" s="570">
        <v>5</v>
      </c>
      <c r="K478" s="570">
        <v>313.55</v>
      </c>
      <c r="L478" s="570"/>
      <c r="M478" s="570">
        <v>62.71</v>
      </c>
      <c r="N478" s="570">
        <v>34</v>
      </c>
      <c r="O478" s="570">
        <v>2542.1799999999998</v>
      </c>
      <c r="P478" s="583"/>
      <c r="Q478" s="571">
        <v>74.77</v>
      </c>
    </row>
    <row r="479" spans="1:17" ht="14.4" customHeight="1" x14ac:dyDescent="0.3">
      <c r="A479" s="566" t="s">
        <v>537</v>
      </c>
      <c r="B479" s="567" t="s">
        <v>6012</v>
      </c>
      <c r="C479" s="567" t="s">
        <v>5098</v>
      </c>
      <c r="D479" s="567" t="s">
        <v>5374</v>
      </c>
      <c r="E479" s="567" t="s">
        <v>5375</v>
      </c>
      <c r="F479" s="570">
        <v>24</v>
      </c>
      <c r="G479" s="570">
        <v>12094.92</v>
      </c>
      <c r="H479" s="570">
        <v>1</v>
      </c>
      <c r="I479" s="570">
        <v>503.95499999999998</v>
      </c>
      <c r="J479" s="570">
        <v>17</v>
      </c>
      <c r="K479" s="570">
        <v>1421.37</v>
      </c>
      <c r="L479" s="570">
        <v>0.11751793314879304</v>
      </c>
      <c r="M479" s="570">
        <v>83.61</v>
      </c>
      <c r="N479" s="570">
        <v>17</v>
      </c>
      <c r="O479" s="570">
        <v>1421.37</v>
      </c>
      <c r="P479" s="583">
        <v>0.11751793314879304</v>
      </c>
      <c r="Q479" s="571">
        <v>83.61</v>
      </c>
    </row>
    <row r="480" spans="1:17" ht="14.4" customHeight="1" x14ac:dyDescent="0.3">
      <c r="A480" s="566" t="s">
        <v>537</v>
      </c>
      <c r="B480" s="567" t="s">
        <v>6012</v>
      </c>
      <c r="C480" s="567" t="s">
        <v>5098</v>
      </c>
      <c r="D480" s="567" t="s">
        <v>5376</v>
      </c>
      <c r="E480" s="567" t="s">
        <v>5377</v>
      </c>
      <c r="F480" s="570">
        <v>3</v>
      </c>
      <c r="G480" s="570">
        <v>304.02</v>
      </c>
      <c r="H480" s="570">
        <v>1</v>
      </c>
      <c r="I480" s="570">
        <v>101.33999999999999</v>
      </c>
      <c r="J480" s="570">
        <v>11</v>
      </c>
      <c r="K480" s="570">
        <v>450.45</v>
      </c>
      <c r="L480" s="570">
        <v>1.4816459443457668</v>
      </c>
      <c r="M480" s="570">
        <v>40.949999999999996</v>
      </c>
      <c r="N480" s="570">
        <v>24</v>
      </c>
      <c r="O480" s="570">
        <v>982.8</v>
      </c>
      <c r="P480" s="583">
        <v>3.232682060390764</v>
      </c>
      <c r="Q480" s="571">
        <v>40.949999999999996</v>
      </c>
    </row>
    <row r="481" spans="1:17" ht="14.4" customHeight="1" x14ac:dyDescent="0.3">
      <c r="A481" s="566" t="s">
        <v>537</v>
      </c>
      <c r="B481" s="567" t="s">
        <v>6012</v>
      </c>
      <c r="C481" s="567" t="s">
        <v>5098</v>
      </c>
      <c r="D481" s="567" t="s">
        <v>5378</v>
      </c>
      <c r="E481" s="567" t="s">
        <v>5379</v>
      </c>
      <c r="F481" s="570">
        <v>44</v>
      </c>
      <c r="G481" s="570">
        <v>2319.04</v>
      </c>
      <c r="H481" s="570">
        <v>1</v>
      </c>
      <c r="I481" s="570">
        <v>52.705454545454543</v>
      </c>
      <c r="J481" s="570">
        <v>47</v>
      </c>
      <c r="K481" s="570">
        <v>2652.21</v>
      </c>
      <c r="L481" s="570">
        <v>1.1436672071201877</v>
      </c>
      <c r="M481" s="570">
        <v>56.43</v>
      </c>
      <c r="N481" s="570"/>
      <c r="O481" s="570"/>
      <c r="P481" s="583"/>
      <c r="Q481" s="571"/>
    </row>
    <row r="482" spans="1:17" ht="14.4" customHeight="1" x14ac:dyDescent="0.3">
      <c r="A482" s="566" t="s">
        <v>537</v>
      </c>
      <c r="B482" s="567" t="s">
        <v>6012</v>
      </c>
      <c r="C482" s="567" t="s">
        <v>5098</v>
      </c>
      <c r="D482" s="567" t="s">
        <v>5380</v>
      </c>
      <c r="E482" s="567" t="s">
        <v>5381</v>
      </c>
      <c r="F482" s="570">
        <v>15.799999999999999</v>
      </c>
      <c r="G482" s="570">
        <v>151834.66000000003</v>
      </c>
      <c r="H482" s="570">
        <v>1</v>
      </c>
      <c r="I482" s="570">
        <v>9609.7886075949391</v>
      </c>
      <c r="J482" s="570">
        <v>10.9</v>
      </c>
      <c r="K482" s="570">
        <v>63326.32</v>
      </c>
      <c r="L482" s="570">
        <v>0.41707420426930181</v>
      </c>
      <c r="M482" s="570">
        <v>5809.7541284403669</v>
      </c>
      <c r="N482" s="570">
        <v>8.4</v>
      </c>
      <c r="O482" s="570">
        <v>32977.56</v>
      </c>
      <c r="P482" s="583">
        <v>0.21719388708744097</v>
      </c>
      <c r="Q482" s="571">
        <v>3925.8999999999996</v>
      </c>
    </row>
    <row r="483" spans="1:17" ht="14.4" customHeight="1" x14ac:dyDescent="0.3">
      <c r="A483" s="566" t="s">
        <v>537</v>
      </c>
      <c r="B483" s="567" t="s">
        <v>6012</v>
      </c>
      <c r="C483" s="567" t="s">
        <v>5098</v>
      </c>
      <c r="D483" s="567" t="s">
        <v>6013</v>
      </c>
      <c r="E483" s="567" t="s">
        <v>6014</v>
      </c>
      <c r="F483" s="570">
        <v>2</v>
      </c>
      <c r="G483" s="570">
        <v>15950</v>
      </c>
      <c r="H483" s="570">
        <v>1</v>
      </c>
      <c r="I483" s="570">
        <v>7975</v>
      </c>
      <c r="J483" s="570"/>
      <c r="K483" s="570"/>
      <c r="L483" s="570"/>
      <c r="M483" s="570"/>
      <c r="N483" s="570"/>
      <c r="O483" s="570"/>
      <c r="P483" s="583"/>
      <c r="Q483" s="571"/>
    </row>
    <row r="484" spans="1:17" ht="14.4" customHeight="1" x14ac:dyDescent="0.3">
      <c r="A484" s="566" t="s">
        <v>537</v>
      </c>
      <c r="B484" s="567" t="s">
        <v>6012</v>
      </c>
      <c r="C484" s="567" t="s">
        <v>5098</v>
      </c>
      <c r="D484" s="567" t="s">
        <v>5386</v>
      </c>
      <c r="E484" s="567" t="s">
        <v>5387</v>
      </c>
      <c r="F484" s="570"/>
      <c r="G484" s="570"/>
      <c r="H484" s="570"/>
      <c r="I484" s="570"/>
      <c r="J484" s="570">
        <v>13</v>
      </c>
      <c r="K484" s="570">
        <v>3776.89</v>
      </c>
      <c r="L484" s="570"/>
      <c r="M484" s="570">
        <v>290.52999999999997</v>
      </c>
      <c r="N484" s="570"/>
      <c r="O484" s="570"/>
      <c r="P484" s="583"/>
      <c r="Q484" s="571"/>
    </row>
    <row r="485" spans="1:17" ht="14.4" customHeight="1" x14ac:dyDescent="0.3">
      <c r="A485" s="566" t="s">
        <v>537</v>
      </c>
      <c r="B485" s="567" t="s">
        <v>6012</v>
      </c>
      <c r="C485" s="567" t="s">
        <v>5098</v>
      </c>
      <c r="D485" s="567" t="s">
        <v>5388</v>
      </c>
      <c r="E485" s="567" t="s">
        <v>5389</v>
      </c>
      <c r="F485" s="570">
        <v>39</v>
      </c>
      <c r="G485" s="570">
        <v>24118.639999999999</v>
      </c>
      <c r="H485" s="570">
        <v>1</v>
      </c>
      <c r="I485" s="570">
        <v>618.42666666666662</v>
      </c>
      <c r="J485" s="570">
        <v>33</v>
      </c>
      <c r="K485" s="570">
        <v>16068.3</v>
      </c>
      <c r="L485" s="570">
        <v>0.66621915663569753</v>
      </c>
      <c r="M485" s="570">
        <v>486.91818181818178</v>
      </c>
      <c r="N485" s="570">
        <v>43</v>
      </c>
      <c r="O485" s="570">
        <v>9853.880000000001</v>
      </c>
      <c r="P485" s="583">
        <v>0.40855869153484614</v>
      </c>
      <c r="Q485" s="571">
        <v>229.16000000000003</v>
      </c>
    </row>
    <row r="486" spans="1:17" ht="14.4" customHeight="1" x14ac:dyDescent="0.3">
      <c r="A486" s="566" t="s">
        <v>537</v>
      </c>
      <c r="B486" s="567" t="s">
        <v>6012</v>
      </c>
      <c r="C486" s="567" t="s">
        <v>5098</v>
      </c>
      <c r="D486" s="567" t="s">
        <v>5390</v>
      </c>
      <c r="E486" s="567" t="s">
        <v>5391</v>
      </c>
      <c r="F486" s="570">
        <v>6.9</v>
      </c>
      <c r="G486" s="570">
        <v>3077.0499999999993</v>
      </c>
      <c r="H486" s="570">
        <v>1</v>
      </c>
      <c r="I486" s="570">
        <v>445.9492753623187</v>
      </c>
      <c r="J486" s="570">
        <v>12.100000000000001</v>
      </c>
      <c r="K486" s="570">
        <v>5880.2999999999993</v>
      </c>
      <c r="L486" s="570">
        <v>1.9110186704798429</v>
      </c>
      <c r="M486" s="570">
        <v>485.97520661157012</v>
      </c>
      <c r="N486" s="570">
        <v>5.3</v>
      </c>
      <c r="O486" s="570">
        <v>1149.1500000000001</v>
      </c>
      <c r="P486" s="583">
        <v>0.37345834484327534</v>
      </c>
      <c r="Q486" s="571">
        <v>216.82075471698116</v>
      </c>
    </row>
    <row r="487" spans="1:17" ht="14.4" customHeight="1" x14ac:dyDescent="0.3">
      <c r="A487" s="566" t="s">
        <v>537</v>
      </c>
      <c r="B487" s="567" t="s">
        <v>6012</v>
      </c>
      <c r="C487" s="567" t="s">
        <v>5098</v>
      </c>
      <c r="D487" s="567" t="s">
        <v>5394</v>
      </c>
      <c r="E487" s="567" t="s">
        <v>5395</v>
      </c>
      <c r="F487" s="570">
        <v>32.9</v>
      </c>
      <c r="G487" s="570">
        <v>2727.66</v>
      </c>
      <c r="H487" s="570">
        <v>1</v>
      </c>
      <c r="I487" s="570">
        <v>82.907598784194533</v>
      </c>
      <c r="J487" s="570">
        <v>38.799999999999997</v>
      </c>
      <c r="K487" s="570">
        <v>3555.63</v>
      </c>
      <c r="L487" s="570">
        <v>1.3035458964826996</v>
      </c>
      <c r="M487" s="570">
        <v>91.639948453608255</v>
      </c>
      <c r="N487" s="570">
        <v>27.999999999999996</v>
      </c>
      <c r="O487" s="570">
        <v>2712.71</v>
      </c>
      <c r="P487" s="583">
        <v>0.99451911161948348</v>
      </c>
      <c r="Q487" s="571">
        <v>96.882500000000007</v>
      </c>
    </row>
    <row r="488" spans="1:17" ht="14.4" customHeight="1" x14ac:dyDescent="0.3">
      <c r="A488" s="566" t="s">
        <v>537</v>
      </c>
      <c r="B488" s="567" t="s">
        <v>6012</v>
      </c>
      <c r="C488" s="567" t="s">
        <v>5098</v>
      </c>
      <c r="D488" s="567" t="s">
        <v>5396</v>
      </c>
      <c r="E488" s="567" t="s">
        <v>5397</v>
      </c>
      <c r="F488" s="570"/>
      <c r="G488" s="570"/>
      <c r="H488" s="570"/>
      <c r="I488" s="570"/>
      <c r="J488" s="570">
        <v>67</v>
      </c>
      <c r="K488" s="570">
        <v>4152.66</v>
      </c>
      <c r="L488" s="570"/>
      <c r="M488" s="570">
        <v>61.98</v>
      </c>
      <c r="N488" s="570">
        <v>101</v>
      </c>
      <c r="O488" s="570">
        <v>6401.38</v>
      </c>
      <c r="P488" s="583"/>
      <c r="Q488" s="571">
        <v>63.38</v>
      </c>
    </row>
    <row r="489" spans="1:17" ht="14.4" customHeight="1" x14ac:dyDescent="0.3">
      <c r="A489" s="566" t="s">
        <v>537</v>
      </c>
      <c r="B489" s="567" t="s">
        <v>6012</v>
      </c>
      <c r="C489" s="567" t="s">
        <v>5098</v>
      </c>
      <c r="D489" s="567" t="s">
        <v>5398</v>
      </c>
      <c r="E489" s="567" t="s">
        <v>5337</v>
      </c>
      <c r="F489" s="570">
        <v>234</v>
      </c>
      <c r="G489" s="570">
        <v>120971.26</v>
      </c>
      <c r="H489" s="570">
        <v>1</v>
      </c>
      <c r="I489" s="570">
        <v>516.97119658119652</v>
      </c>
      <c r="J489" s="570">
        <v>18</v>
      </c>
      <c r="K489" s="570">
        <v>5441.94</v>
      </c>
      <c r="L489" s="570">
        <v>4.4985395704731847E-2</v>
      </c>
      <c r="M489" s="570">
        <v>302.33</v>
      </c>
      <c r="N489" s="570"/>
      <c r="O489" s="570"/>
      <c r="P489" s="583"/>
      <c r="Q489" s="571"/>
    </row>
    <row r="490" spans="1:17" ht="14.4" customHeight="1" x14ac:dyDescent="0.3">
      <c r="A490" s="566" t="s">
        <v>537</v>
      </c>
      <c r="B490" s="567" t="s">
        <v>6012</v>
      </c>
      <c r="C490" s="567" t="s">
        <v>5098</v>
      </c>
      <c r="D490" s="567" t="s">
        <v>5399</v>
      </c>
      <c r="E490" s="567" t="s">
        <v>5400</v>
      </c>
      <c r="F490" s="570">
        <v>17</v>
      </c>
      <c r="G490" s="570">
        <v>22066</v>
      </c>
      <c r="H490" s="570">
        <v>1</v>
      </c>
      <c r="I490" s="570">
        <v>1298</v>
      </c>
      <c r="J490" s="570">
        <v>19</v>
      </c>
      <c r="K490" s="570">
        <v>20960.920000000002</v>
      </c>
      <c r="L490" s="570">
        <v>0.9499193329103599</v>
      </c>
      <c r="M490" s="570">
        <v>1103.2063157894738</v>
      </c>
      <c r="N490" s="570">
        <v>25</v>
      </c>
      <c r="O490" s="570">
        <v>32423.239999999998</v>
      </c>
      <c r="P490" s="583">
        <v>1.4693755098341339</v>
      </c>
      <c r="Q490" s="571">
        <v>1296.9295999999999</v>
      </c>
    </row>
    <row r="491" spans="1:17" ht="14.4" customHeight="1" x14ac:dyDescent="0.3">
      <c r="A491" s="566" t="s">
        <v>537</v>
      </c>
      <c r="B491" s="567" t="s">
        <v>6012</v>
      </c>
      <c r="C491" s="567" t="s">
        <v>5098</v>
      </c>
      <c r="D491" s="567" t="s">
        <v>5401</v>
      </c>
      <c r="E491" s="567" t="s">
        <v>5402</v>
      </c>
      <c r="F491" s="570"/>
      <c r="G491" s="570"/>
      <c r="H491" s="570"/>
      <c r="I491" s="570"/>
      <c r="J491" s="570">
        <v>6.53</v>
      </c>
      <c r="K491" s="570">
        <v>63680.08</v>
      </c>
      <c r="L491" s="570"/>
      <c r="M491" s="570">
        <v>9751.9264931087291</v>
      </c>
      <c r="N491" s="570"/>
      <c r="O491" s="570"/>
      <c r="P491" s="583"/>
      <c r="Q491" s="571"/>
    </row>
    <row r="492" spans="1:17" ht="14.4" customHeight="1" x14ac:dyDescent="0.3">
      <c r="A492" s="566" t="s">
        <v>537</v>
      </c>
      <c r="B492" s="567" t="s">
        <v>6012</v>
      </c>
      <c r="C492" s="567" t="s">
        <v>5098</v>
      </c>
      <c r="D492" s="567" t="s">
        <v>5411</v>
      </c>
      <c r="E492" s="567" t="s">
        <v>5357</v>
      </c>
      <c r="F492" s="570"/>
      <c r="G492" s="570"/>
      <c r="H492" s="570"/>
      <c r="I492" s="570"/>
      <c r="J492" s="570"/>
      <c r="K492" s="570"/>
      <c r="L492" s="570"/>
      <c r="M492" s="570"/>
      <c r="N492" s="570">
        <v>12</v>
      </c>
      <c r="O492" s="570">
        <v>3291.24</v>
      </c>
      <c r="P492" s="583"/>
      <c r="Q492" s="571">
        <v>274.27</v>
      </c>
    </row>
    <row r="493" spans="1:17" ht="14.4" customHeight="1" x14ac:dyDescent="0.3">
      <c r="A493" s="566" t="s">
        <v>537</v>
      </c>
      <c r="B493" s="567" t="s">
        <v>6012</v>
      </c>
      <c r="C493" s="567" t="s">
        <v>5098</v>
      </c>
      <c r="D493" s="567" t="s">
        <v>5415</v>
      </c>
      <c r="E493" s="567" t="s">
        <v>5416</v>
      </c>
      <c r="F493" s="570"/>
      <c r="G493" s="570"/>
      <c r="H493" s="570"/>
      <c r="I493" s="570"/>
      <c r="J493" s="570"/>
      <c r="K493" s="570"/>
      <c r="L493" s="570"/>
      <c r="M493" s="570"/>
      <c r="N493" s="570">
        <v>18.18</v>
      </c>
      <c r="O493" s="570">
        <v>66066.600000000006</v>
      </c>
      <c r="P493" s="583"/>
      <c r="Q493" s="571">
        <v>3634.0264026402642</v>
      </c>
    </row>
    <row r="494" spans="1:17" ht="14.4" customHeight="1" x14ac:dyDescent="0.3">
      <c r="A494" s="566" t="s">
        <v>537</v>
      </c>
      <c r="B494" s="567" t="s">
        <v>6012</v>
      </c>
      <c r="C494" s="567" t="s">
        <v>5418</v>
      </c>
      <c r="D494" s="567" t="s">
        <v>5419</v>
      </c>
      <c r="E494" s="567" t="s">
        <v>5420</v>
      </c>
      <c r="F494" s="570"/>
      <c r="G494" s="570"/>
      <c r="H494" s="570"/>
      <c r="I494" s="570"/>
      <c r="J494" s="570">
        <v>1</v>
      </c>
      <c r="K494" s="570">
        <v>1172.68</v>
      </c>
      <c r="L494" s="570"/>
      <c r="M494" s="570">
        <v>1172.68</v>
      </c>
      <c r="N494" s="570"/>
      <c r="O494" s="570"/>
      <c r="P494" s="583"/>
      <c r="Q494" s="571"/>
    </row>
    <row r="495" spans="1:17" ht="14.4" customHeight="1" x14ac:dyDescent="0.3">
      <c r="A495" s="566" t="s">
        <v>537</v>
      </c>
      <c r="B495" s="567" t="s">
        <v>6012</v>
      </c>
      <c r="C495" s="567" t="s">
        <v>5418</v>
      </c>
      <c r="D495" s="567" t="s">
        <v>5423</v>
      </c>
      <c r="E495" s="567" t="s">
        <v>5424</v>
      </c>
      <c r="F495" s="570">
        <v>228</v>
      </c>
      <c r="G495" s="570">
        <v>406296</v>
      </c>
      <c r="H495" s="570">
        <v>1</v>
      </c>
      <c r="I495" s="570">
        <v>1782</v>
      </c>
      <c r="J495" s="570">
        <v>198</v>
      </c>
      <c r="K495" s="570">
        <v>347332</v>
      </c>
      <c r="L495" s="570">
        <v>0.85487427885088707</v>
      </c>
      <c r="M495" s="570">
        <v>1754.2020202020201</v>
      </c>
      <c r="N495" s="570">
        <v>144</v>
      </c>
      <c r="O495" s="570">
        <v>234163.16</v>
      </c>
      <c r="P495" s="583">
        <v>0.57633636560537149</v>
      </c>
      <c r="Q495" s="571">
        <v>1626.1330555555555</v>
      </c>
    </row>
    <row r="496" spans="1:17" ht="14.4" customHeight="1" x14ac:dyDescent="0.3">
      <c r="A496" s="566" t="s">
        <v>537</v>
      </c>
      <c r="B496" s="567" t="s">
        <v>6012</v>
      </c>
      <c r="C496" s="567" t="s">
        <v>5418</v>
      </c>
      <c r="D496" s="567" t="s">
        <v>5425</v>
      </c>
      <c r="E496" s="567" t="s">
        <v>5426</v>
      </c>
      <c r="F496" s="570">
        <v>4</v>
      </c>
      <c r="G496" s="570">
        <v>10319.280000000001</v>
      </c>
      <c r="H496" s="570">
        <v>1</v>
      </c>
      <c r="I496" s="570">
        <v>2579.8200000000002</v>
      </c>
      <c r="J496" s="570">
        <v>9</v>
      </c>
      <c r="K496" s="570">
        <v>23187.82</v>
      </c>
      <c r="L496" s="570">
        <v>2.2470385530773465</v>
      </c>
      <c r="M496" s="570">
        <v>2576.4244444444444</v>
      </c>
      <c r="N496" s="570">
        <v>5</v>
      </c>
      <c r="O496" s="570">
        <v>12390</v>
      </c>
      <c r="P496" s="583">
        <v>1.2006651626857687</v>
      </c>
      <c r="Q496" s="571">
        <v>2478</v>
      </c>
    </row>
    <row r="497" spans="1:17" ht="14.4" customHeight="1" x14ac:dyDescent="0.3">
      <c r="A497" s="566" t="s">
        <v>537</v>
      </c>
      <c r="B497" s="567" t="s">
        <v>6012</v>
      </c>
      <c r="C497" s="567" t="s">
        <v>5418</v>
      </c>
      <c r="D497" s="567" t="s">
        <v>6015</v>
      </c>
      <c r="E497" s="567" t="s">
        <v>5426</v>
      </c>
      <c r="F497" s="570">
        <v>1</v>
      </c>
      <c r="G497" s="570">
        <v>1553.33</v>
      </c>
      <c r="H497" s="570">
        <v>1</v>
      </c>
      <c r="I497" s="570">
        <v>1553.33</v>
      </c>
      <c r="J497" s="570"/>
      <c r="K497" s="570"/>
      <c r="L497" s="570"/>
      <c r="M497" s="570"/>
      <c r="N497" s="570"/>
      <c r="O497" s="570"/>
      <c r="P497" s="583"/>
      <c r="Q497" s="571"/>
    </row>
    <row r="498" spans="1:17" ht="14.4" customHeight="1" x14ac:dyDescent="0.3">
      <c r="A498" s="566" t="s">
        <v>537</v>
      </c>
      <c r="B498" s="567" t="s">
        <v>6012</v>
      </c>
      <c r="C498" s="567" t="s">
        <v>5418</v>
      </c>
      <c r="D498" s="567" t="s">
        <v>5427</v>
      </c>
      <c r="E498" s="567" t="s">
        <v>5428</v>
      </c>
      <c r="F498" s="570">
        <v>8</v>
      </c>
      <c r="G498" s="570">
        <v>14232</v>
      </c>
      <c r="H498" s="570">
        <v>1</v>
      </c>
      <c r="I498" s="570">
        <v>1779</v>
      </c>
      <c r="J498" s="570">
        <v>3</v>
      </c>
      <c r="K498" s="570">
        <v>5337</v>
      </c>
      <c r="L498" s="570">
        <v>0.375</v>
      </c>
      <c r="M498" s="570">
        <v>1779</v>
      </c>
      <c r="N498" s="570"/>
      <c r="O498" s="570"/>
      <c r="P498" s="583"/>
      <c r="Q498" s="571"/>
    </row>
    <row r="499" spans="1:17" ht="14.4" customHeight="1" x14ac:dyDescent="0.3">
      <c r="A499" s="566" t="s">
        <v>537</v>
      </c>
      <c r="B499" s="567" t="s">
        <v>6012</v>
      </c>
      <c r="C499" s="567" t="s">
        <v>5418</v>
      </c>
      <c r="D499" s="567" t="s">
        <v>6016</v>
      </c>
      <c r="E499" s="567" t="s">
        <v>6017</v>
      </c>
      <c r="F499" s="570">
        <v>1</v>
      </c>
      <c r="G499" s="570">
        <v>7843</v>
      </c>
      <c r="H499" s="570">
        <v>1</v>
      </c>
      <c r="I499" s="570">
        <v>7843</v>
      </c>
      <c r="J499" s="570"/>
      <c r="K499" s="570"/>
      <c r="L499" s="570"/>
      <c r="M499" s="570"/>
      <c r="N499" s="570">
        <v>1</v>
      </c>
      <c r="O499" s="570">
        <v>7796</v>
      </c>
      <c r="P499" s="583">
        <v>0.99400739512941472</v>
      </c>
      <c r="Q499" s="571">
        <v>7796</v>
      </c>
    </row>
    <row r="500" spans="1:17" ht="14.4" customHeight="1" x14ac:dyDescent="0.3">
      <c r="A500" s="566" t="s">
        <v>537</v>
      </c>
      <c r="B500" s="567" t="s">
        <v>6012</v>
      </c>
      <c r="C500" s="567" t="s">
        <v>5418</v>
      </c>
      <c r="D500" s="567" t="s">
        <v>5429</v>
      </c>
      <c r="E500" s="567" t="s">
        <v>5430</v>
      </c>
      <c r="F500" s="570">
        <v>4</v>
      </c>
      <c r="G500" s="570">
        <v>27284</v>
      </c>
      <c r="H500" s="570">
        <v>1</v>
      </c>
      <c r="I500" s="570">
        <v>6821</v>
      </c>
      <c r="J500" s="570">
        <v>1</v>
      </c>
      <c r="K500" s="570">
        <v>6821</v>
      </c>
      <c r="L500" s="570">
        <v>0.25</v>
      </c>
      <c r="M500" s="570">
        <v>6821</v>
      </c>
      <c r="N500" s="570"/>
      <c r="O500" s="570"/>
      <c r="P500" s="583"/>
      <c r="Q500" s="571"/>
    </row>
    <row r="501" spans="1:17" ht="14.4" customHeight="1" x14ac:dyDescent="0.3">
      <c r="A501" s="566" t="s">
        <v>537</v>
      </c>
      <c r="B501" s="567" t="s">
        <v>6012</v>
      </c>
      <c r="C501" s="567" t="s">
        <v>5418</v>
      </c>
      <c r="D501" s="567" t="s">
        <v>5431</v>
      </c>
      <c r="E501" s="567" t="s">
        <v>5432</v>
      </c>
      <c r="F501" s="570">
        <v>2</v>
      </c>
      <c r="G501" s="570">
        <v>17998</v>
      </c>
      <c r="H501" s="570">
        <v>1</v>
      </c>
      <c r="I501" s="570">
        <v>8999</v>
      </c>
      <c r="J501" s="570">
        <v>4</v>
      </c>
      <c r="K501" s="570">
        <v>36251</v>
      </c>
      <c r="L501" s="570">
        <v>2.0141682409156574</v>
      </c>
      <c r="M501" s="570">
        <v>9062.75</v>
      </c>
      <c r="N501" s="570">
        <v>2</v>
      </c>
      <c r="O501" s="570">
        <v>18508</v>
      </c>
      <c r="P501" s="583">
        <v>1.0283364818313145</v>
      </c>
      <c r="Q501" s="571">
        <v>9254</v>
      </c>
    </row>
    <row r="502" spans="1:17" ht="14.4" customHeight="1" x14ac:dyDescent="0.3">
      <c r="A502" s="566" t="s">
        <v>537</v>
      </c>
      <c r="B502" s="567" t="s">
        <v>6012</v>
      </c>
      <c r="C502" s="567" t="s">
        <v>5418</v>
      </c>
      <c r="D502" s="567" t="s">
        <v>5433</v>
      </c>
      <c r="E502" s="567" t="s">
        <v>5434</v>
      </c>
      <c r="F502" s="570">
        <v>149</v>
      </c>
      <c r="G502" s="570">
        <v>127268.98999999999</v>
      </c>
      <c r="H502" s="570">
        <v>1</v>
      </c>
      <c r="I502" s="570">
        <v>854.15429530201334</v>
      </c>
      <c r="J502" s="570">
        <v>127</v>
      </c>
      <c r="K502" s="570">
        <v>108692.02</v>
      </c>
      <c r="L502" s="570">
        <v>0.8540338066641372</v>
      </c>
      <c r="M502" s="570">
        <v>855.84267716535442</v>
      </c>
      <c r="N502" s="570">
        <v>86</v>
      </c>
      <c r="O502" s="570">
        <v>68775.55</v>
      </c>
      <c r="P502" s="583">
        <v>0.54039518974732181</v>
      </c>
      <c r="Q502" s="571">
        <v>799.71569767441861</v>
      </c>
    </row>
    <row r="503" spans="1:17" ht="14.4" customHeight="1" x14ac:dyDescent="0.3">
      <c r="A503" s="566" t="s">
        <v>537</v>
      </c>
      <c r="B503" s="567" t="s">
        <v>6012</v>
      </c>
      <c r="C503" s="567" t="s">
        <v>5418</v>
      </c>
      <c r="D503" s="567" t="s">
        <v>5435</v>
      </c>
      <c r="E503" s="567" t="s">
        <v>5436</v>
      </c>
      <c r="F503" s="570">
        <v>2</v>
      </c>
      <c r="G503" s="570">
        <v>378.88</v>
      </c>
      <c r="H503" s="570">
        <v>1</v>
      </c>
      <c r="I503" s="570">
        <v>189.44</v>
      </c>
      <c r="J503" s="570">
        <v>9</v>
      </c>
      <c r="K503" s="570">
        <v>1979.46</v>
      </c>
      <c r="L503" s="570">
        <v>5.2245038006756754</v>
      </c>
      <c r="M503" s="570">
        <v>219.94</v>
      </c>
      <c r="N503" s="570">
        <v>3</v>
      </c>
      <c r="O503" s="570">
        <v>716.04</v>
      </c>
      <c r="P503" s="583">
        <v>1.8898859797297296</v>
      </c>
      <c r="Q503" s="571">
        <v>238.67999999999998</v>
      </c>
    </row>
    <row r="504" spans="1:17" ht="14.4" customHeight="1" x14ac:dyDescent="0.3">
      <c r="A504" s="566" t="s">
        <v>537</v>
      </c>
      <c r="B504" s="567" t="s">
        <v>6012</v>
      </c>
      <c r="C504" s="567" t="s">
        <v>5119</v>
      </c>
      <c r="D504" s="567" t="s">
        <v>5451</v>
      </c>
      <c r="E504" s="567" t="s">
        <v>5452</v>
      </c>
      <c r="F504" s="570"/>
      <c r="G504" s="570"/>
      <c r="H504" s="570"/>
      <c r="I504" s="570"/>
      <c r="J504" s="570">
        <v>1</v>
      </c>
      <c r="K504" s="570">
        <v>14345.35</v>
      </c>
      <c r="L504" s="570"/>
      <c r="M504" s="570">
        <v>14345.35</v>
      </c>
      <c r="N504" s="570"/>
      <c r="O504" s="570"/>
      <c r="P504" s="583"/>
      <c r="Q504" s="571"/>
    </row>
    <row r="505" spans="1:17" ht="14.4" customHeight="1" x14ac:dyDescent="0.3">
      <c r="A505" s="566" t="s">
        <v>537</v>
      </c>
      <c r="B505" s="567" t="s">
        <v>6012</v>
      </c>
      <c r="C505" s="567" t="s">
        <v>5119</v>
      </c>
      <c r="D505" s="567" t="s">
        <v>5457</v>
      </c>
      <c r="E505" s="567" t="s">
        <v>5458</v>
      </c>
      <c r="F505" s="570">
        <v>2</v>
      </c>
      <c r="G505" s="570">
        <v>10500</v>
      </c>
      <c r="H505" s="570">
        <v>1</v>
      </c>
      <c r="I505" s="570">
        <v>5250</v>
      </c>
      <c r="J505" s="570"/>
      <c r="K505" s="570"/>
      <c r="L505" s="570"/>
      <c r="M505" s="570"/>
      <c r="N505" s="570">
        <v>1</v>
      </c>
      <c r="O505" s="570">
        <v>5440.91</v>
      </c>
      <c r="P505" s="583">
        <v>0.51818190476190473</v>
      </c>
      <c r="Q505" s="571">
        <v>5440.91</v>
      </c>
    </row>
    <row r="506" spans="1:17" ht="14.4" customHeight="1" x14ac:dyDescent="0.3">
      <c r="A506" s="566" t="s">
        <v>537</v>
      </c>
      <c r="B506" s="567" t="s">
        <v>6012</v>
      </c>
      <c r="C506" s="567" t="s">
        <v>5119</v>
      </c>
      <c r="D506" s="567" t="s">
        <v>5461</v>
      </c>
      <c r="E506" s="567" t="s">
        <v>5462</v>
      </c>
      <c r="F506" s="570"/>
      <c r="G506" s="570"/>
      <c r="H506" s="570"/>
      <c r="I506" s="570"/>
      <c r="J506" s="570">
        <v>1</v>
      </c>
      <c r="K506" s="570">
        <v>6832.75</v>
      </c>
      <c r="L506" s="570"/>
      <c r="M506" s="570">
        <v>6832.75</v>
      </c>
      <c r="N506" s="570">
        <v>1</v>
      </c>
      <c r="O506" s="570">
        <v>6832.75</v>
      </c>
      <c r="P506" s="583"/>
      <c r="Q506" s="571">
        <v>6832.75</v>
      </c>
    </row>
    <row r="507" spans="1:17" ht="14.4" customHeight="1" x14ac:dyDescent="0.3">
      <c r="A507" s="566" t="s">
        <v>537</v>
      </c>
      <c r="B507" s="567" t="s">
        <v>6012</v>
      </c>
      <c r="C507" s="567" t="s">
        <v>5119</v>
      </c>
      <c r="D507" s="567" t="s">
        <v>5463</v>
      </c>
      <c r="E507" s="567" t="s">
        <v>5464</v>
      </c>
      <c r="F507" s="570"/>
      <c r="G507" s="570"/>
      <c r="H507" s="570"/>
      <c r="I507" s="570"/>
      <c r="J507" s="570"/>
      <c r="K507" s="570"/>
      <c r="L507" s="570"/>
      <c r="M507" s="570"/>
      <c r="N507" s="570">
        <v>1</v>
      </c>
      <c r="O507" s="570">
        <v>5083.3599999999997</v>
      </c>
      <c r="P507" s="583"/>
      <c r="Q507" s="571">
        <v>5083.3599999999997</v>
      </c>
    </row>
    <row r="508" spans="1:17" ht="14.4" customHeight="1" x14ac:dyDescent="0.3">
      <c r="A508" s="566" t="s">
        <v>537</v>
      </c>
      <c r="B508" s="567" t="s">
        <v>6012</v>
      </c>
      <c r="C508" s="567" t="s">
        <v>5119</v>
      </c>
      <c r="D508" s="567" t="s">
        <v>5465</v>
      </c>
      <c r="E508" s="567" t="s">
        <v>5466</v>
      </c>
      <c r="F508" s="570">
        <v>1</v>
      </c>
      <c r="G508" s="570">
        <v>6340</v>
      </c>
      <c r="H508" s="570">
        <v>1</v>
      </c>
      <c r="I508" s="570">
        <v>6340</v>
      </c>
      <c r="J508" s="570">
        <v>1</v>
      </c>
      <c r="K508" s="570">
        <v>6570.55</v>
      </c>
      <c r="L508" s="570">
        <v>1.0363643533123028</v>
      </c>
      <c r="M508" s="570">
        <v>6570.55</v>
      </c>
      <c r="N508" s="570">
        <v>2</v>
      </c>
      <c r="O508" s="570">
        <v>13141.1</v>
      </c>
      <c r="P508" s="583">
        <v>2.0727287066246056</v>
      </c>
      <c r="Q508" s="571">
        <v>6570.55</v>
      </c>
    </row>
    <row r="509" spans="1:17" ht="14.4" customHeight="1" x14ac:dyDescent="0.3">
      <c r="A509" s="566" t="s">
        <v>537</v>
      </c>
      <c r="B509" s="567" t="s">
        <v>6012</v>
      </c>
      <c r="C509" s="567" t="s">
        <v>5119</v>
      </c>
      <c r="D509" s="567" t="s">
        <v>5483</v>
      </c>
      <c r="E509" s="567" t="s">
        <v>5484</v>
      </c>
      <c r="F509" s="570">
        <v>2</v>
      </c>
      <c r="G509" s="570">
        <v>9330</v>
      </c>
      <c r="H509" s="570">
        <v>1</v>
      </c>
      <c r="I509" s="570">
        <v>4665</v>
      </c>
      <c r="J509" s="570"/>
      <c r="K509" s="570"/>
      <c r="L509" s="570"/>
      <c r="M509" s="570"/>
      <c r="N509" s="570">
        <v>2</v>
      </c>
      <c r="O509" s="570">
        <v>9669.2800000000007</v>
      </c>
      <c r="P509" s="583">
        <v>1.0363644158628083</v>
      </c>
      <c r="Q509" s="571">
        <v>4834.6400000000003</v>
      </c>
    </row>
    <row r="510" spans="1:17" ht="14.4" customHeight="1" x14ac:dyDescent="0.3">
      <c r="A510" s="566" t="s">
        <v>537</v>
      </c>
      <c r="B510" s="567" t="s">
        <v>6012</v>
      </c>
      <c r="C510" s="567" t="s">
        <v>5119</v>
      </c>
      <c r="D510" s="567" t="s">
        <v>5495</v>
      </c>
      <c r="E510" s="567" t="s">
        <v>5496</v>
      </c>
      <c r="F510" s="570"/>
      <c r="G510" s="570"/>
      <c r="H510" s="570"/>
      <c r="I510" s="570"/>
      <c r="J510" s="570"/>
      <c r="K510" s="570"/>
      <c r="L510" s="570"/>
      <c r="M510" s="570"/>
      <c r="N510" s="570">
        <v>1</v>
      </c>
      <c r="O510" s="570">
        <v>2603.5500000000002</v>
      </c>
      <c r="P510" s="583"/>
      <c r="Q510" s="571">
        <v>2603.5500000000002</v>
      </c>
    </row>
    <row r="511" spans="1:17" ht="14.4" customHeight="1" x14ac:dyDescent="0.3">
      <c r="A511" s="566" t="s">
        <v>537</v>
      </c>
      <c r="B511" s="567" t="s">
        <v>6012</v>
      </c>
      <c r="C511" s="567" t="s">
        <v>5119</v>
      </c>
      <c r="D511" s="567" t="s">
        <v>5525</v>
      </c>
      <c r="E511" s="567" t="s">
        <v>5526</v>
      </c>
      <c r="F511" s="570"/>
      <c r="G511" s="570"/>
      <c r="H511" s="570"/>
      <c r="I511" s="570"/>
      <c r="J511" s="570"/>
      <c r="K511" s="570"/>
      <c r="L511" s="570"/>
      <c r="M511" s="570"/>
      <c r="N511" s="570">
        <v>1</v>
      </c>
      <c r="O511" s="570">
        <v>4560</v>
      </c>
      <c r="P511" s="583"/>
      <c r="Q511" s="571">
        <v>4560</v>
      </c>
    </row>
    <row r="512" spans="1:17" ht="14.4" customHeight="1" x14ac:dyDescent="0.3">
      <c r="A512" s="566" t="s">
        <v>537</v>
      </c>
      <c r="B512" s="567" t="s">
        <v>6012</v>
      </c>
      <c r="C512" s="567" t="s">
        <v>5119</v>
      </c>
      <c r="D512" s="567" t="s">
        <v>5527</v>
      </c>
      <c r="E512" s="567" t="s">
        <v>5496</v>
      </c>
      <c r="F512" s="570"/>
      <c r="G512" s="570"/>
      <c r="H512" s="570"/>
      <c r="I512" s="570"/>
      <c r="J512" s="570"/>
      <c r="K512" s="570"/>
      <c r="L512" s="570"/>
      <c r="M512" s="570"/>
      <c r="N512" s="570">
        <v>1</v>
      </c>
      <c r="O512" s="570">
        <v>4101.82</v>
      </c>
      <c r="P512" s="583"/>
      <c r="Q512" s="571">
        <v>4101.82</v>
      </c>
    </row>
    <row r="513" spans="1:17" ht="14.4" customHeight="1" x14ac:dyDescent="0.3">
      <c r="A513" s="566" t="s">
        <v>537</v>
      </c>
      <c r="B513" s="567" t="s">
        <v>6012</v>
      </c>
      <c r="C513" s="567" t="s">
        <v>5119</v>
      </c>
      <c r="D513" s="567" t="s">
        <v>5528</v>
      </c>
      <c r="E513" s="567" t="s">
        <v>5529</v>
      </c>
      <c r="F513" s="570"/>
      <c r="G513" s="570"/>
      <c r="H513" s="570"/>
      <c r="I513" s="570"/>
      <c r="J513" s="570">
        <v>1</v>
      </c>
      <c r="K513" s="570">
        <v>10124.24</v>
      </c>
      <c r="L513" s="570"/>
      <c r="M513" s="570">
        <v>10124.24</v>
      </c>
      <c r="N513" s="570"/>
      <c r="O513" s="570"/>
      <c r="P513" s="583"/>
      <c r="Q513" s="571"/>
    </row>
    <row r="514" spans="1:17" ht="14.4" customHeight="1" x14ac:dyDescent="0.3">
      <c r="A514" s="566" t="s">
        <v>537</v>
      </c>
      <c r="B514" s="567" t="s">
        <v>6012</v>
      </c>
      <c r="C514" s="567" t="s">
        <v>5119</v>
      </c>
      <c r="D514" s="567" t="s">
        <v>5560</v>
      </c>
      <c r="E514" s="567" t="s">
        <v>5561</v>
      </c>
      <c r="F514" s="570">
        <v>1</v>
      </c>
      <c r="G514" s="570">
        <v>12019.2</v>
      </c>
      <c r="H514" s="570">
        <v>1</v>
      </c>
      <c r="I514" s="570">
        <v>12019.2</v>
      </c>
      <c r="J514" s="570">
        <v>1</v>
      </c>
      <c r="K514" s="570">
        <v>12019.2</v>
      </c>
      <c r="L514" s="570">
        <v>1</v>
      </c>
      <c r="M514" s="570">
        <v>12019.2</v>
      </c>
      <c r="N514" s="570">
        <v>3</v>
      </c>
      <c r="O514" s="570">
        <v>36057.600000000006</v>
      </c>
      <c r="P514" s="583">
        <v>3.0000000000000004</v>
      </c>
      <c r="Q514" s="571">
        <v>12019.200000000003</v>
      </c>
    </row>
    <row r="515" spans="1:17" ht="14.4" customHeight="1" x14ac:dyDescent="0.3">
      <c r="A515" s="566" t="s">
        <v>537</v>
      </c>
      <c r="B515" s="567" t="s">
        <v>6012</v>
      </c>
      <c r="C515" s="567" t="s">
        <v>5119</v>
      </c>
      <c r="D515" s="567" t="s">
        <v>5576</v>
      </c>
      <c r="E515" s="567" t="s">
        <v>5577</v>
      </c>
      <c r="F515" s="570">
        <v>1</v>
      </c>
      <c r="G515" s="570">
        <v>10980.7</v>
      </c>
      <c r="H515" s="570">
        <v>1</v>
      </c>
      <c r="I515" s="570">
        <v>10980.7</v>
      </c>
      <c r="J515" s="570"/>
      <c r="K515" s="570"/>
      <c r="L515" s="570"/>
      <c r="M515" s="570"/>
      <c r="N515" s="570"/>
      <c r="O515" s="570"/>
      <c r="P515" s="583"/>
      <c r="Q515" s="571"/>
    </row>
    <row r="516" spans="1:17" ht="14.4" customHeight="1" x14ac:dyDescent="0.3">
      <c r="A516" s="566" t="s">
        <v>537</v>
      </c>
      <c r="B516" s="567" t="s">
        <v>6012</v>
      </c>
      <c r="C516" s="567" t="s">
        <v>5119</v>
      </c>
      <c r="D516" s="567" t="s">
        <v>5582</v>
      </c>
      <c r="E516" s="567" t="s">
        <v>5583</v>
      </c>
      <c r="F516" s="570"/>
      <c r="G516" s="570"/>
      <c r="H516" s="570"/>
      <c r="I516" s="570"/>
      <c r="J516" s="570"/>
      <c r="K516" s="570"/>
      <c r="L516" s="570"/>
      <c r="M516" s="570"/>
      <c r="N516" s="570">
        <v>1</v>
      </c>
      <c r="O516" s="570">
        <v>21280.6</v>
      </c>
      <c r="P516" s="583"/>
      <c r="Q516" s="571">
        <v>21280.6</v>
      </c>
    </row>
    <row r="517" spans="1:17" ht="14.4" customHeight="1" x14ac:dyDescent="0.3">
      <c r="A517" s="566" t="s">
        <v>537</v>
      </c>
      <c r="B517" s="567" t="s">
        <v>6012</v>
      </c>
      <c r="C517" s="567" t="s">
        <v>5119</v>
      </c>
      <c r="D517" s="567" t="s">
        <v>5596</v>
      </c>
      <c r="E517" s="567" t="s">
        <v>5597</v>
      </c>
      <c r="F517" s="570"/>
      <c r="G517" s="570"/>
      <c r="H517" s="570"/>
      <c r="I517" s="570"/>
      <c r="J517" s="570">
        <v>1</v>
      </c>
      <c r="K517" s="570">
        <v>8498.2999999999993</v>
      </c>
      <c r="L517" s="570"/>
      <c r="M517" s="570">
        <v>8498.2999999999993</v>
      </c>
      <c r="N517" s="570"/>
      <c r="O517" s="570"/>
      <c r="P517" s="583"/>
      <c r="Q517" s="571"/>
    </row>
    <row r="518" spans="1:17" ht="14.4" customHeight="1" x14ac:dyDescent="0.3">
      <c r="A518" s="566" t="s">
        <v>537</v>
      </c>
      <c r="B518" s="567" t="s">
        <v>6012</v>
      </c>
      <c r="C518" s="567" t="s">
        <v>5119</v>
      </c>
      <c r="D518" s="567" t="s">
        <v>5122</v>
      </c>
      <c r="E518" s="567" t="s">
        <v>5123</v>
      </c>
      <c r="F518" s="570"/>
      <c r="G518" s="570"/>
      <c r="H518" s="570"/>
      <c r="I518" s="570"/>
      <c r="J518" s="570">
        <v>1</v>
      </c>
      <c r="K518" s="570">
        <v>891.27</v>
      </c>
      <c r="L518" s="570"/>
      <c r="M518" s="570">
        <v>891.27</v>
      </c>
      <c r="N518" s="570"/>
      <c r="O518" s="570"/>
      <c r="P518" s="583"/>
      <c r="Q518" s="571"/>
    </row>
    <row r="519" spans="1:17" ht="14.4" customHeight="1" x14ac:dyDescent="0.3">
      <c r="A519" s="566" t="s">
        <v>537</v>
      </c>
      <c r="B519" s="567" t="s">
        <v>6012</v>
      </c>
      <c r="C519" s="567" t="s">
        <v>5119</v>
      </c>
      <c r="D519" s="567" t="s">
        <v>5616</v>
      </c>
      <c r="E519" s="567" t="s">
        <v>5617</v>
      </c>
      <c r="F519" s="570"/>
      <c r="G519" s="570"/>
      <c r="H519" s="570"/>
      <c r="I519" s="570"/>
      <c r="J519" s="570">
        <v>7</v>
      </c>
      <c r="K519" s="570">
        <v>9660</v>
      </c>
      <c r="L519" s="570"/>
      <c r="M519" s="570">
        <v>1380</v>
      </c>
      <c r="N519" s="570"/>
      <c r="O519" s="570"/>
      <c r="P519" s="583"/>
      <c r="Q519" s="571"/>
    </row>
    <row r="520" spans="1:17" ht="14.4" customHeight="1" x14ac:dyDescent="0.3">
      <c r="A520" s="566" t="s">
        <v>537</v>
      </c>
      <c r="B520" s="567" t="s">
        <v>6012</v>
      </c>
      <c r="C520" s="567" t="s">
        <v>5119</v>
      </c>
      <c r="D520" s="567" t="s">
        <v>5622</v>
      </c>
      <c r="E520" s="567" t="s">
        <v>5623</v>
      </c>
      <c r="F520" s="570"/>
      <c r="G520" s="570"/>
      <c r="H520" s="570"/>
      <c r="I520" s="570"/>
      <c r="J520" s="570">
        <v>7</v>
      </c>
      <c r="K520" s="570">
        <v>9184</v>
      </c>
      <c r="L520" s="570"/>
      <c r="M520" s="570">
        <v>1312</v>
      </c>
      <c r="N520" s="570"/>
      <c r="O520" s="570"/>
      <c r="P520" s="583"/>
      <c r="Q520" s="571"/>
    </row>
    <row r="521" spans="1:17" ht="14.4" customHeight="1" x14ac:dyDescent="0.3">
      <c r="A521" s="566" t="s">
        <v>537</v>
      </c>
      <c r="B521" s="567" t="s">
        <v>6012</v>
      </c>
      <c r="C521" s="567" t="s">
        <v>5119</v>
      </c>
      <c r="D521" s="567" t="s">
        <v>5634</v>
      </c>
      <c r="E521" s="567" t="s">
        <v>5635</v>
      </c>
      <c r="F521" s="570"/>
      <c r="G521" s="570"/>
      <c r="H521" s="570"/>
      <c r="I521" s="570"/>
      <c r="J521" s="570">
        <v>1</v>
      </c>
      <c r="K521" s="570">
        <v>5924.89</v>
      </c>
      <c r="L521" s="570"/>
      <c r="M521" s="570">
        <v>5924.89</v>
      </c>
      <c r="N521" s="570"/>
      <c r="O521" s="570"/>
      <c r="P521" s="583"/>
      <c r="Q521" s="571"/>
    </row>
    <row r="522" spans="1:17" ht="14.4" customHeight="1" x14ac:dyDescent="0.3">
      <c r="A522" s="566" t="s">
        <v>537</v>
      </c>
      <c r="B522" s="567" t="s">
        <v>6012</v>
      </c>
      <c r="C522" s="567" t="s">
        <v>5119</v>
      </c>
      <c r="D522" s="567" t="s">
        <v>5636</v>
      </c>
      <c r="E522" s="567" t="s">
        <v>5637</v>
      </c>
      <c r="F522" s="570"/>
      <c r="G522" s="570"/>
      <c r="H522" s="570"/>
      <c r="I522" s="570"/>
      <c r="J522" s="570">
        <v>1</v>
      </c>
      <c r="K522" s="570">
        <v>13666.42</v>
      </c>
      <c r="L522" s="570"/>
      <c r="M522" s="570">
        <v>13666.42</v>
      </c>
      <c r="N522" s="570"/>
      <c r="O522" s="570"/>
      <c r="P522" s="583"/>
      <c r="Q522" s="571"/>
    </row>
    <row r="523" spans="1:17" ht="14.4" customHeight="1" x14ac:dyDescent="0.3">
      <c r="A523" s="566" t="s">
        <v>537</v>
      </c>
      <c r="B523" s="567" t="s">
        <v>6012</v>
      </c>
      <c r="C523" s="567" t="s">
        <v>5119</v>
      </c>
      <c r="D523" s="567" t="s">
        <v>5638</v>
      </c>
      <c r="E523" s="567" t="s">
        <v>5639</v>
      </c>
      <c r="F523" s="570"/>
      <c r="G523" s="570"/>
      <c r="H523" s="570"/>
      <c r="I523" s="570"/>
      <c r="J523" s="570">
        <v>1</v>
      </c>
      <c r="K523" s="570">
        <v>6755.23</v>
      </c>
      <c r="L523" s="570"/>
      <c r="M523" s="570">
        <v>6755.23</v>
      </c>
      <c r="N523" s="570"/>
      <c r="O523" s="570"/>
      <c r="P523" s="583"/>
      <c r="Q523" s="571"/>
    </row>
    <row r="524" spans="1:17" ht="14.4" customHeight="1" x14ac:dyDescent="0.3">
      <c r="A524" s="566" t="s">
        <v>537</v>
      </c>
      <c r="B524" s="567" t="s">
        <v>6012</v>
      </c>
      <c r="C524" s="567" t="s">
        <v>5132</v>
      </c>
      <c r="D524" s="567" t="s">
        <v>6018</v>
      </c>
      <c r="E524" s="567" t="s">
        <v>6019</v>
      </c>
      <c r="F524" s="570">
        <v>783</v>
      </c>
      <c r="G524" s="570">
        <v>9307521</v>
      </c>
      <c r="H524" s="570">
        <v>1</v>
      </c>
      <c r="I524" s="570">
        <v>11887</v>
      </c>
      <c r="J524" s="570">
        <v>701</v>
      </c>
      <c r="K524" s="570">
        <v>8336675</v>
      </c>
      <c r="L524" s="570">
        <v>0.89569231162626439</v>
      </c>
      <c r="M524" s="570">
        <v>11892.546362339515</v>
      </c>
      <c r="N524" s="570">
        <v>944</v>
      </c>
      <c r="O524" s="570">
        <v>11230550</v>
      </c>
      <c r="P524" s="583">
        <v>1.206610224140241</v>
      </c>
      <c r="Q524" s="571">
        <v>11896.769067796609</v>
      </c>
    </row>
    <row r="525" spans="1:17" ht="14.4" customHeight="1" x14ac:dyDescent="0.3">
      <c r="A525" s="566" t="s">
        <v>537</v>
      </c>
      <c r="B525" s="567" t="s">
        <v>6012</v>
      </c>
      <c r="C525" s="567" t="s">
        <v>5132</v>
      </c>
      <c r="D525" s="567" t="s">
        <v>6020</v>
      </c>
      <c r="E525" s="567" t="s">
        <v>6021</v>
      </c>
      <c r="F525" s="570">
        <v>510</v>
      </c>
      <c r="G525" s="570">
        <v>3399660</v>
      </c>
      <c r="H525" s="570">
        <v>1</v>
      </c>
      <c r="I525" s="570">
        <v>6666</v>
      </c>
      <c r="J525" s="570">
        <v>671</v>
      </c>
      <c r="K525" s="570">
        <v>4476278</v>
      </c>
      <c r="L525" s="570">
        <v>1.3166840213433109</v>
      </c>
      <c r="M525" s="570">
        <v>6671.0551415797318</v>
      </c>
      <c r="N525" s="570">
        <v>339</v>
      </c>
      <c r="O525" s="570">
        <v>2263060</v>
      </c>
      <c r="P525" s="583">
        <v>0.66567244959790095</v>
      </c>
      <c r="Q525" s="571">
        <v>6675.6932153392327</v>
      </c>
    </row>
    <row r="526" spans="1:17" ht="14.4" customHeight="1" x14ac:dyDescent="0.3">
      <c r="A526" s="566" t="s">
        <v>537</v>
      </c>
      <c r="B526" s="567" t="s">
        <v>6012</v>
      </c>
      <c r="C526" s="567" t="s">
        <v>5132</v>
      </c>
      <c r="D526" s="567" t="s">
        <v>6022</v>
      </c>
      <c r="E526" s="567" t="s">
        <v>6023</v>
      </c>
      <c r="F526" s="570">
        <v>61</v>
      </c>
      <c r="G526" s="570">
        <v>333426</v>
      </c>
      <c r="H526" s="570">
        <v>1</v>
      </c>
      <c r="I526" s="570">
        <v>5466</v>
      </c>
      <c r="J526" s="570">
        <v>108</v>
      </c>
      <c r="K526" s="570">
        <v>590856</v>
      </c>
      <c r="L526" s="570">
        <v>1.7720753630490724</v>
      </c>
      <c r="M526" s="570">
        <v>5470.8888888888887</v>
      </c>
      <c r="N526" s="570">
        <v>59</v>
      </c>
      <c r="O526" s="570">
        <v>323080</v>
      </c>
      <c r="P526" s="583">
        <v>0.96897062616592589</v>
      </c>
      <c r="Q526" s="571">
        <v>5475.9322033898306</v>
      </c>
    </row>
    <row r="527" spans="1:17" ht="14.4" customHeight="1" x14ac:dyDescent="0.3">
      <c r="A527" s="566" t="s">
        <v>537</v>
      </c>
      <c r="B527" s="567" t="s">
        <v>6012</v>
      </c>
      <c r="C527" s="567" t="s">
        <v>5132</v>
      </c>
      <c r="D527" s="567" t="s">
        <v>5676</v>
      </c>
      <c r="E527" s="567" t="s">
        <v>5677</v>
      </c>
      <c r="F527" s="570">
        <v>3</v>
      </c>
      <c r="G527" s="570">
        <v>306</v>
      </c>
      <c r="H527" s="570">
        <v>1</v>
      </c>
      <c r="I527" s="570">
        <v>102</v>
      </c>
      <c r="J527" s="570">
        <v>2</v>
      </c>
      <c r="K527" s="570">
        <v>204</v>
      </c>
      <c r="L527" s="570">
        <v>0.66666666666666663</v>
      </c>
      <c r="M527" s="570">
        <v>102</v>
      </c>
      <c r="N527" s="570"/>
      <c r="O527" s="570"/>
      <c r="P527" s="583"/>
      <c r="Q527" s="571"/>
    </row>
    <row r="528" spans="1:17" ht="14.4" customHeight="1" x14ac:dyDescent="0.3">
      <c r="A528" s="566" t="s">
        <v>537</v>
      </c>
      <c r="B528" s="567" t="s">
        <v>6012</v>
      </c>
      <c r="C528" s="567" t="s">
        <v>5132</v>
      </c>
      <c r="D528" s="567" t="s">
        <v>5686</v>
      </c>
      <c r="E528" s="567" t="s">
        <v>5687</v>
      </c>
      <c r="F528" s="570">
        <v>601</v>
      </c>
      <c r="G528" s="570">
        <v>228981</v>
      </c>
      <c r="H528" s="570">
        <v>1</v>
      </c>
      <c r="I528" s="570">
        <v>381</v>
      </c>
      <c r="J528" s="570">
        <v>663</v>
      </c>
      <c r="K528" s="570">
        <v>252603</v>
      </c>
      <c r="L528" s="570">
        <v>1.103161397670549</v>
      </c>
      <c r="M528" s="570">
        <v>381</v>
      </c>
      <c r="N528" s="570">
        <v>589</v>
      </c>
      <c r="O528" s="570">
        <v>224979</v>
      </c>
      <c r="P528" s="583">
        <v>0.98252256737458565</v>
      </c>
      <c r="Q528" s="571">
        <v>381.96774193548384</v>
      </c>
    </row>
    <row r="529" spans="1:17" ht="14.4" customHeight="1" x14ac:dyDescent="0.3">
      <c r="A529" s="566" t="s">
        <v>537</v>
      </c>
      <c r="B529" s="567" t="s">
        <v>6012</v>
      </c>
      <c r="C529" s="567" t="s">
        <v>5132</v>
      </c>
      <c r="D529" s="567" t="s">
        <v>5207</v>
      </c>
      <c r="E529" s="567" t="s">
        <v>5208</v>
      </c>
      <c r="F529" s="570">
        <v>21</v>
      </c>
      <c r="G529" s="570">
        <v>7539</v>
      </c>
      <c r="H529" s="570">
        <v>1</v>
      </c>
      <c r="I529" s="570">
        <v>359</v>
      </c>
      <c r="J529" s="570">
        <v>23</v>
      </c>
      <c r="K529" s="570">
        <v>8279</v>
      </c>
      <c r="L529" s="570">
        <v>1.098156254145112</v>
      </c>
      <c r="M529" s="570">
        <v>359.95652173913044</v>
      </c>
      <c r="N529" s="570">
        <v>33</v>
      </c>
      <c r="O529" s="570">
        <v>11352</v>
      </c>
      <c r="P529" s="583">
        <v>1.5057699960206925</v>
      </c>
      <c r="Q529" s="571">
        <v>344</v>
      </c>
    </row>
    <row r="530" spans="1:17" ht="14.4" customHeight="1" x14ac:dyDescent="0.3">
      <c r="A530" s="566" t="s">
        <v>537</v>
      </c>
      <c r="B530" s="567" t="s">
        <v>6012</v>
      </c>
      <c r="C530" s="567" t="s">
        <v>5132</v>
      </c>
      <c r="D530" s="567" t="s">
        <v>5209</v>
      </c>
      <c r="E530" s="567" t="s">
        <v>5210</v>
      </c>
      <c r="F530" s="570">
        <v>49</v>
      </c>
      <c r="G530" s="570">
        <v>12152</v>
      </c>
      <c r="H530" s="570">
        <v>1</v>
      </c>
      <c r="I530" s="570">
        <v>248</v>
      </c>
      <c r="J530" s="570">
        <v>61</v>
      </c>
      <c r="K530" s="570">
        <v>15187</v>
      </c>
      <c r="L530" s="570">
        <v>1.2497531270572746</v>
      </c>
      <c r="M530" s="570">
        <v>248.96721311475409</v>
      </c>
      <c r="N530" s="570">
        <v>58</v>
      </c>
      <c r="O530" s="570">
        <v>13507</v>
      </c>
      <c r="P530" s="583">
        <v>1.1115042791310072</v>
      </c>
      <c r="Q530" s="571">
        <v>232.87931034482759</v>
      </c>
    </row>
    <row r="531" spans="1:17" ht="14.4" customHeight="1" x14ac:dyDescent="0.3">
      <c r="A531" s="566" t="s">
        <v>537</v>
      </c>
      <c r="B531" s="567" t="s">
        <v>6012</v>
      </c>
      <c r="C531" s="567" t="s">
        <v>5132</v>
      </c>
      <c r="D531" s="567" t="s">
        <v>5748</v>
      </c>
      <c r="E531" s="567" t="s">
        <v>5749</v>
      </c>
      <c r="F531" s="570">
        <v>7</v>
      </c>
      <c r="G531" s="570">
        <v>18655</v>
      </c>
      <c r="H531" s="570">
        <v>1</v>
      </c>
      <c r="I531" s="570">
        <v>2665</v>
      </c>
      <c r="J531" s="570"/>
      <c r="K531" s="570"/>
      <c r="L531" s="570"/>
      <c r="M531" s="570"/>
      <c r="N531" s="570"/>
      <c r="O531" s="570"/>
      <c r="P531" s="583"/>
      <c r="Q531" s="571"/>
    </row>
    <row r="532" spans="1:17" ht="14.4" customHeight="1" x14ac:dyDescent="0.3">
      <c r="A532" s="566" t="s">
        <v>537</v>
      </c>
      <c r="B532" s="567" t="s">
        <v>6012</v>
      </c>
      <c r="C532" s="567" t="s">
        <v>5132</v>
      </c>
      <c r="D532" s="567" t="s">
        <v>5750</v>
      </c>
      <c r="E532" s="567" t="s">
        <v>5751</v>
      </c>
      <c r="F532" s="570">
        <v>3</v>
      </c>
      <c r="G532" s="570">
        <v>15210</v>
      </c>
      <c r="H532" s="570">
        <v>1</v>
      </c>
      <c r="I532" s="570">
        <v>5070</v>
      </c>
      <c r="J532" s="570"/>
      <c r="K532" s="570"/>
      <c r="L532" s="570"/>
      <c r="M532" s="570"/>
      <c r="N532" s="570"/>
      <c r="O532" s="570"/>
      <c r="P532" s="583"/>
      <c r="Q532" s="571"/>
    </row>
    <row r="533" spans="1:17" ht="14.4" customHeight="1" x14ac:dyDescent="0.3">
      <c r="A533" s="566" t="s">
        <v>537</v>
      </c>
      <c r="B533" s="567" t="s">
        <v>6012</v>
      </c>
      <c r="C533" s="567" t="s">
        <v>5132</v>
      </c>
      <c r="D533" s="567" t="s">
        <v>5752</v>
      </c>
      <c r="E533" s="567" t="s">
        <v>5753</v>
      </c>
      <c r="F533" s="570">
        <v>4</v>
      </c>
      <c r="G533" s="570">
        <v>12768</v>
      </c>
      <c r="H533" s="570">
        <v>1</v>
      </c>
      <c r="I533" s="570">
        <v>3192</v>
      </c>
      <c r="J533" s="570"/>
      <c r="K533" s="570"/>
      <c r="L533" s="570"/>
      <c r="M533" s="570"/>
      <c r="N533" s="570"/>
      <c r="O533" s="570"/>
      <c r="P533" s="583"/>
      <c r="Q533" s="571"/>
    </row>
    <row r="534" spans="1:17" ht="14.4" customHeight="1" x14ac:dyDescent="0.3">
      <c r="A534" s="566" t="s">
        <v>537</v>
      </c>
      <c r="B534" s="567" t="s">
        <v>6012</v>
      </c>
      <c r="C534" s="567" t="s">
        <v>5132</v>
      </c>
      <c r="D534" s="567" t="s">
        <v>5754</v>
      </c>
      <c r="E534" s="567" t="s">
        <v>5755</v>
      </c>
      <c r="F534" s="570">
        <v>1</v>
      </c>
      <c r="G534" s="570">
        <v>5905</v>
      </c>
      <c r="H534" s="570">
        <v>1</v>
      </c>
      <c r="I534" s="570">
        <v>5905</v>
      </c>
      <c r="J534" s="570"/>
      <c r="K534" s="570"/>
      <c r="L534" s="570"/>
      <c r="M534" s="570"/>
      <c r="N534" s="570"/>
      <c r="O534" s="570"/>
      <c r="P534" s="583"/>
      <c r="Q534" s="571"/>
    </row>
    <row r="535" spans="1:17" ht="14.4" customHeight="1" x14ac:dyDescent="0.3">
      <c r="A535" s="566" t="s">
        <v>537</v>
      </c>
      <c r="B535" s="567" t="s">
        <v>6012</v>
      </c>
      <c r="C535" s="567" t="s">
        <v>5132</v>
      </c>
      <c r="D535" s="567" t="s">
        <v>5762</v>
      </c>
      <c r="E535" s="567" t="s">
        <v>5763</v>
      </c>
      <c r="F535" s="570">
        <v>2</v>
      </c>
      <c r="G535" s="570">
        <v>3758</v>
      </c>
      <c r="H535" s="570">
        <v>1</v>
      </c>
      <c r="I535" s="570">
        <v>1879</v>
      </c>
      <c r="J535" s="570"/>
      <c r="K535" s="570"/>
      <c r="L535" s="570"/>
      <c r="M535" s="570"/>
      <c r="N535" s="570"/>
      <c r="O535" s="570"/>
      <c r="P535" s="583"/>
      <c r="Q535" s="571"/>
    </row>
    <row r="536" spans="1:17" ht="14.4" customHeight="1" x14ac:dyDescent="0.3">
      <c r="A536" s="566" t="s">
        <v>537</v>
      </c>
      <c r="B536" s="567" t="s">
        <v>6012</v>
      </c>
      <c r="C536" s="567" t="s">
        <v>5132</v>
      </c>
      <c r="D536" s="567" t="s">
        <v>5764</v>
      </c>
      <c r="E536" s="567" t="s">
        <v>5765</v>
      </c>
      <c r="F536" s="570">
        <v>2</v>
      </c>
      <c r="G536" s="570">
        <v>4708</v>
      </c>
      <c r="H536" s="570">
        <v>1</v>
      </c>
      <c r="I536" s="570">
        <v>2354</v>
      </c>
      <c r="J536" s="570"/>
      <c r="K536" s="570"/>
      <c r="L536" s="570"/>
      <c r="M536" s="570"/>
      <c r="N536" s="570"/>
      <c r="O536" s="570"/>
      <c r="P536" s="583"/>
      <c r="Q536" s="571"/>
    </row>
    <row r="537" spans="1:17" ht="14.4" customHeight="1" x14ac:dyDescent="0.3">
      <c r="A537" s="566" t="s">
        <v>537</v>
      </c>
      <c r="B537" s="567" t="s">
        <v>6012</v>
      </c>
      <c r="C537" s="567" t="s">
        <v>5132</v>
      </c>
      <c r="D537" s="567" t="s">
        <v>5766</v>
      </c>
      <c r="E537" s="567" t="s">
        <v>5767</v>
      </c>
      <c r="F537" s="570">
        <v>1</v>
      </c>
      <c r="G537" s="570">
        <v>2686</v>
      </c>
      <c r="H537" s="570">
        <v>1</v>
      </c>
      <c r="I537" s="570">
        <v>2686</v>
      </c>
      <c r="J537" s="570"/>
      <c r="K537" s="570"/>
      <c r="L537" s="570"/>
      <c r="M537" s="570"/>
      <c r="N537" s="570"/>
      <c r="O537" s="570"/>
      <c r="P537" s="583"/>
      <c r="Q537" s="571"/>
    </row>
    <row r="538" spans="1:17" ht="14.4" customHeight="1" x14ac:dyDescent="0.3">
      <c r="A538" s="566" t="s">
        <v>537</v>
      </c>
      <c r="B538" s="567" t="s">
        <v>6012</v>
      </c>
      <c r="C538" s="567" t="s">
        <v>5132</v>
      </c>
      <c r="D538" s="567" t="s">
        <v>5770</v>
      </c>
      <c r="E538" s="567" t="s">
        <v>5771</v>
      </c>
      <c r="F538" s="570">
        <v>1</v>
      </c>
      <c r="G538" s="570">
        <v>4227</v>
      </c>
      <c r="H538" s="570">
        <v>1</v>
      </c>
      <c r="I538" s="570">
        <v>4227</v>
      </c>
      <c r="J538" s="570"/>
      <c r="K538" s="570"/>
      <c r="L538" s="570"/>
      <c r="M538" s="570"/>
      <c r="N538" s="570"/>
      <c r="O538" s="570"/>
      <c r="P538" s="583"/>
      <c r="Q538" s="571"/>
    </row>
    <row r="539" spans="1:17" ht="14.4" customHeight="1" x14ac:dyDescent="0.3">
      <c r="A539" s="566" t="s">
        <v>537</v>
      </c>
      <c r="B539" s="567" t="s">
        <v>6012</v>
      </c>
      <c r="C539" s="567" t="s">
        <v>5132</v>
      </c>
      <c r="D539" s="567" t="s">
        <v>5774</v>
      </c>
      <c r="E539" s="567" t="s">
        <v>5775</v>
      </c>
      <c r="F539" s="570">
        <v>1</v>
      </c>
      <c r="G539" s="570">
        <v>3072</v>
      </c>
      <c r="H539" s="570">
        <v>1</v>
      </c>
      <c r="I539" s="570">
        <v>3072</v>
      </c>
      <c r="J539" s="570"/>
      <c r="K539" s="570"/>
      <c r="L539" s="570"/>
      <c r="M539" s="570"/>
      <c r="N539" s="570"/>
      <c r="O539" s="570"/>
      <c r="P539" s="583"/>
      <c r="Q539" s="571"/>
    </row>
    <row r="540" spans="1:17" ht="14.4" customHeight="1" x14ac:dyDescent="0.3">
      <c r="A540" s="566" t="s">
        <v>537</v>
      </c>
      <c r="B540" s="567" t="s">
        <v>6012</v>
      </c>
      <c r="C540" s="567" t="s">
        <v>5132</v>
      </c>
      <c r="D540" s="567" t="s">
        <v>5776</v>
      </c>
      <c r="E540" s="567" t="s">
        <v>5777</v>
      </c>
      <c r="F540" s="570">
        <v>1</v>
      </c>
      <c r="G540" s="570">
        <v>8676</v>
      </c>
      <c r="H540" s="570">
        <v>1</v>
      </c>
      <c r="I540" s="570">
        <v>8676</v>
      </c>
      <c r="J540" s="570"/>
      <c r="K540" s="570"/>
      <c r="L540" s="570"/>
      <c r="M540" s="570"/>
      <c r="N540" s="570"/>
      <c r="O540" s="570"/>
      <c r="P540" s="583"/>
      <c r="Q540" s="571"/>
    </row>
    <row r="541" spans="1:17" ht="14.4" customHeight="1" x14ac:dyDescent="0.3">
      <c r="A541" s="566" t="s">
        <v>537</v>
      </c>
      <c r="B541" s="567" t="s">
        <v>6012</v>
      </c>
      <c r="C541" s="567" t="s">
        <v>5132</v>
      </c>
      <c r="D541" s="567" t="s">
        <v>5782</v>
      </c>
      <c r="E541" s="567" t="s">
        <v>5783</v>
      </c>
      <c r="F541" s="570">
        <v>3</v>
      </c>
      <c r="G541" s="570">
        <v>10308</v>
      </c>
      <c r="H541" s="570">
        <v>1</v>
      </c>
      <c r="I541" s="570">
        <v>3436</v>
      </c>
      <c r="J541" s="570"/>
      <c r="K541" s="570"/>
      <c r="L541" s="570"/>
      <c r="M541" s="570"/>
      <c r="N541" s="570"/>
      <c r="O541" s="570"/>
      <c r="P541" s="583"/>
      <c r="Q541" s="571"/>
    </row>
    <row r="542" spans="1:17" ht="14.4" customHeight="1" x14ac:dyDescent="0.3">
      <c r="A542" s="566" t="s">
        <v>537</v>
      </c>
      <c r="B542" s="567" t="s">
        <v>6012</v>
      </c>
      <c r="C542" s="567" t="s">
        <v>5132</v>
      </c>
      <c r="D542" s="567" t="s">
        <v>5786</v>
      </c>
      <c r="E542" s="567" t="s">
        <v>5787</v>
      </c>
      <c r="F542" s="570">
        <v>2</v>
      </c>
      <c r="G542" s="570">
        <v>6638</v>
      </c>
      <c r="H542" s="570">
        <v>1</v>
      </c>
      <c r="I542" s="570">
        <v>3319</v>
      </c>
      <c r="J542" s="570"/>
      <c r="K542" s="570"/>
      <c r="L542" s="570"/>
      <c r="M542" s="570"/>
      <c r="N542" s="570"/>
      <c r="O542" s="570"/>
      <c r="P542" s="583"/>
      <c r="Q542" s="571"/>
    </row>
    <row r="543" spans="1:17" ht="14.4" customHeight="1" x14ac:dyDescent="0.3">
      <c r="A543" s="566" t="s">
        <v>537</v>
      </c>
      <c r="B543" s="567" t="s">
        <v>6012</v>
      </c>
      <c r="C543" s="567" t="s">
        <v>5132</v>
      </c>
      <c r="D543" s="567" t="s">
        <v>5792</v>
      </c>
      <c r="E543" s="567" t="s">
        <v>5793</v>
      </c>
      <c r="F543" s="570">
        <v>3</v>
      </c>
      <c r="G543" s="570">
        <v>6120</v>
      </c>
      <c r="H543" s="570">
        <v>1</v>
      </c>
      <c r="I543" s="570">
        <v>2040</v>
      </c>
      <c r="J543" s="570"/>
      <c r="K543" s="570"/>
      <c r="L543" s="570"/>
      <c r="M543" s="570"/>
      <c r="N543" s="570"/>
      <c r="O543" s="570"/>
      <c r="P543" s="583"/>
      <c r="Q543" s="571"/>
    </row>
    <row r="544" spans="1:17" ht="14.4" customHeight="1" x14ac:dyDescent="0.3">
      <c r="A544" s="566" t="s">
        <v>537</v>
      </c>
      <c r="B544" s="567" t="s">
        <v>6012</v>
      </c>
      <c r="C544" s="567" t="s">
        <v>5132</v>
      </c>
      <c r="D544" s="567" t="s">
        <v>5802</v>
      </c>
      <c r="E544" s="567" t="s">
        <v>5803</v>
      </c>
      <c r="F544" s="570">
        <v>2</v>
      </c>
      <c r="G544" s="570">
        <v>5328</v>
      </c>
      <c r="H544" s="570">
        <v>1</v>
      </c>
      <c r="I544" s="570">
        <v>2664</v>
      </c>
      <c r="J544" s="570"/>
      <c r="K544" s="570"/>
      <c r="L544" s="570"/>
      <c r="M544" s="570"/>
      <c r="N544" s="570"/>
      <c r="O544" s="570"/>
      <c r="P544" s="583"/>
      <c r="Q544" s="571"/>
    </row>
    <row r="545" spans="1:17" ht="14.4" customHeight="1" x14ac:dyDescent="0.3">
      <c r="A545" s="566" t="s">
        <v>537</v>
      </c>
      <c r="B545" s="567" t="s">
        <v>6012</v>
      </c>
      <c r="C545" s="567" t="s">
        <v>5132</v>
      </c>
      <c r="D545" s="567" t="s">
        <v>5808</v>
      </c>
      <c r="E545" s="567" t="s">
        <v>5809</v>
      </c>
      <c r="F545" s="570">
        <v>1</v>
      </c>
      <c r="G545" s="570">
        <v>3160</v>
      </c>
      <c r="H545" s="570">
        <v>1</v>
      </c>
      <c r="I545" s="570">
        <v>3160</v>
      </c>
      <c r="J545" s="570"/>
      <c r="K545" s="570"/>
      <c r="L545" s="570"/>
      <c r="M545" s="570"/>
      <c r="N545" s="570"/>
      <c r="O545" s="570"/>
      <c r="P545" s="583"/>
      <c r="Q545" s="571"/>
    </row>
    <row r="546" spans="1:17" ht="14.4" customHeight="1" x14ac:dyDescent="0.3">
      <c r="A546" s="566" t="s">
        <v>537</v>
      </c>
      <c r="B546" s="567" t="s">
        <v>6012</v>
      </c>
      <c r="C546" s="567" t="s">
        <v>5132</v>
      </c>
      <c r="D546" s="567" t="s">
        <v>5816</v>
      </c>
      <c r="E546" s="567" t="s">
        <v>5817</v>
      </c>
      <c r="F546" s="570">
        <v>1</v>
      </c>
      <c r="G546" s="570">
        <v>2130</v>
      </c>
      <c r="H546" s="570">
        <v>1</v>
      </c>
      <c r="I546" s="570">
        <v>2130</v>
      </c>
      <c r="J546" s="570"/>
      <c r="K546" s="570"/>
      <c r="L546" s="570"/>
      <c r="M546" s="570"/>
      <c r="N546" s="570"/>
      <c r="O546" s="570"/>
      <c r="P546" s="583"/>
      <c r="Q546" s="571"/>
    </row>
    <row r="547" spans="1:17" ht="14.4" customHeight="1" x14ac:dyDescent="0.3">
      <c r="A547" s="566" t="s">
        <v>537</v>
      </c>
      <c r="B547" s="567" t="s">
        <v>6012</v>
      </c>
      <c r="C547" s="567" t="s">
        <v>5132</v>
      </c>
      <c r="D547" s="567" t="s">
        <v>5820</v>
      </c>
      <c r="E547" s="567" t="s">
        <v>5821</v>
      </c>
      <c r="F547" s="570">
        <v>2</v>
      </c>
      <c r="G547" s="570">
        <v>4864</v>
      </c>
      <c r="H547" s="570">
        <v>1</v>
      </c>
      <c r="I547" s="570">
        <v>2432</v>
      </c>
      <c r="J547" s="570"/>
      <c r="K547" s="570"/>
      <c r="L547" s="570"/>
      <c r="M547" s="570"/>
      <c r="N547" s="570"/>
      <c r="O547" s="570"/>
      <c r="P547" s="583"/>
      <c r="Q547" s="571"/>
    </row>
    <row r="548" spans="1:17" ht="14.4" customHeight="1" x14ac:dyDescent="0.3">
      <c r="A548" s="566" t="s">
        <v>537</v>
      </c>
      <c r="B548" s="567" t="s">
        <v>6012</v>
      </c>
      <c r="C548" s="567" t="s">
        <v>5132</v>
      </c>
      <c r="D548" s="567" t="s">
        <v>5838</v>
      </c>
      <c r="E548" s="567" t="s">
        <v>5839</v>
      </c>
      <c r="F548" s="570">
        <v>5</v>
      </c>
      <c r="G548" s="570">
        <v>5060</v>
      </c>
      <c r="H548" s="570">
        <v>1</v>
      </c>
      <c r="I548" s="570">
        <v>1012</v>
      </c>
      <c r="J548" s="570"/>
      <c r="K548" s="570"/>
      <c r="L548" s="570"/>
      <c r="M548" s="570"/>
      <c r="N548" s="570"/>
      <c r="O548" s="570"/>
      <c r="P548" s="583"/>
      <c r="Q548" s="571"/>
    </row>
    <row r="549" spans="1:17" ht="14.4" customHeight="1" x14ac:dyDescent="0.3">
      <c r="A549" s="566" t="s">
        <v>537</v>
      </c>
      <c r="B549" s="567" t="s">
        <v>6012</v>
      </c>
      <c r="C549" s="567" t="s">
        <v>5132</v>
      </c>
      <c r="D549" s="567" t="s">
        <v>5840</v>
      </c>
      <c r="E549" s="567" t="s">
        <v>5841</v>
      </c>
      <c r="F549" s="570">
        <v>5</v>
      </c>
      <c r="G549" s="570">
        <v>24420</v>
      </c>
      <c r="H549" s="570">
        <v>1</v>
      </c>
      <c r="I549" s="570">
        <v>4884</v>
      </c>
      <c r="J549" s="570"/>
      <c r="K549" s="570"/>
      <c r="L549" s="570"/>
      <c r="M549" s="570"/>
      <c r="N549" s="570"/>
      <c r="O549" s="570"/>
      <c r="P549" s="583"/>
      <c r="Q549" s="571"/>
    </row>
    <row r="550" spans="1:17" ht="14.4" customHeight="1" x14ac:dyDescent="0.3">
      <c r="A550" s="566" t="s">
        <v>537</v>
      </c>
      <c r="B550" s="567" t="s">
        <v>6012</v>
      </c>
      <c r="C550" s="567" t="s">
        <v>5132</v>
      </c>
      <c r="D550" s="567" t="s">
        <v>5842</v>
      </c>
      <c r="E550" s="567" t="s">
        <v>5843</v>
      </c>
      <c r="F550" s="570">
        <v>1</v>
      </c>
      <c r="G550" s="570">
        <v>8698</v>
      </c>
      <c r="H550" s="570">
        <v>1</v>
      </c>
      <c r="I550" s="570">
        <v>8698</v>
      </c>
      <c r="J550" s="570"/>
      <c r="K550" s="570"/>
      <c r="L550" s="570"/>
      <c r="M550" s="570"/>
      <c r="N550" s="570"/>
      <c r="O550" s="570"/>
      <c r="P550" s="583"/>
      <c r="Q550" s="571"/>
    </row>
    <row r="551" spans="1:17" ht="14.4" customHeight="1" x14ac:dyDescent="0.3">
      <c r="A551" s="566" t="s">
        <v>537</v>
      </c>
      <c r="B551" s="567" t="s">
        <v>6012</v>
      </c>
      <c r="C551" s="567" t="s">
        <v>5132</v>
      </c>
      <c r="D551" s="567" t="s">
        <v>5894</v>
      </c>
      <c r="E551" s="567" t="s">
        <v>5895</v>
      </c>
      <c r="F551" s="570">
        <v>3</v>
      </c>
      <c r="G551" s="570">
        <v>13518</v>
      </c>
      <c r="H551" s="570">
        <v>1</v>
      </c>
      <c r="I551" s="570">
        <v>4506</v>
      </c>
      <c r="J551" s="570"/>
      <c r="K551" s="570"/>
      <c r="L551" s="570"/>
      <c r="M551" s="570"/>
      <c r="N551" s="570"/>
      <c r="O551" s="570"/>
      <c r="P551" s="583"/>
      <c r="Q551" s="571"/>
    </row>
    <row r="552" spans="1:17" ht="14.4" customHeight="1" x14ac:dyDescent="0.3">
      <c r="A552" s="566" t="s">
        <v>537</v>
      </c>
      <c r="B552" s="567" t="s">
        <v>6012</v>
      </c>
      <c r="C552" s="567" t="s">
        <v>5132</v>
      </c>
      <c r="D552" s="567" t="s">
        <v>5910</v>
      </c>
      <c r="E552" s="567" t="s">
        <v>5911</v>
      </c>
      <c r="F552" s="570">
        <v>1</v>
      </c>
      <c r="G552" s="570">
        <v>6043</v>
      </c>
      <c r="H552" s="570">
        <v>1</v>
      </c>
      <c r="I552" s="570">
        <v>6043</v>
      </c>
      <c r="J552" s="570"/>
      <c r="K552" s="570"/>
      <c r="L552" s="570"/>
      <c r="M552" s="570"/>
      <c r="N552" s="570"/>
      <c r="O552" s="570"/>
      <c r="P552" s="583"/>
      <c r="Q552" s="571"/>
    </row>
    <row r="553" spans="1:17" ht="14.4" customHeight="1" x14ac:dyDescent="0.3">
      <c r="A553" s="566" t="s">
        <v>537</v>
      </c>
      <c r="B553" s="567" t="s">
        <v>6012</v>
      </c>
      <c r="C553" s="567" t="s">
        <v>5132</v>
      </c>
      <c r="D553" s="567" t="s">
        <v>6024</v>
      </c>
      <c r="E553" s="567" t="s">
        <v>6025</v>
      </c>
      <c r="F553" s="570">
        <v>1</v>
      </c>
      <c r="G553" s="570">
        <v>243</v>
      </c>
      <c r="H553" s="570">
        <v>1</v>
      </c>
      <c r="I553" s="570">
        <v>243</v>
      </c>
      <c r="J553" s="570"/>
      <c r="K553" s="570"/>
      <c r="L553" s="570"/>
      <c r="M553" s="570"/>
      <c r="N553" s="570"/>
      <c r="O553" s="570"/>
      <c r="P553" s="583"/>
      <c r="Q553" s="571"/>
    </row>
    <row r="554" spans="1:17" ht="14.4" customHeight="1" x14ac:dyDescent="0.3">
      <c r="A554" s="566" t="s">
        <v>537</v>
      </c>
      <c r="B554" s="567" t="s">
        <v>6012</v>
      </c>
      <c r="C554" s="567" t="s">
        <v>5132</v>
      </c>
      <c r="D554" s="567" t="s">
        <v>6026</v>
      </c>
      <c r="E554" s="567" t="s">
        <v>6027</v>
      </c>
      <c r="F554" s="570">
        <v>1</v>
      </c>
      <c r="G554" s="570">
        <v>471</v>
      </c>
      <c r="H554" s="570">
        <v>1</v>
      </c>
      <c r="I554" s="570">
        <v>471</v>
      </c>
      <c r="J554" s="570"/>
      <c r="K554" s="570"/>
      <c r="L554" s="570"/>
      <c r="M554" s="570"/>
      <c r="N554" s="570"/>
      <c r="O554" s="570"/>
      <c r="P554" s="583"/>
      <c r="Q554" s="571"/>
    </row>
    <row r="555" spans="1:17" ht="14.4" customHeight="1" x14ac:dyDescent="0.3">
      <c r="A555" s="566" t="s">
        <v>537</v>
      </c>
      <c r="B555" s="567" t="s">
        <v>6028</v>
      </c>
      <c r="C555" s="567" t="s">
        <v>5098</v>
      </c>
      <c r="D555" s="567" t="s">
        <v>5315</v>
      </c>
      <c r="E555" s="567" t="s">
        <v>5316</v>
      </c>
      <c r="F555" s="570"/>
      <c r="G555" s="570"/>
      <c r="H555" s="570"/>
      <c r="I555" s="570"/>
      <c r="J555" s="570"/>
      <c r="K555" s="570"/>
      <c r="L555" s="570"/>
      <c r="M555" s="570"/>
      <c r="N555" s="570">
        <v>35</v>
      </c>
      <c r="O555" s="570">
        <v>4510.0200000000004</v>
      </c>
      <c r="P555" s="583"/>
      <c r="Q555" s="571">
        <v>128.85771428571431</v>
      </c>
    </row>
    <row r="556" spans="1:17" ht="14.4" customHeight="1" x14ac:dyDescent="0.3">
      <c r="A556" s="566" t="s">
        <v>537</v>
      </c>
      <c r="B556" s="567" t="s">
        <v>6028</v>
      </c>
      <c r="C556" s="567" t="s">
        <v>5098</v>
      </c>
      <c r="D556" s="567" t="s">
        <v>5317</v>
      </c>
      <c r="E556" s="567" t="s">
        <v>5316</v>
      </c>
      <c r="F556" s="570"/>
      <c r="G556" s="570"/>
      <c r="H556" s="570"/>
      <c r="I556" s="570"/>
      <c r="J556" s="570"/>
      <c r="K556" s="570"/>
      <c r="L556" s="570"/>
      <c r="M556" s="570"/>
      <c r="N556" s="570">
        <v>12</v>
      </c>
      <c r="O556" s="570">
        <v>2722.68</v>
      </c>
      <c r="P556" s="583"/>
      <c r="Q556" s="571">
        <v>226.89</v>
      </c>
    </row>
    <row r="557" spans="1:17" ht="14.4" customHeight="1" x14ac:dyDescent="0.3">
      <c r="A557" s="566" t="s">
        <v>537</v>
      </c>
      <c r="B557" s="567" t="s">
        <v>6028</v>
      </c>
      <c r="C557" s="567" t="s">
        <v>5098</v>
      </c>
      <c r="D557" s="567" t="s">
        <v>5332</v>
      </c>
      <c r="E557" s="567" t="s">
        <v>5333</v>
      </c>
      <c r="F557" s="570"/>
      <c r="G557" s="570"/>
      <c r="H557" s="570"/>
      <c r="I557" s="570"/>
      <c r="J557" s="570"/>
      <c r="K557" s="570"/>
      <c r="L557" s="570"/>
      <c r="M557" s="570"/>
      <c r="N557" s="570">
        <v>47</v>
      </c>
      <c r="O557" s="570">
        <v>2940.54</v>
      </c>
      <c r="P557" s="583"/>
      <c r="Q557" s="571">
        <v>62.564680851063827</v>
      </c>
    </row>
    <row r="558" spans="1:17" ht="14.4" customHeight="1" x14ac:dyDescent="0.3">
      <c r="A558" s="566" t="s">
        <v>537</v>
      </c>
      <c r="B558" s="567" t="s">
        <v>6028</v>
      </c>
      <c r="C558" s="567" t="s">
        <v>5098</v>
      </c>
      <c r="D558" s="567" t="s">
        <v>5352</v>
      </c>
      <c r="E558" s="567" t="s">
        <v>5353</v>
      </c>
      <c r="F558" s="570"/>
      <c r="G558" s="570"/>
      <c r="H558" s="570"/>
      <c r="I558" s="570"/>
      <c r="J558" s="570"/>
      <c r="K558" s="570"/>
      <c r="L558" s="570"/>
      <c r="M558" s="570"/>
      <c r="N558" s="570">
        <v>8</v>
      </c>
      <c r="O558" s="570">
        <v>464.08</v>
      </c>
      <c r="P558" s="583"/>
      <c r="Q558" s="571">
        <v>58.01</v>
      </c>
    </row>
    <row r="559" spans="1:17" ht="14.4" customHeight="1" x14ac:dyDescent="0.3">
      <c r="A559" s="566" t="s">
        <v>537</v>
      </c>
      <c r="B559" s="567" t="s">
        <v>6028</v>
      </c>
      <c r="C559" s="567" t="s">
        <v>5098</v>
      </c>
      <c r="D559" s="567" t="s">
        <v>5358</v>
      </c>
      <c r="E559" s="567" t="s">
        <v>5359</v>
      </c>
      <c r="F559" s="570"/>
      <c r="G559" s="570"/>
      <c r="H559" s="570"/>
      <c r="I559" s="570"/>
      <c r="J559" s="570"/>
      <c r="K559" s="570"/>
      <c r="L559" s="570"/>
      <c r="M559" s="570"/>
      <c r="N559" s="570">
        <v>59.599999999999994</v>
      </c>
      <c r="O559" s="570">
        <v>24082.62</v>
      </c>
      <c r="P559" s="583"/>
      <c r="Q559" s="571">
        <v>404.07080536912753</v>
      </c>
    </row>
    <row r="560" spans="1:17" ht="14.4" customHeight="1" x14ac:dyDescent="0.3">
      <c r="A560" s="566" t="s">
        <v>537</v>
      </c>
      <c r="B560" s="567" t="s">
        <v>6028</v>
      </c>
      <c r="C560" s="567" t="s">
        <v>5098</v>
      </c>
      <c r="D560" s="567" t="s">
        <v>5362</v>
      </c>
      <c r="E560" s="567" t="s">
        <v>5363</v>
      </c>
      <c r="F560" s="570"/>
      <c r="G560" s="570"/>
      <c r="H560" s="570"/>
      <c r="I560" s="570"/>
      <c r="J560" s="570"/>
      <c r="K560" s="570"/>
      <c r="L560" s="570"/>
      <c r="M560" s="570"/>
      <c r="N560" s="570">
        <v>9</v>
      </c>
      <c r="O560" s="570">
        <v>427.5</v>
      </c>
      <c r="P560" s="583"/>
      <c r="Q560" s="571">
        <v>47.5</v>
      </c>
    </row>
    <row r="561" spans="1:17" ht="14.4" customHeight="1" x14ac:dyDescent="0.3">
      <c r="A561" s="566" t="s">
        <v>537</v>
      </c>
      <c r="B561" s="567" t="s">
        <v>6028</v>
      </c>
      <c r="C561" s="567" t="s">
        <v>5098</v>
      </c>
      <c r="D561" s="567" t="s">
        <v>5368</v>
      </c>
      <c r="E561" s="567" t="s">
        <v>5369</v>
      </c>
      <c r="F561" s="570"/>
      <c r="G561" s="570"/>
      <c r="H561" s="570"/>
      <c r="I561" s="570"/>
      <c r="J561" s="570"/>
      <c r="K561" s="570"/>
      <c r="L561" s="570"/>
      <c r="M561" s="570"/>
      <c r="N561" s="570">
        <v>42.4</v>
      </c>
      <c r="O561" s="570">
        <v>16101.4</v>
      </c>
      <c r="P561" s="583"/>
      <c r="Q561" s="571">
        <v>379.75</v>
      </c>
    </row>
    <row r="562" spans="1:17" ht="14.4" customHeight="1" x14ac:dyDescent="0.3">
      <c r="A562" s="566" t="s">
        <v>537</v>
      </c>
      <c r="B562" s="567" t="s">
        <v>6028</v>
      </c>
      <c r="C562" s="567" t="s">
        <v>5098</v>
      </c>
      <c r="D562" s="567" t="s">
        <v>5390</v>
      </c>
      <c r="E562" s="567" t="s">
        <v>5391</v>
      </c>
      <c r="F562" s="570"/>
      <c r="G562" s="570"/>
      <c r="H562" s="570"/>
      <c r="I562" s="570"/>
      <c r="J562" s="570"/>
      <c r="K562" s="570"/>
      <c r="L562" s="570"/>
      <c r="M562" s="570"/>
      <c r="N562" s="570">
        <v>7.5</v>
      </c>
      <c r="O562" s="570">
        <v>1627.5</v>
      </c>
      <c r="P562" s="583"/>
      <c r="Q562" s="571">
        <v>217</v>
      </c>
    </row>
    <row r="563" spans="1:17" ht="14.4" customHeight="1" x14ac:dyDescent="0.3">
      <c r="A563" s="566" t="s">
        <v>537</v>
      </c>
      <c r="B563" s="567" t="s">
        <v>6028</v>
      </c>
      <c r="C563" s="567" t="s">
        <v>5098</v>
      </c>
      <c r="D563" s="567" t="s">
        <v>5394</v>
      </c>
      <c r="E563" s="567" t="s">
        <v>5395</v>
      </c>
      <c r="F563" s="570"/>
      <c r="G563" s="570"/>
      <c r="H563" s="570"/>
      <c r="I563" s="570"/>
      <c r="J563" s="570"/>
      <c r="K563" s="570"/>
      <c r="L563" s="570"/>
      <c r="M563" s="570"/>
      <c r="N563" s="570">
        <v>3.2</v>
      </c>
      <c r="O563" s="570">
        <v>310.28999999999996</v>
      </c>
      <c r="P563" s="583"/>
      <c r="Q563" s="571">
        <v>96.965624999999989</v>
      </c>
    </row>
    <row r="564" spans="1:17" ht="14.4" customHeight="1" x14ac:dyDescent="0.3">
      <c r="A564" s="566" t="s">
        <v>537</v>
      </c>
      <c r="B564" s="567" t="s">
        <v>6028</v>
      </c>
      <c r="C564" s="567" t="s">
        <v>5098</v>
      </c>
      <c r="D564" s="567" t="s">
        <v>5396</v>
      </c>
      <c r="E564" s="567" t="s">
        <v>5397</v>
      </c>
      <c r="F564" s="570"/>
      <c r="G564" s="570"/>
      <c r="H564" s="570"/>
      <c r="I564" s="570"/>
      <c r="J564" s="570"/>
      <c r="K564" s="570"/>
      <c r="L564" s="570"/>
      <c r="M564" s="570"/>
      <c r="N564" s="570">
        <v>5</v>
      </c>
      <c r="O564" s="570">
        <v>320</v>
      </c>
      <c r="P564" s="583"/>
      <c r="Q564" s="571">
        <v>64</v>
      </c>
    </row>
    <row r="565" spans="1:17" ht="14.4" customHeight="1" x14ac:dyDescent="0.3">
      <c r="A565" s="566" t="s">
        <v>537</v>
      </c>
      <c r="B565" s="567" t="s">
        <v>6028</v>
      </c>
      <c r="C565" s="567" t="s">
        <v>5098</v>
      </c>
      <c r="D565" s="567" t="s">
        <v>6029</v>
      </c>
      <c r="E565" s="567" t="s">
        <v>6030</v>
      </c>
      <c r="F565" s="570"/>
      <c r="G565" s="570"/>
      <c r="H565" s="570"/>
      <c r="I565" s="570"/>
      <c r="J565" s="570"/>
      <c r="K565" s="570"/>
      <c r="L565" s="570"/>
      <c r="M565" s="570"/>
      <c r="N565" s="570">
        <v>0.3</v>
      </c>
      <c r="O565" s="570">
        <v>181.53</v>
      </c>
      <c r="P565" s="583"/>
      <c r="Q565" s="571">
        <v>605.1</v>
      </c>
    </row>
    <row r="566" spans="1:17" ht="14.4" customHeight="1" x14ac:dyDescent="0.3">
      <c r="A566" s="566" t="s">
        <v>537</v>
      </c>
      <c r="B566" s="567" t="s">
        <v>6028</v>
      </c>
      <c r="C566" s="567" t="s">
        <v>5098</v>
      </c>
      <c r="D566" s="567" t="s">
        <v>5415</v>
      </c>
      <c r="E566" s="567" t="s">
        <v>5416</v>
      </c>
      <c r="F566" s="570"/>
      <c r="G566" s="570"/>
      <c r="H566" s="570"/>
      <c r="I566" s="570"/>
      <c r="J566" s="570"/>
      <c r="K566" s="570"/>
      <c r="L566" s="570"/>
      <c r="M566" s="570"/>
      <c r="N566" s="570">
        <v>2.67</v>
      </c>
      <c r="O566" s="570">
        <v>9686.8700000000008</v>
      </c>
      <c r="P566" s="583"/>
      <c r="Q566" s="571">
        <v>3628.0411985018732</v>
      </c>
    </row>
    <row r="567" spans="1:17" ht="14.4" customHeight="1" x14ac:dyDescent="0.3">
      <c r="A567" s="566" t="s">
        <v>537</v>
      </c>
      <c r="B567" s="567" t="s">
        <v>6028</v>
      </c>
      <c r="C567" s="567" t="s">
        <v>5418</v>
      </c>
      <c r="D567" s="567" t="s">
        <v>5423</v>
      </c>
      <c r="E567" s="567" t="s">
        <v>5424</v>
      </c>
      <c r="F567" s="570"/>
      <c r="G567" s="570"/>
      <c r="H567" s="570"/>
      <c r="I567" s="570"/>
      <c r="J567" s="570"/>
      <c r="K567" s="570"/>
      <c r="L567" s="570"/>
      <c r="M567" s="570"/>
      <c r="N567" s="570">
        <v>5</v>
      </c>
      <c r="O567" s="570">
        <v>8050</v>
      </c>
      <c r="P567" s="583"/>
      <c r="Q567" s="571">
        <v>1610</v>
      </c>
    </row>
    <row r="568" spans="1:17" ht="14.4" customHeight="1" x14ac:dyDescent="0.3">
      <c r="A568" s="566" t="s">
        <v>537</v>
      </c>
      <c r="B568" s="567" t="s">
        <v>6028</v>
      </c>
      <c r="C568" s="567" t="s">
        <v>5418</v>
      </c>
      <c r="D568" s="567" t="s">
        <v>5433</v>
      </c>
      <c r="E568" s="567" t="s">
        <v>5434</v>
      </c>
      <c r="F568" s="570"/>
      <c r="G568" s="570"/>
      <c r="H568" s="570"/>
      <c r="I568" s="570"/>
      <c r="J568" s="570"/>
      <c r="K568" s="570"/>
      <c r="L568" s="570"/>
      <c r="M568" s="570"/>
      <c r="N568" s="570">
        <v>4</v>
      </c>
      <c r="O568" s="570">
        <v>3474</v>
      </c>
      <c r="P568" s="583"/>
      <c r="Q568" s="571">
        <v>868.5</v>
      </c>
    </row>
    <row r="569" spans="1:17" ht="14.4" customHeight="1" x14ac:dyDescent="0.3">
      <c r="A569" s="566" t="s">
        <v>537</v>
      </c>
      <c r="B569" s="567" t="s">
        <v>6028</v>
      </c>
      <c r="C569" s="567" t="s">
        <v>5119</v>
      </c>
      <c r="D569" s="567" t="s">
        <v>6031</v>
      </c>
      <c r="E569" s="567" t="s">
        <v>5438</v>
      </c>
      <c r="F569" s="570"/>
      <c r="G569" s="570"/>
      <c r="H569" s="570"/>
      <c r="I569" s="570"/>
      <c r="J569" s="570"/>
      <c r="K569" s="570"/>
      <c r="L569" s="570"/>
      <c r="M569" s="570"/>
      <c r="N569" s="570">
        <v>2</v>
      </c>
      <c r="O569" s="570">
        <v>944.96</v>
      </c>
      <c r="P569" s="583"/>
      <c r="Q569" s="571">
        <v>472.48</v>
      </c>
    </row>
    <row r="570" spans="1:17" ht="14.4" customHeight="1" x14ac:dyDescent="0.3">
      <c r="A570" s="566" t="s">
        <v>537</v>
      </c>
      <c r="B570" s="567" t="s">
        <v>6028</v>
      </c>
      <c r="C570" s="567" t="s">
        <v>5119</v>
      </c>
      <c r="D570" s="567" t="s">
        <v>6032</v>
      </c>
      <c r="E570" s="567" t="s">
        <v>6033</v>
      </c>
      <c r="F570" s="570"/>
      <c r="G570" s="570"/>
      <c r="H570" s="570"/>
      <c r="I570" s="570"/>
      <c r="J570" s="570"/>
      <c r="K570" s="570"/>
      <c r="L570" s="570"/>
      <c r="M570" s="570"/>
      <c r="N570" s="570">
        <v>2</v>
      </c>
      <c r="O570" s="570">
        <v>399</v>
      </c>
      <c r="P570" s="583"/>
      <c r="Q570" s="571">
        <v>199.5</v>
      </c>
    </row>
    <row r="571" spans="1:17" ht="14.4" customHeight="1" x14ac:dyDescent="0.3">
      <c r="A571" s="566" t="s">
        <v>537</v>
      </c>
      <c r="B571" s="567" t="s">
        <v>6028</v>
      </c>
      <c r="C571" s="567" t="s">
        <v>5119</v>
      </c>
      <c r="D571" s="567" t="s">
        <v>6034</v>
      </c>
      <c r="E571" s="567" t="s">
        <v>6033</v>
      </c>
      <c r="F571" s="570"/>
      <c r="G571" s="570"/>
      <c r="H571" s="570"/>
      <c r="I571" s="570"/>
      <c r="J571" s="570"/>
      <c r="K571" s="570"/>
      <c r="L571" s="570"/>
      <c r="M571" s="570"/>
      <c r="N571" s="570">
        <v>2</v>
      </c>
      <c r="O571" s="570">
        <v>169.96</v>
      </c>
      <c r="P571" s="583"/>
      <c r="Q571" s="571">
        <v>84.98</v>
      </c>
    </row>
    <row r="572" spans="1:17" ht="14.4" customHeight="1" x14ac:dyDescent="0.3">
      <c r="A572" s="566" t="s">
        <v>537</v>
      </c>
      <c r="B572" s="567" t="s">
        <v>6028</v>
      </c>
      <c r="C572" s="567" t="s">
        <v>5119</v>
      </c>
      <c r="D572" s="567" t="s">
        <v>6035</v>
      </c>
      <c r="E572" s="567" t="s">
        <v>6033</v>
      </c>
      <c r="F572" s="570"/>
      <c r="G572" s="570"/>
      <c r="H572" s="570"/>
      <c r="I572" s="570"/>
      <c r="J572" s="570"/>
      <c r="K572" s="570"/>
      <c r="L572" s="570"/>
      <c r="M572" s="570"/>
      <c r="N572" s="570">
        <v>12</v>
      </c>
      <c r="O572" s="570">
        <v>1081.92</v>
      </c>
      <c r="P572" s="583"/>
      <c r="Q572" s="571">
        <v>90.160000000000011</v>
      </c>
    </row>
    <row r="573" spans="1:17" ht="14.4" customHeight="1" x14ac:dyDescent="0.3">
      <c r="A573" s="566" t="s">
        <v>537</v>
      </c>
      <c r="B573" s="567" t="s">
        <v>6028</v>
      </c>
      <c r="C573" s="567" t="s">
        <v>5119</v>
      </c>
      <c r="D573" s="567" t="s">
        <v>5487</v>
      </c>
      <c r="E573" s="567" t="s">
        <v>5488</v>
      </c>
      <c r="F573" s="570"/>
      <c r="G573" s="570"/>
      <c r="H573" s="570"/>
      <c r="I573" s="570"/>
      <c r="J573" s="570"/>
      <c r="K573" s="570"/>
      <c r="L573" s="570"/>
      <c r="M573" s="570"/>
      <c r="N573" s="570">
        <v>5</v>
      </c>
      <c r="O573" s="570">
        <v>3946.45</v>
      </c>
      <c r="P573" s="583"/>
      <c r="Q573" s="571">
        <v>789.29</v>
      </c>
    </row>
    <row r="574" spans="1:17" ht="14.4" customHeight="1" x14ac:dyDescent="0.3">
      <c r="A574" s="566" t="s">
        <v>537</v>
      </c>
      <c r="B574" s="567" t="s">
        <v>6028</v>
      </c>
      <c r="C574" s="567" t="s">
        <v>5119</v>
      </c>
      <c r="D574" s="567" t="s">
        <v>6036</v>
      </c>
      <c r="E574" s="567" t="s">
        <v>6037</v>
      </c>
      <c r="F574" s="570"/>
      <c r="G574" s="570"/>
      <c r="H574" s="570"/>
      <c r="I574" s="570"/>
      <c r="J574" s="570"/>
      <c r="K574" s="570"/>
      <c r="L574" s="570"/>
      <c r="M574" s="570"/>
      <c r="N574" s="570">
        <v>1</v>
      </c>
      <c r="O574" s="570">
        <v>2725.32</v>
      </c>
      <c r="P574" s="583"/>
      <c r="Q574" s="571">
        <v>2725.32</v>
      </c>
    </row>
    <row r="575" spans="1:17" ht="14.4" customHeight="1" x14ac:dyDescent="0.3">
      <c r="A575" s="566" t="s">
        <v>537</v>
      </c>
      <c r="B575" s="567" t="s">
        <v>6028</v>
      </c>
      <c r="C575" s="567" t="s">
        <v>5119</v>
      </c>
      <c r="D575" s="567" t="s">
        <v>5527</v>
      </c>
      <c r="E575" s="567" t="s">
        <v>5496</v>
      </c>
      <c r="F575" s="570"/>
      <c r="G575" s="570"/>
      <c r="H575" s="570"/>
      <c r="I575" s="570"/>
      <c r="J575" s="570"/>
      <c r="K575" s="570"/>
      <c r="L575" s="570"/>
      <c r="M575" s="570"/>
      <c r="N575" s="570">
        <v>1</v>
      </c>
      <c r="O575" s="570">
        <v>4101.82</v>
      </c>
      <c r="P575" s="583"/>
      <c r="Q575" s="571">
        <v>4101.82</v>
      </c>
    </row>
    <row r="576" spans="1:17" ht="14.4" customHeight="1" x14ac:dyDescent="0.3">
      <c r="A576" s="566" t="s">
        <v>537</v>
      </c>
      <c r="B576" s="567" t="s">
        <v>6028</v>
      </c>
      <c r="C576" s="567" t="s">
        <v>5119</v>
      </c>
      <c r="D576" s="567" t="s">
        <v>6038</v>
      </c>
      <c r="E576" s="567" t="s">
        <v>6039</v>
      </c>
      <c r="F576" s="570"/>
      <c r="G576" s="570"/>
      <c r="H576" s="570"/>
      <c r="I576" s="570"/>
      <c r="J576" s="570"/>
      <c r="K576" s="570"/>
      <c r="L576" s="570"/>
      <c r="M576" s="570"/>
      <c r="N576" s="570">
        <v>3</v>
      </c>
      <c r="O576" s="570">
        <v>711.36</v>
      </c>
      <c r="P576" s="583"/>
      <c r="Q576" s="571">
        <v>237.12</v>
      </c>
    </row>
    <row r="577" spans="1:17" ht="14.4" customHeight="1" x14ac:dyDescent="0.3">
      <c r="A577" s="566" t="s">
        <v>537</v>
      </c>
      <c r="B577" s="567" t="s">
        <v>6028</v>
      </c>
      <c r="C577" s="567" t="s">
        <v>5119</v>
      </c>
      <c r="D577" s="567" t="s">
        <v>6040</v>
      </c>
      <c r="E577" s="567" t="s">
        <v>6041</v>
      </c>
      <c r="F577" s="570"/>
      <c r="G577" s="570"/>
      <c r="H577" s="570"/>
      <c r="I577" s="570"/>
      <c r="J577" s="570"/>
      <c r="K577" s="570"/>
      <c r="L577" s="570"/>
      <c r="M577" s="570"/>
      <c r="N577" s="570">
        <v>3</v>
      </c>
      <c r="O577" s="570">
        <v>1455.69</v>
      </c>
      <c r="P577" s="583"/>
      <c r="Q577" s="571">
        <v>485.23</v>
      </c>
    </row>
    <row r="578" spans="1:17" ht="14.4" customHeight="1" x14ac:dyDescent="0.3">
      <c r="A578" s="566" t="s">
        <v>537</v>
      </c>
      <c r="B578" s="567" t="s">
        <v>6028</v>
      </c>
      <c r="C578" s="567" t="s">
        <v>5119</v>
      </c>
      <c r="D578" s="567" t="s">
        <v>6042</v>
      </c>
      <c r="E578" s="567" t="s">
        <v>6043</v>
      </c>
      <c r="F578" s="570"/>
      <c r="G578" s="570"/>
      <c r="H578" s="570"/>
      <c r="I578" s="570"/>
      <c r="J578" s="570"/>
      <c r="K578" s="570"/>
      <c r="L578" s="570"/>
      <c r="M578" s="570"/>
      <c r="N578" s="570">
        <v>1</v>
      </c>
      <c r="O578" s="570">
        <v>2769.16</v>
      </c>
      <c r="P578" s="583"/>
      <c r="Q578" s="571">
        <v>2769.16</v>
      </c>
    </row>
    <row r="579" spans="1:17" ht="14.4" customHeight="1" x14ac:dyDescent="0.3">
      <c r="A579" s="566" t="s">
        <v>537</v>
      </c>
      <c r="B579" s="567" t="s">
        <v>6028</v>
      </c>
      <c r="C579" s="567" t="s">
        <v>5119</v>
      </c>
      <c r="D579" s="567" t="s">
        <v>6044</v>
      </c>
      <c r="E579" s="567" t="s">
        <v>6045</v>
      </c>
      <c r="F579" s="570"/>
      <c r="G579" s="570"/>
      <c r="H579" s="570"/>
      <c r="I579" s="570"/>
      <c r="J579" s="570"/>
      <c r="K579" s="570"/>
      <c r="L579" s="570"/>
      <c r="M579" s="570"/>
      <c r="N579" s="570">
        <v>3</v>
      </c>
      <c r="O579" s="570">
        <v>15303</v>
      </c>
      <c r="P579" s="583"/>
      <c r="Q579" s="571">
        <v>5101</v>
      </c>
    </row>
    <row r="580" spans="1:17" ht="14.4" customHeight="1" x14ac:dyDescent="0.3">
      <c r="A580" s="566" t="s">
        <v>537</v>
      </c>
      <c r="B580" s="567" t="s">
        <v>6028</v>
      </c>
      <c r="C580" s="567" t="s">
        <v>5119</v>
      </c>
      <c r="D580" s="567" t="s">
        <v>5618</v>
      </c>
      <c r="E580" s="567" t="s">
        <v>5619</v>
      </c>
      <c r="F580" s="570"/>
      <c r="G580" s="570"/>
      <c r="H580" s="570"/>
      <c r="I580" s="570"/>
      <c r="J580" s="570"/>
      <c r="K580" s="570"/>
      <c r="L580" s="570"/>
      <c r="M580" s="570"/>
      <c r="N580" s="570">
        <v>3</v>
      </c>
      <c r="O580" s="570">
        <v>4212</v>
      </c>
      <c r="P580" s="583"/>
      <c r="Q580" s="571">
        <v>1404</v>
      </c>
    </row>
    <row r="581" spans="1:17" ht="14.4" customHeight="1" x14ac:dyDescent="0.3">
      <c r="A581" s="566" t="s">
        <v>537</v>
      </c>
      <c r="B581" s="567" t="s">
        <v>6028</v>
      </c>
      <c r="C581" s="567" t="s">
        <v>5119</v>
      </c>
      <c r="D581" s="567" t="s">
        <v>5622</v>
      </c>
      <c r="E581" s="567" t="s">
        <v>5623</v>
      </c>
      <c r="F581" s="570"/>
      <c r="G581" s="570"/>
      <c r="H581" s="570"/>
      <c r="I581" s="570"/>
      <c r="J581" s="570"/>
      <c r="K581" s="570"/>
      <c r="L581" s="570"/>
      <c r="M581" s="570"/>
      <c r="N581" s="570">
        <v>13</v>
      </c>
      <c r="O581" s="570">
        <v>17056</v>
      </c>
      <c r="P581" s="583"/>
      <c r="Q581" s="571">
        <v>1312</v>
      </c>
    </row>
    <row r="582" spans="1:17" ht="14.4" customHeight="1" x14ac:dyDescent="0.3">
      <c r="A582" s="566" t="s">
        <v>537</v>
      </c>
      <c r="B582" s="567" t="s">
        <v>6028</v>
      </c>
      <c r="C582" s="567" t="s">
        <v>5119</v>
      </c>
      <c r="D582" s="567" t="s">
        <v>6046</v>
      </c>
      <c r="E582" s="567" t="s">
        <v>6047</v>
      </c>
      <c r="F582" s="570"/>
      <c r="G582" s="570"/>
      <c r="H582" s="570"/>
      <c r="I582" s="570"/>
      <c r="J582" s="570"/>
      <c r="K582" s="570"/>
      <c r="L582" s="570"/>
      <c r="M582" s="570"/>
      <c r="N582" s="570">
        <v>1</v>
      </c>
      <c r="O582" s="570">
        <v>320.44</v>
      </c>
      <c r="P582" s="583"/>
      <c r="Q582" s="571">
        <v>320.44</v>
      </c>
    </row>
    <row r="583" spans="1:17" ht="14.4" customHeight="1" x14ac:dyDescent="0.3">
      <c r="A583" s="566" t="s">
        <v>537</v>
      </c>
      <c r="B583" s="567" t="s">
        <v>6028</v>
      </c>
      <c r="C583" s="567" t="s">
        <v>5119</v>
      </c>
      <c r="D583" s="567" t="s">
        <v>6048</v>
      </c>
      <c r="E583" s="567" t="s">
        <v>6047</v>
      </c>
      <c r="F583" s="570"/>
      <c r="G583" s="570"/>
      <c r="H583" s="570"/>
      <c r="I583" s="570"/>
      <c r="J583" s="570"/>
      <c r="K583" s="570"/>
      <c r="L583" s="570"/>
      <c r="M583" s="570"/>
      <c r="N583" s="570">
        <v>4</v>
      </c>
      <c r="O583" s="570">
        <v>3760.76</v>
      </c>
      <c r="P583" s="583"/>
      <c r="Q583" s="571">
        <v>940.19</v>
      </c>
    </row>
    <row r="584" spans="1:17" ht="14.4" customHeight="1" x14ac:dyDescent="0.3">
      <c r="A584" s="566" t="s">
        <v>537</v>
      </c>
      <c r="B584" s="567" t="s">
        <v>6028</v>
      </c>
      <c r="C584" s="567" t="s">
        <v>5119</v>
      </c>
      <c r="D584" s="567" t="s">
        <v>5626</v>
      </c>
      <c r="E584" s="567" t="s">
        <v>5627</v>
      </c>
      <c r="F584" s="570"/>
      <c r="G584" s="570"/>
      <c r="H584" s="570"/>
      <c r="I584" s="570"/>
      <c r="J584" s="570"/>
      <c r="K584" s="570"/>
      <c r="L584" s="570"/>
      <c r="M584" s="570"/>
      <c r="N584" s="570">
        <v>1</v>
      </c>
      <c r="O584" s="570">
        <v>58.6</v>
      </c>
      <c r="P584" s="583"/>
      <c r="Q584" s="571">
        <v>58.6</v>
      </c>
    </row>
    <row r="585" spans="1:17" ht="14.4" customHeight="1" x14ac:dyDescent="0.3">
      <c r="A585" s="566" t="s">
        <v>537</v>
      </c>
      <c r="B585" s="567" t="s">
        <v>6028</v>
      </c>
      <c r="C585" s="567" t="s">
        <v>5119</v>
      </c>
      <c r="D585" s="567" t="s">
        <v>5628</v>
      </c>
      <c r="E585" s="567" t="s">
        <v>5627</v>
      </c>
      <c r="F585" s="570"/>
      <c r="G585" s="570"/>
      <c r="H585" s="570"/>
      <c r="I585" s="570"/>
      <c r="J585" s="570"/>
      <c r="K585" s="570"/>
      <c r="L585" s="570"/>
      <c r="M585" s="570"/>
      <c r="N585" s="570">
        <v>3</v>
      </c>
      <c r="O585" s="570">
        <v>289.79999999999995</v>
      </c>
      <c r="P585" s="583"/>
      <c r="Q585" s="571">
        <v>96.59999999999998</v>
      </c>
    </row>
    <row r="586" spans="1:17" ht="14.4" customHeight="1" x14ac:dyDescent="0.3">
      <c r="A586" s="566" t="s">
        <v>537</v>
      </c>
      <c r="B586" s="567" t="s">
        <v>6028</v>
      </c>
      <c r="C586" s="567" t="s">
        <v>5119</v>
      </c>
      <c r="D586" s="567" t="s">
        <v>5629</v>
      </c>
      <c r="E586" s="567" t="s">
        <v>5630</v>
      </c>
      <c r="F586" s="570"/>
      <c r="G586" s="570"/>
      <c r="H586" s="570"/>
      <c r="I586" s="570"/>
      <c r="J586" s="570"/>
      <c r="K586" s="570"/>
      <c r="L586" s="570"/>
      <c r="M586" s="570"/>
      <c r="N586" s="570">
        <v>14</v>
      </c>
      <c r="O586" s="570">
        <v>19075</v>
      </c>
      <c r="P586" s="583"/>
      <c r="Q586" s="571">
        <v>1362.5</v>
      </c>
    </row>
    <row r="587" spans="1:17" ht="14.4" customHeight="1" x14ac:dyDescent="0.3">
      <c r="A587" s="566" t="s">
        <v>537</v>
      </c>
      <c r="B587" s="567" t="s">
        <v>6028</v>
      </c>
      <c r="C587" s="567" t="s">
        <v>5119</v>
      </c>
      <c r="D587" s="567" t="s">
        <v>6049</v>
      </c>
      <c r="E587" s="567" t="s">
        <v>6050</v>
      </c>
      <c r="F587" s="570"/>
      <c r="G587" s="570"/>
      <c r="H587" s="570"/>
      <c r="I587" s="570"/>
      <c r="J587" s="570"/>
      <c r="K587" s="570"/>
      <c r="L587" s="570"/>
      <c r="M587" s="570"/>
      <c r="N587" s="570">
        <v>13</v>
      </c>
      <c r="O587" s="570">
        <v>910</v>
      </c>
      <c r="P587" s="583"/>
      <c r="Q587" s="571">
        <v>70</v>
      </c>
    </row>
    <row r="588" spans="1:17" ht="14.4" customHeight="1" x14ac:dyDescent="0.3">
      <c r="A588" s="566" t="s">
        <v>537</v>
      </c>
      <c r="B588" s="567" t="s">
        <v>6028</v>
      </c>
      <c r="C588" s="567" t="s">
        <v>5119</v>
      </c>
      <c r="D588" s="567" t="s">
        <v>6051</v>
      </c>
      <c r="E588" s="567" t="s">
        <v>6052</v>
      </c>
      <c r="F588" s="570"/>
      <c r="G588" s="570"/>
      <c r="H588" s="570"/>
      <c r="I588" s="570"/>
      <c r="J588" s="570"/>
      <c r="K588" s="570"/>
      <c r="L588" s="570"/>
      <c r="M588" s="570"/>
      <c r="N588" s="570">
        <v>1</v>
      </c>
      <c r="O588" s="570">
        <v>147</v>
      </c>
      <c r="P588" s="583"/>
      <c r="Q588" s="571">
        <v>147</v>
      </c>
    </row>
    <row r="589" spans="1:17" ht="14.4" customHeight="1" x14ac:dyDescent="0.3">
      <c r="A589" s="566" t="s">
        <v>537</v>
      </c>
      <c r="B589" s="567" t="s">
        <v>6028</v>
      </c>
      <c r="C589" s="567" t="s">
        <v>5119</v>
      </c>
      <c r="D589" s="567" t="s">
        <v>6053</v>
      </c>
      <c r="E589" s="567" t="s">
        <v>6054</v>
      </c>
      <c r="F589" s="570"/>
      <c r="G589" s="570"/>
      <c r="H589" s="570"/>
      <c r="I589" s="570"/>
      <c r="J589" s="570"/>
      <c r="K589" s="570"/>
      <c r="L589" s="570"/>
      <c r="M589" s="570"/>
      <c r="N589" s="570">
        <v>2</v>
      </c>
      <c r="O589" s="570">
        <v>298</v>
      </c>
      <c r="P589" s="583"/>
      <c r="Q589" s="571">
        <v>149</v>
      </c>
    </row>
    <row r="590" spans="1:17" ht="14.4" customHeight="1" x14ac:dyDescent="0.3">
      <c r="A590" s="566" t="s">
        <v>537</v>
      </c>
      <c r="B590" s="567" t="s">
        <v>6028</v>
      </c>
      <c r="C590" s="567" t="s">
        <v>5119</v>
      </c>
      <c r="D590" s="567" t="s">
        <v>6055</v>
      </c>
      <c r="E590" s="567" t="s">
        <v>6056</v>
      </c>
      <c r="F590" s="570"/>
      <c r="G590" s="570"/>
      <c r="H590" s="570"/>
      <c r="I590" s="570"/>
      <c r="J590" s="570"/>
      <c r="K590" s="570"/>
      <c r="L590" s="570"/>
      <c r="M590" s="570"/>
      <c r="N590" s="570">
        <v>2</v>
      </c>
      <c r="O590" s="570">
        <v>388</v>
      </c>
      <c r="P590" s="583"/>
      <c r="Q590" s="571">
        <v>194</v>
      </c>
    </row>
    <row r="591" spans="1:17" ht="14.4" customHeight="1" x14ac:dyDescent="0.3">
      <c r="A591" s="566" t="s">
        <v>537</v>
      </c>
      <c r="B591" s="567" t="s">
        <v>6028</v>
      </c>
      <c r="C591" s="567" t="s">
        <v>5119</v>
      </c>
      <c r="D591" s="567" t="s">
        <v>6057</v>
      </c>
      <c r="E591" s="567" t="s">
        <v>6058</v>
      </c>
      <c r="F591" s="570"/>
      <c r="G591" s="570"/>
      <c r="H591" s="570"/>
      <c r="I591" s="570"/>
      <c r="J591" s="570"/>
      <c r="K591" s="570"/>
      <c r="L591" s="570"/>
      <c r="M591" s="570"/>
      <c r="N591" s="570">
        <v>1</v>
      </c>
      <c r="O591" s="570">
        <v>247</v>
      </c>
      <c r="P591" s="583"/>
      <c r="Q591" s="571">
        <v>247</v>
      </c>
    </row>
    <row r="592" spans="1:17" ht="14.4" customHeight="1" x14ac:dyDescent="0.3">
      <c r="A592" s="566" t="s">
        <v>537</v>
      </c>
      <c r="B592" s="567" t="s">
        <v>6028</v>
      </c>
      <c r="C592" s="567" t="s">
        <v>5119</v>
      </c>
      <c r="D592" s="567" t="s">
        <v>6059</v>
      </c>
      <c r="E592" s="567" t="s">
        <v>6060</v>
      </c>
      <c r="F592" s="570"/>
      <c r="G592" s="570"/>
      <c r="H592" s="570"/>
      <c r="I592" s="570"/>
      <c r="J592" s="570"/>
      <c r="K592" s="570"/>
      <c r="L592" s="570"/>
      <c r="M592" s="570"/>
      <c r="N592" s="570">
        <v>0.1</v>
      </c>
      <c r="O592" s="570">
        <v>73.2</v>
      </c>
      <c r="P592" s="583"/>
      <c r="Q592" s="571">
        <v>732</v>
      </c>
    </row>
    <row r="593" spans="1:17" ht="14.4" customHeight="1" x14ac:dyDescent="0.3">
      <c r="A593" s="566" t="s">
        <v>537</v>
      </c>
      <c r="B593" s="567" t="s">
        <v>6028</v>
      </c>
      <c r="C593" s="567" t="s">
        <v>5119</v>
      </c>
      <c r="D593" s="567" t="s">
        <v>6061</v>
      </c>
      <c r="E593" s="567" t="s">
        <v>6062</v>
      </c>
      <c r="F593" s="570"/>
      <c r="G593" s="570"/>
      <c r="H593" s="570"/>
      <c r="I593" s="570"/>
      <c r="J593" s="570"/>
      <c r="K593" s="570"/>
      <c r="L593" s="570"/>
      <c r="M593" s="570"/>
      <c r="N593" s="570">
        <v>1</v>
      </c>
      <c r="O593" s="570">
        <v>7990</v>
      </c>
      <c r="P593" s="583"/>
      <c r="Q593" s="571">
        <v>7990</v>
      </c>
    </row>
    <row r="594" spans="1:17" ht="14.4" customHeight="1" x14ac:dyDescent="0.3">
      <c r="A594" s="566" t="s">
        <v>537</v>
      </c>
      <c r="B594" s="567" t="s">
        <v>6028</v>
      </c>
      <c r="C594" s="567" t="s">
        <v>5119</v>
      </c>
      <c r="D594" s="567" t="s">
        <v>6063</v>
      </c>
      <c r="E594" s="567" t="s">
        <v>6062</v>
      </c>
      <c r="F594" s="570"/>
      <c r="G594" s="570"/>
      <c r="H594" s="570"/>
      <c r="I594" s="570"/>
      <c r="J594" s="570"/>
      <c r="K594" s="570"/>
      <c r="L594" s="570"/>
      <c r="M594" s="570"/>
      <c r="N594" s="570">
        <v>2</v>
      </c>
      <c r="O594" s="570">
        <v>19544</v>
      </c>
      <c r="P594" s="583"/>
      <c r="Q594" s="571">
        <v>9772</v>
      </c>
    </row>
    <row r="595" spans="1:17" ht="14.4" customHeight="1" x14ac:dyDescent="0.3">
      <c r="A595" s="566" t="s">
        <v>537</v>
      </c>
      <c r="B595" s="567" t="s">
        <v>6028</v>
      </c>
      <c r="C595" s="567" t="s">
        <v>5132</v>
      </c>
      <c r="D595" s="567" t="s">
        <v>5674</v>
      </c>
      <c r="E595" s="567" t="s">
        <v>5675</v>
      </c>
      <c r="F595" s="570"/>
      <c r="G595" s="570"/>
      <c r="H595" s="570"/>
      <c r="I595" s="570"/>
      <c r="J595" s="570"/>
      <c r="K595" s="570"/>
      <c r="L595" s="570"/>
      <c r="M595" s="570"/>
      <c r="N595" s="570">
        <v>1054</v>
      </c>
      <c r="O595" s="570">
        <v>1079334</v>
      </c>
      <c r="P595" s="583"/>
      <c r="Q595" s="571">
        <v>1024.0360531309298</v>
      </c>
    </row>
    <row r="596" spans="1:17" ht="14.4" customHeight="1" x14ac:dyDescent="0.3">
      <c r="A596" s="566" t="s">
        <v>537</v>
      </c>
      <c r="B596" s="567" t="s">
        <v>6028</v>
      </c>
      <c r="C596" s="567" t="s">
        <v>5132</v>
      </c>
      <c r="D596" s="567" t="s">
        <v>5680</v>
      </c>
      <c r="E596" s="567" t="s">
        <v>5681</v>
      </c>
      <c r="F596" s="570"/>
      <c r="G596" s="570"/>
      <c r="H596" s="570"/>
      <c r="I596" s="570"/>
      <c r="J596" s="570"/>
      <c r="K596" s="570"/>
      <c r="L596" s="570"/>
      <c r="M596" s="570"/>
      <c r="N596" s="570">
        <v>5</v>
      </c>
      <c r="O596" s="570">
        <v>925</v>
      </c>
      <c r="P596" s="583"/>
      <c r="Q596" s="571">
        <v>185</v>
      </c>
    </row>
    <row r="597" spans="1:17" ht="14.4" customHeight="1" x14ac:dyDescent="0.3">
      <c r="A597" s="566" t="s">
        <v>537</v>
      </c>
      <c r="B597" s="567" t="s">
        <v>6028</v>
      </c>
      <c r="C597" s="567" t="s">
        <v>5132</v>
      </c>
      <c r="D597" s="567" t="s">
        <v>5147</v>
      </c>
      <c r="E597" s="567" t="s">
        <v>5148</v>
      </c>
      <c r="F597" s="570"/>
      <c r="G597" s="570"/>
      <c r="H597" s="570"/>
      <c r="I597" s="570"/>
      <c r="J597" s="570">
        <v>1</v>
      </c>
      <c r="K597" s="570">
        <v>75</v>
      </c>
      <c r="L597" s="570"/>
      <c r="M597" s="570">
        <v>75</v>
      </c>
      <c r="N597" s="570">
        <v>59</v>
      </c>
      <c r="O597" s="570">
        <v>4779</v>
      </c>
      <c r="P597" s="583"/>
      <c r="Q597" s="571">
        <v>81</v>
      </c>
    </row>
    <row r="598" spans="1:17" ht="14.4" customHeight="1" x14ac:dyDescent="0.3">
      <c r="A598" s="566" t="s">
        <v>537</v>
      </c>
      <c r="B598" s="567" t="s">
        <v>6028</v>
      </c>
      <c r="C598" s="567" t="s">
        <v>5132</v>
      </c>
      <c r="D598" s="567" t="s">
        <v>5692</v>
      </c>
      <c r="E598" s="567" t="s">
        <v>5693</v>
      </c>
      <c r="F598" s="570"/>
      <c r="G598" s="570"/>
      <c r="H598" s="570"/>
      <c r="I598" s="570"/>
      <c r="J598" s="570"/>
      <c r="K598" s="570"/>
      <c r="L598" s="570"/>
      <c r="M598" s="570"/>
      <c r="N598" s="570">
        <v>23</v>
      </c>
      <c r="O598" s="570">
        <v>7061</v>
      </c>
      <c r="P598" s="583"/>
      <c r="Q598" s="571">
        <v>307</v>
      </c>
    </row>
    <row r="599" spans="1:17" ht="14.4" customHeight="1" x14ac:dyDescent="0.3">
      <c r="A599" s="566" t="s">
        <v>537</v>
      </c>
      <c r="B599" s="567" t="s">
        <v>6028</v>
      </c>
      <c r="C599" s="567" t="s">
        <v>5132</v>
      </c>
      <c r="D599" s="567" t="s">
        <v>5213</v>
      </c>
      <c r="E599" s="567" t="s">
        <v>5214</v>
      </c>
      <c r="F599" s="570"/>
      <c r="G599" s="570"/>
      <c r="H599" s="570"/>
      <c r="I599" s="570"/>
      <c r="J599" s="570"/>
      <c r="K599" s="570"/>
      <c r="L599" s="570"/>
      <c r="M599" s="570"/>
      <c r="N599" s="570">
        <v>23</v>
      </c>
      <c r="O599" s="570">
        <v>23989</v>
      </c>
      <c r="P599" s="583"/>
      <c r="Q599" s="571">
        <v>1043</v>
      </c>
    </row>
    <row r="600" spans="1:17" ht="14.4" customHeight="1" x14ac:dyDescent="0.3">
      <c r="A600" s="566" t="s">
        <v>537</v>
      </c>
      <c r="B600" s="567" t="s">
        <v>6028</v>
      </c>
      <c r="C600" s="567" t="s">
        <v>5132</v>
      </c>
      <c r="D600" s="567" t="s">
        <v>5215</v>
      </c>
      <c r="E600" s="567" t="s">
        <v>5216</v>
      </c>
      <c r="F600" s="570"/>
      <c r="G600" s="570"/>
      <c r="H600" s="570"/>
      <c r="I600" s="570"/>
      <c r="J600" s="570"/>
      <c r="K600" s="570"/>
      <c r="L600" s="570"/>
      <c r="M600" s="570"/>
      <c r="N600" s="570">
        <v>4</v>
      </c>
      <c r="O600" s="570">
        <v>2348</v>
      </c>
      <c r="P600" s="583"/>
      <c r="Q600" s="571">
        <v>587</v>
      </c>
    </row>
    <row r="601" spans="1:17" ht="14.4" customHeight="1" x14ac:dyDescent="0.3">
      <c r="A601" s="566" t="s">
        <v>537</v>
      </c>
      <c r="B601" s="567" t="s">
        <v>6028</v>
      </c>
      <c r="C601" s="567" t="s">
        <v>5132</v>
      </c>
      <c r="D601" s="567" t="s">
        <v>5720</v>
      </c>
      <c r="E601" s="567" t="s">
        <v>5721</v>
      </c>
      <c r="F601" s="570"/>
      <c r="G601" s="570"/>
      <c r="H601" s="570"/>
      <c r="I601" s="570"/>
      <c r="J601" s="570"/>
      <c r="K601" s="570"/>
      <c r="L601" s="570"/>
      <c r="M601" s="570"/>
      <c r="N601" s="570">
        <v>19</v>
      </c>
      <c r="O601" s="570">
        <v>56259</v>
      </c>
      <c r="P601" s="583"/>
      <c r="Q601" s="571">
        <v>2961</v>
      </c>
    </row>
    <row r="602" spans="1:17" ht="14.4" customHeight="1" x14ac:dyDescent="0.3">
      <c r="A602" s="566" t="s">
        <v>537</v>
      </c>
      <c r="B602" s="567" t="s">
        <v>6028</v>
      </c>
      <c r="C602" s="567" t="s">
        <v>5132</v>
      </c>
      <c r="D602" s="567" t="s">
        <v>5820</v>
      </c>
      <c r="E602" s="567" t="s">
        <v>5821</v>
      </c>
      <c r="F602" s="570"/>
      <c r="G602" s="570"/>
      <c r="H602" s="570"/>
      <c r="I602" s="570"/>
      <c r="J602" s="570"/>
      <c r="K602" s="570"/>
      <c r="L602" s="570"/>
      <c r="M602" s="570"/>
      <c r="N602" s="570">
        <v>2</v>
      </c>
      <c r="O602" s="570">
        <v>4890</v>
      </c>
      <c r="P602" s="583"/>
      <c r="Q602" s="571">
        <v>2445</v>
      </c>
    </row>
    <row r="603" spans="1:17" ht="14.4" customHeight="1" x14ac:dyDescent="0.3">
      <c r="A603" s="566" t="s">
        <v>537</v>
      </c>
      <c r="B603" s="567" t="s">
        <v>6028</v>
      </c>
      <c r="C603" s="567" t="s">
        <v>5132</v>
      </c>
      <c r="D603" s="567" t="s">
        <v>5822</v>
      </c>
      <c r="E603" s="567" t="s">
        <v>5823</v>
      </c>
      <c r="F603" s="570"/>
      <c r="G603" s="570"/>
      <c r="H603" s="570"/>
      <c r="I603" s="570"/>
      <c r="J603" s="570"/>
      <c r="K603" s="570"/>
      <c r="L603" s="570"/>
      <c r="M603" s="570"/>
      <c r="N603" s="570">
        <v>1</v>
      </c>
      <c r="O603" s="570">
        <v>3498</v>
      </c>
      <c r="P603" s="583"/>
      <c r="Q603" s="571">
        <v>3498</v>
      </c>
    </row>
    <row r="604" spans="1:17" ht="14.4" customHeight="1" x14ac:dyDescent="0.3">
      <c r="A604" s="566" t="s">
        <v>537</v>
      </c>
      <c r="B604" s="567" t="s">
        <v>6028</v>
      </c>
      <c r="C604" s="567" t="s">
        <v>5132</v>
      </c>
      <c r="D604" s="567" t="s">
        <v>5826</v>
      </c>
      <c r="E604" s="567" t="s">
        <v>5827</v>
      </c>
      <c r="F604" s="570"/>
      <c r="G604" s="570"/>
      <c r="H604" s="570"/>
      <c r="I604" s="570"/>
      <c r="J604" s="570"/>
      <c r="K604" s="570"/>
      <c r="L604" s="570"/>
      <c r="M604" s="570"/>
      <c r="N604" s="570">
        <v>1</v>
      </c>
      <c r="O604" s="570">
        <v>2867</v>
      </c>
      <c r="P604" s="583"/>
      <c r="Q604" s="571">
        <v>2867</v>
      </c>
    </row>
    <row r="605" spans="1:17" ht="14.4" customHeight="1" x14ac:dyDescent="0.3">
      <c r="A605" s="566" t="s">
        <v>537</v>
      </c>
      <c r="B605" s="567" t="s">
        <v>6028</v>
      </c>
      <c r="C605" s="567" t="s">
        <v>5132</v>
      </c>
      <c r="D605" s="567" t="s">
        <v>5221</v>
      </c>
      <c r="E605" s="567" t="s">
        <v>5222</v>
      </c>
      <c r="F605" s="570"/>
      <c r="G605" s="570"/>
      <c r="H605" s="570"/>
      <c r="I605" s="570"/>
      <c r="J605" s="570"/>
      <c r="K605" s="570"/>
      <c r="L605" s="570"/>
      <c r="M605" s="570"/>
      <c r="N605" s="570">
        <v>2</v>
      </c>
      <c r="O605" s="570">
        <v>354</v>
      </c>
      <c r="P605" s="583"/>
      <c r="Q605" s="571">
        <v>177</v>
      </c>
    </row>
    <row r="606" spans="1:17" ht="14.4" customHeight="1" x14ac:dyDescent="0.3">
      <c r="A606" s="566" t="s">
        <v>537</v>
      </c>
      <c r="B606" s="567" t="s">
        <v>6028</v>
      </c>
      <c r="C606" s="567" t="s">
        <v>5132</v>
      </c>
      <c r="D606" s="567" t="s">
        <v>5223</v>
      </c>
      <c r="E606" s="567" t="s">
        <v>5224</v>
      </c>
      <c r="F606" s="570"/>
      <c r="G606" s="570"/>
      <c r="H606" s="570"/>
      <c r="I606" s="570"/>
      <c r="J606" s="570"/>
      <c r="K606" s="570"/>
      <c r="L606" s="570"/>
      <c r="M606" s="570"/>
      <c r="N606" s="570">
        <v>4</v>
      </c>
      <c r="O606" s="570">
        <v>456</v>
      </c>
      <c r="P606" s="583"/>
      <c r="Q606" s="571">
        <v>114</v>
      </c>
    </row>
    <row r="607" spans="1:17" ht="14.4" customHeight="1" x14ac:dyDescent="0.3">
      <c r="A607" s="566" t="s">
        <v>537</v>
      </c>
      <c r="B607" s="567" t="s">
        <v>6028</v>
      </c>
      <c r="C607" s="567" t="s">
        <v>5132</v>
      </c>
      <c r="D607" s="567" t="s">
        <v>5848</v>
      </c>
      <c r="E607" s="567" t="s">
        <v>5849</v>
      </c>
      <c r="F607" s="570"/>
      <c r="G607" s="570"/>
      <c r="H607" s="570"/>
      <c r="I607" s="570"/>
      <c r="J607" s="570"/>
      <c r="K607" s="570"/>
      <c r="L607" s="570"/>
      <c r="M607" s="570"/>
      <c r="N607" s="570">
        <v>7</v>
      </c>
      <c r="O607" s="570">
        <v>4767</v>
      </c>
      <c r="P607" s="583"/>
      <c r="Q607" s="571">
        <v>681</v>
      </c>
    </row>
    <row r="608" spans="1:17" ht="14.4" customHeight="1" x14ac:dyDescent="0.3">
      <c r="A608" s="566" t="s">
        <v>537</v>
      </c>
      <c r="B608" s="567" t="s">
        <v>6028</v>
      </c>
      <c r="C608" s="567" t="s">
        <v>5132</v>
      </c>
      <c r="D608" s="567" t="s">
        <v>5229</v>
      </c>
      <c r="E608" s="567" t="s">
        <v>5230</v>
      </c>
      <c r="F608" s="570"/>
      <c r="G608" s="570"/>
      <c r="H608" s="570"/>
      <c r="I608" s="570"/>
      <c r="J608" s="570"/>
      <c r="K608" s="570"/>
      <c r="L608" s="570"/>
      <c r="M608" s="570"/>
      <c r="N608" s="570">
        <v>4</v>
      </c>
      <c r="O608" s="570">
        <v>1724</v>
      </c>
      <c r="P608" s="583"/>
      <c r="Q608" s="571">
        <v>431</v>
      </c>
    </row>
    <row r="609" spans="1:17" ht="14.4" customHeight="1" x14ac:dyDescent="0.3">
      <c r="A609" s="566" t="s">
        <v>537</v>
      </c>
      <c r="B609" s="567" t="s">
        <v>6028</v>
      </c>
      <c r="C609" s="567" t="s">
        <v>5132</v>
      </c>
      <c r="D609" s="567" t="s">
        <v>5850</v>
      </c>
      <c r="E609" s="567" t="s">
        <v>5851</v>
      </c>
      <c r="F609" s="570"/>
      <c r="G609" s="570"/>
      <c r="H609" s="570"/>
      <c r="I609" s="570"/>
      <c r="J609" s="570">
        <v>1</v>
      </c>
      <c r="K609" s="570">
        <v>842</v>
      </c>
      <c r="L609" s="570"/>
      <c r="M609" s="570">
        <v>842</v>
      </c>
      <c r="N609" s="570">
        <v>19</v>
      </c>
      <c r="O609" s="570">
        <v>16055</v>
      </c>
      <c r="P609" s="583"/>
      <c r="Q609" s="571">
        <v>845</v>
      </c>
    </row>
    <row r="610" spans="1:17" ht="14.4" customHeight="1" x14ac:dyDescent="0.3">
      <c r="A610" s="566" t="s">
        <v>537</v>
      </c>
      <c r="B610" s="567" t="s">
        <v>6028</v>
      </c>
      <c r="C610" s="567" t="s">
        <v>5132</v>
      </c>
      <c r="D610" s="567" t="s">
        <v>6064</v>
      </c>
      <c r="E610" s="567" t="s">
        <v>6065</v>
      </c>
      <c r="F610" s="570"/>
      <c r="G610" s="570"/>
      <c r="H610" s="570"/>
      <c r="I610" s="570"/>
      <c r="J610" s="570"/>
      <c r="K610" s="570"/>
      <c r="L610" s="570"/>
      <c r="M610" s="570"/>
      <c r="N610" s="570">
        <v>1</v>
      </c>
      <c r="O610" s="570">
        <v>161</v>
      </c>
      <c r="P610" s="583"/>
      <c r="Q610" s="571">
        <v>161</v>
      </c>
    </row>
    <row r="611" spans="1:17" ht="14.4" customHeight="1" x14ac:dyDescent="0.3">
      <c r="A611" s="566" t="s">
        <v>537</v>
      </c>
      <c r="B611" s="567" t="s">
        <v>6028</v>
      </c>
      <c r="C611" s="567" t="s">
        <v>5132</v>
      </c>
      <c r="D611" s="567" t="s">
        <v>6066</v>
      </c>
      <c r="E611" s="567" t="s">
        <v>6067</v>
      </c>
      <c r="F611" s="570"/>
      <c r="G611" s="570"/>
      <c r="H611" s="570"/>
      <c r="I611" s="570"/>
      <c r="J611" s="570"/>
      <c r="K611" s="570"/>
      <c r="L611" s="570"/>
      <c r="M611" s="570"/>
      <c r="N611" s="570">
        <v>4</v>
      </c>
      <c r="O611" s="570">
        <v>3848</v>
      </c>
      <c r="P611" s="583"/>
      <c r="Q611" s="571">
        <v>962</v>
      </c>
    </row>
    <row r="612" spans="1:17" ht="14.4" customHeight="1" x14ac:dyDescent="0.3">
      <c r="A612" s="566" t="s">
        <v>537</v>
      </c>
      <c r="B612" s="567" t="s">
        <v>6028</v>
      </c>
      <c r="C612" s="567" t="s">
        <v>5132</v>
      </c>
      <c r="D612" s="567" t="s">
        <v>6068</v>
      </c>
      <c r="E612" s="567" t="s">
        <v>6069</v>
      </c>
      <c r="F612" s="570"/>
      <c r="G612" s="570"/>
      <c r="H612" s="570"/>
      <c r="I612" s="570"/>
      <c r="J612" s="570"/>
      <c r="K612" s="570"/>
      <c r="L612" s="570"/>
      <c r="M612" s="570"/>
      <c r="N612" s="570">
        <v>15</v>
      </c>
      <c r="O612" s="570">
        <v>2580</v>
      </c>
      <c r="P612" s="583"/>
      <c r="Q612" s="571">
        <v>172</v>
      </c>
    </row>
    <row r="613" spans="1:17" ht="14.4" customHeight="1" x14ac:dyDescent="0.3">
      <c r="A613" s="566" t="s">
        <v>537</v>
      </c>
      <c r="B613" s="567" t="s">
        <v>6028</v>
      </c>
      <c r="C613" s="567" t="s">
        <v>5132</v>
      </c>
      <c r="D613" s="567" t="s">
        <v>5914</v>
      </c>
      <c r="E613" s="567" t="s">
        <v>5915</v>
      </c>
      <c r="F613" s="570"/>
      <c r="G613" s="570"/>
      <c r="H613" s="570"/>
      <c r="I613" s="570"/>
      <c r="J613" s="570"/>
      <c r="K613" s="570"/>
      <c r="L613" s="570"/>
      <c r="M613" s="570"/>
      <c r="N613" s="570">
        <v>222</v>
      </c>
      <c r="O613" s="570">
        <v>76368</v>
      </c>
      <c r="P613" s="583"/>
      <c r="Q613" s="571">
        <v>344</v>
      </c>
    </row>
    <row r="614" spans="1:17" ht="14.4" customHeight="1" x14ac:dyDescent="0.3">
      <c r="A614" s="566" t="s">
        <v>537</v>
      </c>
      <c r="B614" s="567" t="s">
        <v>6028</v>
      </c>
      <c r="C614" s="567" t="s">
        <v>5132</v>
      </c>
      <c r="D614" s="567" t="s">
        <v>5916</v>
      </c>
      <c r="E614" s="567" t="s">
        <v>5917</v>
      </c>
      <c r="F614" s="570"/>
      <c r="G614" s="570"/>
      <c r="H614" s="570"/>
      <c r="I614" s="570"/>
      <c r="J614" s="570"/>
      <c r="K614" s="570"/>
      <c r="L614" s="570"/>
      <c r="M614" s="570"/>
      <c r="N614" s="570">
        <v>329</v>
      </c>
      <c r="O614" s="570">
        <v>76328</v>
      </c>
      <c r="P614" s="583"/>
      <c r="Q614" s="571">
        <v>232</v>
      </c>
    </row>
    <row r="615" spans="1:17" ht="14.4" customHeight="1" x14ac:dyDescent="0.3">
      <c r="A615" s="566" t="s">
        <v>537</v>
      </c>
      <c r="B615" s="567" t="s">
        <v>6028</v>
      </c>
      <c r="C615" s="567" t="s">
        <v>5132</v>
      </c>
      <c r="D615" s="567" t="s">
        <v>5918</v>
      </c>
      <c r="E615" s="567" t="s">
        <v>5919</v>
      </c>
      <c r="F615" s="570"/>
      <c r="G615" s="570"/>
      <c r="H615" s="570"/>
      <c r="I615" s="570"/>
      <c r="J615" s="570"/>
      <c r="K615" s="570"/>
      <c r="L615" s="570"/>
      <c r="M615" s="570"/>
      <c r="N615" s="570">
        <v>5</v>
      </c>
      <c r="O615" s="570">
        <v>2635</v>
      </c>
      <c r="P615" s="583"/>
      <c r="Q615" s="571">
        <v>527</v>
      </c>
    </row>
    <row r="616" spans="1:17" ht="14.4" customHeight="1" x14ac:dyDescent="0.3">
      <c r="A616" s="566" t="s">
        <v>537</v>
      </c>
      <c r="B616" s="567" t="s">
        <v>6028</v>
      </c>
      <c r="C616" s="567" t="s">
        <v>5132</v>
      </c>
      <c r="D616" s="567" t="s">
        <v>5920</v>
      </c>
      <c r="E616" s="567" t="s">
        <v>5919</v>
      </c>
      <c r="F616" s="570"/>
      <c r="G616" s="570"/>
      <c r="H616" s="570"/>
      <c r="I616" s="570"/>
      <c r="J616" s="570"/>
      <c r="K616" s="570"/>
      <c r="L616" s="570"/>
      <c r="M616" s="570"/>
      <c r="N616" s="570">
        <v>10</v>
      </c>
      <c r="O616" s="570">
        <v>6680</v>
      </c>
      <c r="P616" s="583"/>
      <c r="Q616" s="571">
        <v>668</v>
      </c>
    </row>
    <row r="617" spans="1:17" ht="14.4" customHeight="1" x14ac:dyDescent="0.3">
      <c r="A617" s="566" t="s">
        <v>537</v>
      </c>
      <c r="B617" s="567" t="s">
        <v>6028</v>
      </c>
      <c r="C617" s="567" t="s">
        <v>5132</v>
      </c>
      <c r="D617" s="567" t="s">
        <v>6070</v>
      </c>
      <c r="E617" s="567" t="s">
        <v>6071</v>
      </c>
      <c r="F617" s="570"/>
      <c r="G617" s="570"/>
      <c r="H617" s="570"/>
      <c r="I617" s="570"/>
      <c r="J617" s="570"/>
      <c r="K617" s="570"/>
      <c r="L617" s="570"/>
      <c r="M617" s="570"/>
      <c r="N617" s="570">
        <v>2</v>
      </c>
      <c r="O617" s="570">
        <v>2962</v>
      </c>
      <c r="P617" s="583"/>
      <c r="Q617" s="571">
        <v>1481</v>
      </c>
    </row>
    <row r="618" spans="1:17" ht="14.4" customHeight="1" x14ac:dyDescent="0.3">
      <c r="A618" s="566" t="s">
        <v>537</v>
      </c>
      <c r="B618" s="567" t="s">
        <v>6028</v>
      </c>
      <c r="C618" s="567" t="s">
        <v>5132</v>
      </c>
      <c r="D618" s="567" t="s">
        <v>6072</v>
      </c>
      <c r="E618" s="567" t="s">
        <v>6073</v>
      </c>
      <c r="F618" s="570"/>
      <c r="G618" s="570"/>
      <c r="H618" s="570"/>
      <c r="I618" s="570"/>
      <c r="J618" s="570"/>
      <c r="K618" s="570"/>
      <c r="L618" s="570"/>
      <c r="M618" s="570"/>
      <c r="N618" s="570">
        <v>7</v>
      </c>
      <c r="O618" s="570">
        <v>29652</v>
      </c>
      <c r="P618" s="583"/>
      <c r="Q618" s="571">
        <v>4236</v>
      </c>
    </row>
    <row r="619" spans="1:17" ht="14.4" customHeight="1" x14ac:dyDescent="0.3">
      <c r="A619" s="566" t="s">
        <v>537</v>
      </c>
      <c r="B619" s="567" t="s">
        <v>6028</v>
      </c>
      <c r="C619" s="567" t="s">
        <v>5132</v>
      </c>
      <c r="D619" s="567" t="s">
        <v>6074</v>
      </c>
      <c r="E619" s="567" t="s">
        <v>6075</v>
      </c>
      <c r="F619" s="570"/>
      <c r="G619" s="570"/>
      <c r="H619" s="570"/>
      <c r="I619" s="570"/>
      <c r="J619" s="570"/>
      <c r="K619" s="570"/>
      <c r="L619" s="570"/>
      <c r="M619" s="570"/>
      <c r="N619" s="570">
        <v>12</v>
      </c>
      <c r="O619" s="570">
        <v>21156</v>
      </c>
      <c r="P619" s="583"/>
      <c r="Q619" s="571">
        <v>1763</v>
      </c>
    </row>
    <row r="620" spans="1:17" ht="14.4" customHeight="1" x14ac:dyDescent="0.3">
      <c r="A620" s="566" t="s">
        <v>537</v>
      </c>
      <c r="B620" s="567" t="s">
        <v>6028</v>
      </c>
      <c r="C620" s="567" t="s">
        <v>5132</v>
      </c>
      <c r="D620" s="567" t="s">
        <v>5239</v>
      </c>
      <c r="E620" s="567" t="s">
        <v>5240</v>
      </c>
      <c r="F620" s="570"/>
      <c r="G620" s="570"/>
      <c r="H620" s="570"/>
      <c r="I620" s="570"/>
      <c r="J620" s="570"/>
      <c r="K620" s="570"/>
      <c r="L620" s="570"/>
      <c r="M620" s="570"/>
      <c r="N620" s="570">
        <v>28</v>
      </c>
      <c r="O620" s="570">
        <v>13468</v>
      </c>
      <c r="P620" s="583"/>
      <c r="Q620" s="571">
        <v>481</v>
      </c>
    </row>
    <row r="621" spans="1:17" ht="14.4" customHeight="1" x14ac:dyDescent="0.3">
      <c r="A621" s="566" t="s">
        <v>537</v>
      </c>
      <c r="B621" s="567" t="s">
        <v>6028</v>
      </c>
      <c r="C621" s="567" t="s">
        <v>5132</v>
      </c>
      <c r="D621" s="567" t="s">
        <v>5921</v>
      </c>
      <c r="E621" s="567" t="s">
        <v>5922</v>
      </c>
      <c r="F621" s="570"/>
      <c r="G621" s="570"/>
      <c r="H621" s="570"/>
      <c r="I621" s="570"/>
      <c r="J621" s="570"/>
      <c r="K621" s="570"/>
      <c r="L621" s="570"/>
      <c r="M621" s="570"/>
      <c r="N621" s="570">
        <v>34</v>
      </c>
      <c r="O621" s="570">
        <v>23256</v>
      </c>
      <c r="P621" s="583"/>
      <c r="Q621" s="571">
        <v>684</v>
      </c>
    </row>
    <row r="622" spans="1:17" ht="14.4" customHeight="1" x14ac:dyDescent="0.3">
      <c r="A622" s="566" t="s">
        <v>537</v>
      </c>
      <c r="B622" s="567" t="s">
        <v>6028</v>
      </c>
      <c r="C622" s="567" t="s">
        <v>5132</v>
      </c>
      <c r="D622" s="567" t="s">
        <v>6076</v>
      </c>
      <c r="E622" s="567" t="s">
        <v>6077</v>
      </c>
      <c r="F622" s="570"/>
      <c r="G622" s="570"/>
      <c r="H622" s="570"/>
      <c r="I622" s="570"/>
      <c r="J622" s="570"/>
      <c r="K622" s="570"/>
      <c r="L622" s="570"/>
      <c r="M622" s="570"/>
      <c r="N622" s="570">
        <v>6</v>
      </c>
      <c r="O622" s="570">
        <v>14376</v>
      </c>
      <c r="P622" s="583"/>
      <c r="Q622" s="571">
        <v>2396</v>
      </c>
    </row>
    <row r="623" spans="1:17" ht="14.4" customHeight="1" x14ac:dyDescent="0.3">
      <c r="A623" s="566" t="s">
        <v>537</v>
      </c>
      <c r="B623" s="567" t="s">
        <v>6028</v>
      </c>
      <c r="C623" s="567" t="s">
        <v>5132</v>
      </c>
      <c r="D623" s="567" t="s">
        <v>5241</v>
      </c>
      <c r="E623" s="567" t="s">
        <v>5242</v>
      </c>
      <c r="F623" s="570"/>
      <c r="G623" s="570"/>
      <c r="H623" s="570"/>
      <c r="I623" s="570"/>
      <c r="J623" s="570"/>
      <c r="K623" s="570"/>
      <c r="L623" s="570"/>
      <c r="M623" s="570"/>
      <c r="N623" s="570">
        <v>13</v>
      </c>
      <c r="O623" s="570">
        <v>8567</v>
      </c>
      <c r="P623" s="583"/>
      <c r="Q623" s="571">
        <v>659</v>
      </c>
    </row>
    <row r="624" spans="1:17" ht="14.4" customHeight="1" x14ac:dyDescent="0.3">
      <c r="A624" s="566" t="s">
        <v>537</v>
      </c>
      <c r="B624" s="567" t="s">
        <v>6028</v>
      </c>
      <c r="C624" s="567" t="s">
        <v>5132</v>
      </c>
      <c r="D624" s="567" t="s">
        <v>6078</v>
      </c>
      <c r="E624" s="567" t="s">
        <v>6079</v>
      </c>
      <c r="F624" s="570"/>
      <c r="G624" s="570"/>
      <c r="H624" s="570"/>
      <c r="I624" s="570"/>
      <c r="J624" s="570"/>
      <c r="K624" s="570"/>
      <c r="L624" s="570"/>
      <c r="M624" s="570"/>
      <c r="N624" s="570">
        <v>7</v>
      </c>
      <c r="O624" s="570">
        <v>8078</v>
      </c>
      <c r="P624" s="583"/>
      <c r="Q624" s="571">
        <v>1154</v>
      </c>
    </row>
    <row r="625" spans="1:17" ht="14.4" customHeight="1" x14ac:dyDescent="0.3">
      <c r="A625" s="566" t="s">
        <v>537</v>
      </c>
      <c r="B625" s="567" t="s">
        <v>6028</v>
      </c>
      <c r="C625" s="567" t="s">
        <v>5132</v>
      </c>
      <c r="D625" s="567" t="s">
        <v>6080</v>
      </c>
      <c r="E625" s="567" t="s">
        <v>6081</v>
      </c>
      <c r="F625" s="570"/>
      <c r="G625" s="570"/>
      <c r="H625" s="570"/>
      <c r="I625" s="570"/>
      <c r="J625" s="570"/>
      <c r="K625" s="570"/>
      <c r="L625" s="570"/>
      <c r="M625" s="570"/>
      <c r="N625" s="570">
        <v>44</v>
      </c>
      <c r="O625" s="570">
        <v>75548</v>
      </c>
      <c r="P625" s="583"/>
      <c r="Q625" s="571">
        <v>1717</v>
      </c>
    </row>
    <row r="626" spans="1:17" ht="14.4" customHeight="1" x14ac:dyDescent="0.3">
      <c r="A626" s="566" t="s">
        <v>537</v>
      </c>
      <c r="B626" s="567" t="s">
        <v>6028</v>
      </c>
      <c r="C626" s="567" t="s">
        <v>5132</v>
      </c>
      <c r="D626" s="567" t="s">
        <v>6082</v>
      </c>
      <c r="E626" s="567" t="s">
        <v>6083</v>
      </c>
      <c r="F626" s="570"/>
      <c r="G626" s="570"/>
      <c r="H626" s="570"/>
      <c r="I626" s="570"/>
      <c r="J626" s="570"/>
      <c r="K626" s="570"/>
      <c r="L626" s="570"/>
      <c r="M626" s="570"/>
      <c r="N626" s="570">
        <v>23</v>
      </c>
      <c r="O626" s="570">
        <v>18584</v>
      </c>
      <c r="P626" s="583"/>
      <c r="Q626" s="571">
        <v>808</v>
      </c>
    </row>
    <row r="627" spans="1:17" ht="14.4" customHeight="1" x14ac:dyDescent="0.3">
      <c r="A627" s="566" t="s">
        <v>537</v>
      </c>
      <c r="B627" s="567" t="s">
        <v>6028</v>
      </c>
      <c r="C627" s="567" t="s">
        <v>5132</v>
      </c>
      <c r="D627" s="567" t="s">
        <v>6084</v>
      </c>
      <c r="E627" s="567" t="s">
        <v>6085</v>
      </c>
      <c r="F627" s="570"/>
      <c r="G627" s="570"/>
      <c r="H627" s="570"/>
      <c r="I627" s="570"/>
      <c r="J627" s="570"/>
      <c r="K627" s="570"/>
      <c r="L627" s="570"/>
      <c r="M627" s="570"/>
      <c r="N627" s="570">
        <v>2</v>
      </c>
      <c r="O627" s="570">
        <v>1820</v>
      </c>
      <c r="P627" s="583"/>
      <c r="Q627" s="571">
        <v>910</v>
      </c>
    </row>
    <row r="628" spans="1:17" ht="14.4" customHeight="1" x14ac:dyDescent="0.3">
      <c r="A628" s="566" t="s">
        <v>537</v>
      </c>
      <c r="B628" s="567" t="s">
        <v>6028</v>
      </c>
      <c r="C628" s="567" t="s">
        <v>5132</v>
      </c>
      <c r="D628" s="567" t="s">
        <v>6086</v>
      </c>
      <c r="E628" s="567" t="s">
        <v>6087</v>
      </c>
      <c r="F628" s="570"/>
      <c r="G628" s="570"/>
      <c r="H628" s="570"/>
      <c r="I628" s="570"/>
      <c r="J628" s="570"/>
      <c r="K628" s="570"/>
      <c r="L628" s="570"/>
      <c r="M628" s="570"/>
      <c r="N628" s="570">
        <v>1</v>
      </c>
      <c r="O628" s="570">
        <v>1207</v>
      </c>
      <c r="P628" s="583"/>
      <c r="Q628" s="571">
        <v>1207</v>
      </c>
    </row>
    <row r="629" spans="1:17" ht="14.4" customHeight="1" x14ac:dyDescent="0.3">
      <c r="A629" s="566" t="s">
        <v>537</v>
      </c>
      <c r="B629" s="567" t="s">
        <v>6028</v>
      </c>
      <c r="C629" s="567" t="s">
        <v>5132</v>
      </c>
      <c r="D629" s="567" t="s">
        <v>6088</v>
      </c>
      <c r="E629" s="567" t="s">
        <v>6089</v>
      </c>
      <c r="F629" s="570"/>
      <c r="G629" s="570"/>
      <c r="H629" s="570"/>
      <c r="I629" s="570"/>
      <c r="J629" s="570"/>
      <c r="K629" s="570"/>
      <c r="L629" s="570"/>
      <c r="M629" s="570"/>
      <c r="N629" s="570">
        <v>1</v>
      </c>
      <c r="O629" s="570">
        <v>1354</v>
      </c>
      <c r="P629" s="583"/>
      <c r="Q629" s="571">
        <v>1354</v>
      </c>
    </row>
    <row r="630" spans="1:17" ht="14.4" customHeight="1" x14ac:dyDescent="0.3">
      <c r="A630" s="566" t="s">
        <v>537</v>
      </c>
      <c r="B630" s="567" t="s">
        <v>6028</v>
      </c>
      <c r="C630" s="567" t="s">
        <v>5132</v>
      </c>
      <c r="D630" s="567" t="s">
        <v>6090</v>
      </c>
      <c r="E630" s="567" t="s">
        <v>6091</v>
      </c>
      <c r="F630" s="570"/>
      <c r="G630" s="570"/>
      <c r="H630" s="570"/>
      <c r="I630" s="570"/>
      <c r="J630" s="570"/>
      <c r="K630" s="570"/>
      <c r="L630" s="570"/>
      <c r="M630" s="570"/>
      <c r="N630" s="570">
        <v>2</v>
      </c>
      <c r="O630" s="570">
        <v>3422</v>
      </c>
      <c r="P630" s="583"/>
      <c r="Q630" s="571">
        <v>1711</v>
      </c>
    </row>
    <row r="631" spans="1:17" ht="14.4" customHeight="1" x14ac:dyDescent="0.3">
      <c r="A631" s="566" t="s">
        <v>537</v>
      </c>
      <c r="B631" s="567" t="s">
        <v>6028</v>
      </c>
      <c r="C631" s="567" t="s">
        <v>5132</v>
      </c>
      <c r="D631" s="567" t="s">
        <v>6092</v>
      </c>
      <c r="E631" s="567" t="s">
        <v>6093</v>
      </c>
      <c r="F631" s="570"/>
      <c r="G631" s="570"/>
      <c r="H631" s="570"/>
      <c r="I631" s="570"/>
      <c r="J631" s="570"/>
      <c r="K631" s="570"/>
      <c r="L631" s="570"/>
      <c r="M631" s="570"/>
      <c r="N631" s="570">
        <v>62</v>
      </c>
      <c r="O631" s="570">
        <v>62062</v>
      </c>
      <c r="P631" s="583"/>
      <c r="Q631" s="571">
        <v>1001</v>
      </c>
    </row>
    <row r="632" spans="1:17" ht="14.4" customHeight="1" x14ac:dyDescent="0.3">
      <c r="A632" s="566" t="s">
        <v>537</v>
      </c>
      <c r="B632" s="567" t="s">
        <v>6028</v>
      </c>
      <c r="C632" s="567" t="s">
        <v>5132</v>
      </c>
      <c r="D632" s="567" t="s">
        <v>6094</v>
      </c>
      <c r="E632" s="567" t="s">
        <v>6095</v>
      </c>
      <c r="F632" s="570"/>
      <c r="G632" s="570"/>
      <c r="H632" s="570"/>
      <c r="I632" s="570"/>
      <c r="J632" s="570"/>
      <c r="K632" s="570"/>
      <c r="L632" s="570"/>
      <c r="M632" s="570"/>
      <c r="N632" s="570">
        <v>45</v>
      </c>
      <c r="O632" s="570">
        <v>90000</v>
      </c>
      <c r="P632" s="583"/>
      <c r="Q632" s="571">
        <v>2000</v>
      </c>
    </row>
    <row r="633" spans="1:17" ht="14.4" customHeight="1" x14ac:dyDescent="0.3">
      <c r="A633" s="566" t="s">
        <v>537</v>
      </c>
      <c r="B633" s="567" t="s">
        <v>6028</v>
      </c>
      <c r="C633" s="567" t="s">
        <v>5132</v>
      </c>
      <c r="D633" s="567" t="s">
        <v>6096</v>
      </c>
      <c r="E633" s="567" t="s">
        <v>6097</v>
      </c>
      <c r="F633" s="570"/>
      <c r="G633" s="570"/>
      <c r="H633" s="570"/>
      <c r="I633" s="570"/>
      <c r="J633" s="570"/>
      <c r="K633" s="570"/>
      <c r="L633" s="570"/>
      <c r="M633" s="570"/>
      <c r="N633" s="570">
        <v>19</v>
      </c>
      <c r="O633" s="570">
        <v>50008</v>
      </c>
      <c r="P633" s="583"/>
      <c r="Q633" s="571">
        <v>2632</v>
      </c>
    </row>
    <row r="634" spans="1:17" ht="14.4" customHeight="1" x14ac:dyDescent="0.3">
      <c r="A634" s="566" t="s">
        <v>537</v>
      </c>
      <c r="B634" s="567" t="s">
        <v>6028</v>
      </c>
      <c r="C634" s="567" t="s">
        <v>5132</v>
      </c>
      <c r="D634" s="567" t="s">
        <v>6098</v>
      </c>
      <c r="E634" s="567" t="s">
        <v>6099</v>
      </c>
      <c r="F634" s="570"/>
      <c r="G634" s="570"/>
      <c r="H634" s="570"/>
      <c r="I634" s="570"/>
      <c r="J634" s="570"/>
      <c r="K634" s="570"/>
      <c r="L634" s="570"/>
      <c r="M634" s="570"/>
      <c r="N634" s="570">
        <v>8</v>
      </c>
      <c r="O634" s="570">
        <v>27872</v>
      </c>
      <c r="P634" s="583"/>
      <c r="Q634" s="571">
        <v>3484</v>
      </c>
    </row>
    <row r="635" spans="1:17" ht="14.4" customHeight="1" x14ac:dyDescent="0.3">
      <c r="A635" s="566" t="s">
        <v>537</v>
      </c>
      <c r="B635" s="567" t="s">
        <v>6028</v>
      </c>
      <c r="C635" s="567" t="s">
        <v>5132</v>
      </c>
      <c r="D635" s="567" t="s">
        <v>6100</v>
      </c>
      <c r="E635" s="567" t="s">
        <v>6101</v>
      </c>
      <c r="F635" s="570"/>
      <c r="G635" s="570"/>
      <c r="H635" s="570"/>
      <c r="I635" s="570"/>
      <c r="J635" s="570">
        <v>1</v>
      </c>
      <c r="K635" s="570">
        <v>3469</v>
      </c>
      <c r="L635" s="570"/>
      <c r="M635" s="570">
        <v>3469</v>
      </c>
      <c r="N635" s="570">
        <v>7</v>
      </c>
      <c r="O635" s="570">
        <v>24395</v>
      </c>
      <c r="P635" s="583"/>
      <c r="Q635" s="571">
        <v>3485</v>
      </c>
    </row>
    <row r="636" spans="1:17" ht="14.4" customHeight="1" x14ac:dyDescent="0.3">
      <c r="A636" s="566" t="s">
        <v>537</v>
      </c>
      <c r="B636" s="567" t="s">
        <v>6028</v>
      </c>
      <c r="C636" s="567" t="s">
        <v>5132</v>
      </c>
      <c r="D636" s="567" t="s">
        <v>6102</v>
      </c>
      <c r="E636" s="567" t="s">
        <v>6103</v>
      </c>
      <c r="F636" s="570"/>
      <c r="G636" s="570"/>
      <c r="H636" s="570"/>
      <c r="I636" s="570"/>
      <c r="J636" s="570"/>
      <c r="K636" s="570"/>
      <c r="L636" s="570"/>
      <c r="M636" s="570"/>
      <c r="N636" s="570">
        <v>1</v>
      </c>
      <c r="O636" s="570">
        <v>3595</v>
      </c>
      <c r="P636" s="583"/>
      <c r="Q636" s="571">
        <v>3595</v>
      </c>
    </row>
    <row r="637" spans="1:17" ht="14.4" customHeight="1" x14ac:dyDescent="0.3">
      <c r="A637" s="566" t="s">
        <v>537</v>
      </c>
      <c r="B637" s="567" t="s">
        <v>6028</v>
      </c>
      <c r="C637" s="567" t="s">
        <v>5132</v>
      </c>
      <c r="D637" s="567" t="s">
        <v>6104</v>
      </c>
      <c r="E637" s="567" t="s">
        <v>6105</v>
      </c>
      <c r="F637" s="570"/>
      <c r="G637" s="570"/>
      <c r="H637" s="570"/>
      <c r="I637" s="570"/>
      <c r="J637" s="570"/>
      <c r="K637" s="570"/>
      <c r="L637" s="570"/>
      <c r="M637" s="570"/>
      <c r="N637" s="570">
        <v>2</v>
      </c>
      <c r="O637" s="570">
        <v>2962</v>
      </c>
      <c r="P637" s="583"/>
      <c r="Q637" s="571">
        <v>1481</v>
      </c>
    </row>
    <row r="638" spans="1:17" ht="14.4" customHeight="1" x14ac:dyDescent="0.3">
      <c r="A638" s="566" t="s">
        <v>537</v>
      </c>
      <c r="B638" s="567" t="s">
        <v>6028</v>
      </c>
      <c r="C638" s="567" t="s">
        <v>5132</v>
      </c>
      <c r="D638" s="567" t="s">
        <v>6106</v>
      </c>
      <c r="E638" s="567" t="s">
        <v>6107</v>
      </c>
      <c r="F638" s="570"/>
      <c r="G638" s="570"/>
      <c r="H638" s="570"/>
      <c r="I638" s="570"/>
      <c r="J638" s="570"/>
      <c r="K638" s="570"/>
      <c r="L638" s="570"/>
      <c r="M638" s="570"/>
      <c r="N638" s="570">
        <v>30</v>
      </c>
      <c r="O638" s="570">
        <v>49590</v>
      </c>
      <c r="P638" s="583"/>
      <c r="Q638" s="571">
        <v>1653</v>
      </c>
    </row>
    <row r="639" spans="1:17" ht="14.4" customHeight="1" x14ac:dyDescent="0.3">
      <c r="A639" s="566" t="s">
        <v>537</v>
      </c>
      <c r="B639" s="567" t="s">
        <v>6028</v>
      </c>
      <c r="C639" s="567" t="s">
        <v>5132</v>
      </c>
      <c r="D639" s="567" t="s">
        <v>6108</v>
      </c>
      <c r="E639" s="567" t="s">
        <v>6109</v>
      </c>
      <c r="F639" s="570"/>
      <c r="G639" s="570"/>
      <c r="H639" s="570"/>
      <c r="I639" s="570"/>
      <c r="J639" s="570"/>
      <c r="K639" s="570"/>
      <c r="L639" s="570"/>
      <c r="M639" s="570"/>
      <c r="N639" s="570">
        <v>1</v>
      </c>
      <c r="O639" s="570">
        <v>3982</v>
      </c>
      <c r="P639" s="583"/>
      <c r="Q639" s="571">
        <v>3982</v>
      </c>
    </row>
    <row r="640" spans="1:17" ht="14.4" customHeight="1" x14ac:dyDescent="0.3">
      <c r="A640" s="566" t="s">
        <v>537</v>
      </c>
      <c r="B640" s="567" t="s">
        <v>6028</v>
      </c>
      <c r="C640" s="567" t="s">
        <v>5132</v>
      </c>
      <c r="D640" s="567" t="s">
        <v>6110</v>
      </c>
      <c r="E640" s="567" t="s">
        <v>6111</v>
      </c>
      <c r="F640" s="570"/>
      <c r="G640" s="570"/>
      <c r="H640" s="570"/>
      <c r="I640" s="570"/>
      <c r="J640" s="570"/>
      <c r="K640" s="570"/>
      <c r="L640" s="570"/>
      <c r="M640" s="570"/>
      <c r="N640" s="570">
        <v>1</v>
      </c>
      <c r="O640" s="570">
        <v>4949</v>
      </c>
      <c r="P640" s="583"/>
      <c r="Q640" s="571">
        <v>4949</v>
      </c>
    </row>
    <row r="641" spans="1:17" ht="14.4" customHeight="1" x14ac:dyDescent="0.3">
      <c r="A641" s="566" t="s">
        <v>537</v>
      </c>
      <c r="B641" s="567" t="s">
        <v>6028</v>
      </c>
      <c r="C641" s="567" t="s">
        <v>5132</v>
      </c>
      <c r="D641" s="567" t="s">
        <v>6112</v>
      </c>
      <c r="E641" s="567" t="s">
        <v>6113</v>
      </c>
      <c r="F641" s="570"/>
      <c r="G641" s="570"/>
      <c r="H641" s="570"/>
      <c r="I641" s="570"/>
      <c r="J641" s="570"/>
      <c r="K641" s="570"/>
      <c r="L641" s="570"/>
      <c r="M641" s="570"/>
      <c r="N641" s="570">
        <v>7</v>
      </c>
      <c r="O641" s="570">
        <v>142198</v>
      </c>
      <c r="P641" s="583"/>
      <c r="Q641" s="571">
        <v>20314</v>
      </c>
    </row>
    <row r="642" spans="1:17" ht="14.4" customHeight="1" x14ac:dyDescent="0.3">
      <c r="A642" s="566" t="s">
        <v>537</v>
      </c>
      <c r="B642" s="567" t="s">
        <v>6028</v>
      </c>
      <c r="C642" s="567" t="s">
        <v>5132</v>
      </c>
      <c r="D642" s="567" t="s">
        <v>6114</v>
      </c>
      <c r="E642" s="567" t="s">
        <v>6115</v>
      </c>
      <c r="F642" s="570"/>
      <c r="G642" s="570"/>
      <c r="H642" s="570"/>
      <c r="I642" s="570"/>
      <c r="J642" s="570"/>
      <c r="K642" s="570"/>
      <c r="L642" s="570"/>
      <c r="M642" s="570"/>
      <c r="N642" s="570">
        <v>2</v>
      </c>
      <c r="O642" s="570">
        <v>47646</v>
      </c>
      <c r="P642" s="583"/>
      <c r="Q642" s="571">
        <v>23823</v>
      </c>
    </row>
    <row r="643" spans="1:17" ht="14.4" customHeight="1" x14ac:dyDescent="0.3">
      <c r="A643" s="566" t="s">
        <v>537</v>
      </c>
      <c r="B643" s="567" t="s">
        <v>6028</v>
      </c>
      <c r="C643" s="567" t="s">
        <v>5132</v>
      </c>
      <c r="D643" s="567" t="s">
        <v>6116</v>
      </c>
      <c r="E643" s="567" t="s">
        <v>6117</v>
      </c>
      <c r="F643" s="570"/>
      <c r="G643" s="570"/>
      <c r="H643" s="570"/>
      <c r="I643" s="570"/>
      <c r="J643" s="570"/>
      <c r="K643" s="570"/>
      <c r="L643" s="570"/>
      <c r="M643" s="570"/>
      <c r="N643" s="570">
        <v>11</v>
      </c>
      <c r="O643" s="570">
        <v>13343</v>
      </c>
      <c r="P643" s="583"/>
      <c r="Q643" s="571">
        <v>1213</v>
      </c>
    </row>
    <row r="644" spans="1:17" ht="14.4" customHeight="1" x14ac:dyDescent="0.3">
      <c r="A644" s="566" t="s">
        <v>537</v>
      </c>
      <c r="B644" s="567" t="s">
        <v>6028</v>
      </c>
      <c r="C644" s="567" t="s">
        <v>5132</v>
      </c>
      <c r="D644" s="567" t="s">
        <v>6118</v>
      </c>
      <c r="E644" s="567" t="s">
        <v>6119</v>
      </c>
      <c r="F644" s="570"/>
      <c r="G644" s="570"/>
      <c r="H644" s="570"/>
      <c r="I644" s="570"/>
      <c r="J644" s="570"/>
      <c r="K644" s="570"/>
      <c r="L644" s="570"/>
      <c r="M644" s="570"/>
      <c r="N644" s="570">
        <v>2</v>
      </c>
      <c r="O644" s="570">
        <v>2614</v>
      </c>
      <c r="P644" s="583"/>
      <c r="Q644" s="571">
        <v>1307</v>
      </c>
    </row>
    <row r="645" spans="1:17" ht="14.4" customHeight="1" x14ac:dyDescent="0.3">
      <c r="A645" s="566" t="s">
        <v>537</v>
      </c>
      <c r="B645" s="567" t="s">
        <v>6028</v>
      </c>
      <c r="C645" s="567" t="s">
        <v>5132</v>
      </c>
      <c r="D645" s="567" t="s">
        <v>6120</v>
      </c>
      <c r="E645" s="567" t="s">
        <v>6121</v>
      </c>
      <c r="F645" s="570"/>
      <c r="G645" s="570"/>
      <c r="H645" s="570"/>
      <c r="I645" s="570"/>
      <c r="J645" s="570"/>
      <c r="K645" s="570"/>
      <c r="L645" s="570"/>
      <c r="M645" s="570"/>
      <c r="N645" s="570">
        <v>3</v>
      </c>
      <c r="O645" s="570">
        <v>5235</v>
      </c>
      <c r="P645" s="583"/>
      <c r="Q645" s="571">
        <v>1745</v>
      </c>
    </row>
    <row r="646" spans="1:17" ht="14.4" customHeight="1" x14ac:dyDescent="0.3">
      <c r="A646" s="566" t="s">
        <v>537</v>
      </c>
      <c r="B646" s="567" t="s">
        <v>6028</v>
      </c>
      <c r="C646" s="567" t="s">
        <v>5132</v>
      </c>
      <c r="D646" s="567" t="s">
        <v>6122</v>
      </c>
      <c r="E646" s="567" t="s">
        <v>6123</v>
      </c>
      <c r="F646" s="570"/>
      <c r="G646" s="570"/>
      <c r="H646" s="570"/>
      <c r="I646" s="570"/>
      <c r="J646" s="570"/>
      <c r="K646" s="570"/>
      <c r="L646" s="570"/>
      <c r="M646" s="570"/>
      <c r="N646" s="570">
        <v>1</v>
      </c>
      <c r="O646" s="570">
        <v>2702</v>
      </c>
      <c r="P646" s="583"/>
      <c r="Q646" s="571">
        <v>2702</v>
      </c>
    </row>
    <row r="647" spans="1:17" ht="14.4" customHeight="1" x14ac:dyDescent="0.3">
      <c r="A647" s="566" t="s">
        <v>537</v>
      </c>
      <c r="B647" s="567" t="s">
        <v>6028</v>
      </c>
      <c r="C647" s="567" t="s">
        <v>5132</v>
      </c>
      <c r="D647" s="567" t="s">
        <v>6124</v>
      </c>
      <c r="E647" s="567" t="s">
        <v>6125</v>
      </c>
      <c r="F647" s="570"/>
      <c r="G647" s="570"/>
      <c r="H647" s="570"/>
      <c r="I647" s="570"/>
      <c r="J647" s="570"/>
      <c r="K647" s="570"/>
      <c r="L647" s="570"/>
      <c r="M647" s="570"/>
      <c r="N647" s="570">
        <v>2</v>
      </c>
      <c r="O647" s="570">
        <v>6062</v>
      </c>
      <c r="P647" s="583"/>
      <c r="Q647" s="571">
        <v>3031</v>
      </c>
    </row>
    <row r="648" spans="1:17" ht="14.4" customHeight="1" x14ac:dyDescent="0.3">
      <c r="A648" s="566" t="s">
        <v>537</v>
      </c>
      <c r="B648" s="567" t="s">
        <v>6028</v>
      </c>
      <c r="C648" s="567" t="s">
        <v>5132</v>
      </c>
      <c r="D648" s="567" t="s">
        <v>6126</v>
      </c>
      <c r="E648" s="567" t="s">
        <v>6127</v>
      </c>
      <c r="F648" s="570"/>
      <c r="G648" s="570"/>
      <c r="H648" s="570"/>
      <c r="I648" s="570"/>
      <c r="J648" s="570"/>
      <c r="K648" s="570"/>
      <c r="L648" s="570"/>
      <c r="M648" s="570"/>
      <c r="N648" s="570">
        <v>1</v>
      </c>
      <c r="O648" s="570">
        <v>932</v>
      </c>
      <c r="P648" s="583"/>
      <c r="Q648" s="571">
        <v>932</v>
      </c>
    </row>
    <row r="649" spans="1:17" ht="14.4" customHeight="1" x14ac:dyDescent="0.3">
      <c r="A649" s="566" t="s">
        <v>537</v>
      </c>
      <c r="B649" s="567" t="s">
        <v>6028</v>
      </c>
      <c r="C649" s="567" t="s">
        <v>5132</v>
      </c>
      <c r="D649" s="567" t="s">
        <v>6128</v>
      </c>
      <c r="E649" s="567" t="s">
        <v>6129</v>
      </c>
      <c r="F649" s="570"/>
      <c r="G649" s="570"/>
      <c r="H649" s="570"/>
      <c r="I649" s="570"/>
      <c r="J649" s="570"/>
      <c r="K649" s="570"/>
      <c r="L649" s="570"/>
      <c r="M649" s="570"/>
      <c r="N649" s="570">
        <v>9</v>
      </c>
      <c r="O649" s="570">
        <v>14184</v>
      </c>
      <c r="P649" s="583"/>
      <c r="Q649" s="571">
        <v>1576</v>
      </c>
    </row>
    <row r="650" spans="1:17" ht="14.4" customHeight="1" x14ac:dyDescent="0.3">
      <c r="A650" s="566" t="s">
        <v>537</v>
      </c>
      <c r="B650" s="567" t="s">
        <v>6028</v>
      </c>
      <c r="C650" s="567" t="s">
        <v>5132</v>
      </c>
      <c r="D650" s="567" t="s">
        <v>6130</v>
      </c>
      <c r="E650" s="567" t="s">
        <v>6131</v>
      </c>
      <c r="F650" s="570"/>
      <c r="G650" s="570"/>
      <c r="H650" s="570"/>
      <c r="I650" s="570"/>
      <c r="J650" s="570"/>
      <c r="K650" s="570"/>
      <c r="L650" s="570"/>
      <c r="M650" s="570"/>
      <c r="N650" s="570">
        <v>1</v>
      </c>
      <c r="O650" s="570">
        <v>814</v>
      </c>
      <c r="P650" s="583"/>
      <c r="Q650" s="571">
        <v>814</v>
      </c>
    </row>
    <row r="651" spans="1:17" ht="14.4" customHeight="1" x14ac:dyDescent="0.3">
      <c r="A651" s="566" t="s">
        <v>537</v>
      </c>
      <c r="B651" s="567" t="s">
        <v>6028</v>
      </c>
      <c r="C651" s="567" t="s">
        <v>5132</v>
      </c>
      <c r="D651" s="567" t="s">
        <v>6132</v>
      </c>
      <c r="E651" s="567" t="s">
        <v>6133</v>
      </c>
      <c r="F651" s="570"/>
      <c r="G651" s="570"/>
      <c r="H651" s="570"/>
      <c r="I651" s="570"/>
      <c r="J651" s="570"/>
      <c r="K651" s="570"/>
      <c r="L651" s="570"/>
      <c r="M651" s="570"/>
      <c r="N651" s="570">
        <v>1</v>
      </c>
      <c r="O651" s="570">
        <v>2440</v>
      </c>
      <c r="P651" s="583"/>
      <c r="Q651" s="571">
        <v>2440</v>
      </c>
    </row>
    <row r="652" spans="1:17" ht="14.4" customHeight="1" x14ac:dyDescent="0.3">
      <c r="A652" s="566" t="s">
        <v>537</v>
      </c>
      <c r="B652" s="567" t="s">
        <v>6028</v>
      </c>
      <c r="C652" s="567" t="s">
        <v>5132</v>
      </c>
      <c r="D652" s="567" t="s">
        <v>6134</v>
      </c>
      <c r="E652" s="567" t="s">
        <v>6135</v>
      </c>
      <c r="F652" s="570"/>
      <c r="G652" s="570"/>
      <c r="H652" s="570"/>
      <c r="I652" s="570"/>
      <c r="J652" s="570"/>
      <c r="K652" s="570"/>
      <c r="L652" s="570"/>
      <c r="M652" s="570"/>
      <c r="N652" s="570">
        <v>5</v>
      </c>
      <c r="O652" s="570">
        <v>3935</v>
      </c>
      <c r="P652" s="583"/>
      <c r="Q652" s="571">
        <v>787</v>
      </c>
    </row>
    <row r="653" spans="1:17" ht="14.4" customHeight="1" x14ac:dyDescent="0.3">
      <c r="A653" s="566" t="s">
        <v>537</v>
      </c>
      <c r="B653" s="567" t="s">
        <v>6028</v>
      </c>
      <c r="C653" s="567" t="s">
        <v>5132</v>
      </c>
      <c r="D653" s="567" t="s">
        <v>6136</v>
      </c>
      <c r="E653" s="567" t="s">
        <v>6137</v>
      </c>
      <c r="F653" s="570"/>
      <c r="G653" s="570"/>
      <c r="H653" s="570"/>
      <c r="I653" s="570"/>
      <c r="J653" s="570"/>
      <c r="K653" s="570"/>
      <c r="L653" s="570"/>
      <c r="M653" s="570"/>
      <c r="N653" s="570">
        <v>1</v>
      </c>
      <c r="O653" s="570">
        <v>1557</v>
      </c>
      <c r="P653" s="583"/>
      <c r="Q653" s="571">
        <v>1557</v>
      </c>
    </row>
    <row r="654" spans="1:17" ht="14.4" customHeight="1" x14ac:dyDescent="0.3">
      <c r="A654" s="566" t="s">
        <v>537</v>
      </c>
      <c r="B654" s="567" t="s">
        <v>6028</v>
      </c>
      <c r="C654" s="567" t="s">
        <v>5132</v>
      </c>
      <c r="D654" s="567" t="s">
        <v>6138</v>
      </c>
      <c r="E654" s="567" t="s">
        <v>6139</v>
      </c>
      <c r="F654" s="570"/>
      <c r="G654" s="570"/>
      <c r="H654" s="570"/>
      <c r="I654" s="570"/>
      <c r="J654" s="570"/>
      <c r="K654" s="570"/>
      <c r="L654" s="570"/>
      <c r="M654" s="570"/>
      <c r="N654" s="570">
        <v>1</v>
      </c>
      <c r="O654" s="570">
        <v>2120</v>
      </c>
      <c r="P654" s="583"/>
      <c r="Q654" s="571">
        <v>2120</v>
      </c>
    </row>
    <row r="655" spans="1:17" ht="14.4" customHeight="1" x14ac:dyDescent="0.3">
      <c r="A655" s="566" t="s">
        <v>537</v>
      </c>
      <c r="B655" s="567" t="s">
        <v>6028</v>
      </c>
      <c r="C655" s="567" t="s">
        <v>5132</v>
      </c>
      <c r="D655" s="567" t="s">
        <v>6140</v>
      </c>
      <c r="E655" s="567" t="s">
        <v>6141</v>
      </c>
      <c r="F655" s="570"/>
      <c r="G655" s="570"/>
      <c r="H655" s="570"/>
      <c r="I655" s="570"/>
      <c r="J655" s="570"/>
      <c r="K655" s="570"/>
      <c r="L655" s="570"/>
      <c r="M655" s="570"/>
      <c r="N655" s="570">
        <v>6</v>
      </c>
      <c r="O655" s="570">
        <v>10584</v>
      </c>
      <c r="P655" s="583"/>
      <c r="Q655" s="571">
        <v>1764</v>
      </c>
    </row>
    <row r="656" spans="1:17" ht="14.4" customHeight="1" x14ac:dyDescent="0.3">
      <c r="A656" s="566" t="s">
        <v>537</v>
      </c>
      <c r="B656" s="567" t="s">
        <v>6028</v>
      </c>
      <c r="C656" s="567" t="s">
        <v>5132</v>
      </c>
      <c r="D656" s="567" t="s">
        <v>6142</v>
      </c>
      <c r="E656" s="567" t="s">
        <v>6143</v>
      </c>
      <c r="F656" s="570"/>
      <c r="G656" s="570"/>
      <c r="H656" s="570"/>
      <c r="I656" s="570"/>
      <c r="J656" s="570"/>
      <c r="K656" s="570"/>
      <c r="L656" s="570"/>
      <c r="M656" s="570"/>
      <c r="N656" s="570">
        <v>1</v>
      </c>
      <c r="O656" s="570">
        <v>2985</v>
      </c>
      <c r="P656" s="583"/>
      <c r="Q656" s="571">
        <v>2985</v>
      </c>
    </row>
    <row r="657" spans="1:17" ht="14.4" customHeight="1" x14ac:dyDescent="0.3">
      <c r="A657" s="566" t="s">
        <v>537</v>
      </c>
      <c r="B657" s="567" t="s">
        <v>6028</v>
      </c>
      <c r="C657" s="567" t="s">
        <v>5132</v>
      </c>
      <c r="D657" s="567" t="s">
        <v>6144</v>
      </c>
      <c r="E657" s="567" t="s">
        <v>6145</v>
      </c>
      <c r="F657" s="570"/>
      <c r="G657" s="570"/>
      <c r="H657" s="570"/>
      <c r="I657" s="570"/>
      <c r="J657" s="570"/>
      <c r="K657" s="570"/>
      <c r="L657" s="570"/>
      <c r="M657" s="570"/>
      <c r="N657" s="570">
        <v>2</v>
      </c>
      <c r="O657" s="570">
        <v>7188</v>
      </c>
      <c r="P657" s="583"/>
      <c r="Q657" s="571">
        <v>3594</v>
      </c>
    </row>
    <row r="658" spans="1:17" ht="14.4" customHeight="1" x14ac:dyDescent="0.3">
      <c r="A658" s="566" t="s">
        <v>537</v>
      </c>
      <c r="B658" s="567" t="s">
        <v>6028</v>
      </c>
      <c r="C658" s="567" t="s">
        <v>5132</v>
      </c>
      <c r="D658" s="567" t="s">
        <v>6146</v>
      </c>
      <c r="E658" s="567" t="s">
        <v>6147</v>
      </c>
      <c r="F658" s="570"/>
      <c r="G658" s="570"/>
      <c r="H658" s="570"/>
      <c r="I658" s="570"/>
      <c r="J658" s="570"/>
      <c r="K658" s="570"/>
      <c r="L658" s="570"/>
      <c r="M658" s="570"/>
      <c r="N658" s="570">
        <v>1</v>
      </c>
      <c r="O658" s="570">
        <v>6142</v>
      </c>
      <c r="P658" s="583"/>
      <c r="Q658" s="571">
        <v>6142</v>
      </c>
    </row>
    <row r="659" spans="1:17" ht="14.4" customHeight="1" x14ac:dyDescent="0.3">
      <c r="A659" s="566" t="s">
        <v>537</v>
      </c>
      <c r="B659" s="567" t="s">
        <v>6028</v>
      </c>
      <c r="C659" s="567" t="s">
        <v>5132</v>
      </c>
      <c r="D659" s="567" t="s">
        <v>6148</v>
      </c>
      <c r="E659" s="567" t="s">
        <v>6149</v>
      </c>
      <c r="F659" s="570"/>
      <c r="G659" s="570"/>
      <c r="H659" s="570"/>
      <c r="I659" s="570"/>
      <c r="J659" s="570"/>
      <c r="K659" s="570"/>
      <c r="L659" s="570"/>
      <c r="M659" s="570"/>
      <c r="N659" s="570">
        <v>2</v>
      </c>
      <c r="O659" s="570">
        <v>7658</v>
      </c>
      <c r="P659" s="583"/>
      <c r="Q659" s="571">
        <v>3829</v>
      </c>
    </row>
    <row r="660" spans="1:17" ht="14.4" customHeight="1" x14ac:dyDescent="0.3">
      <c r="A660" s="566" t="s">
        <v>537</v>
      </c>
      <c r="B660" s="567" t="s">
        <v>6028</v>
      </c>
      <c r="C660" s="567" t="s">
        <v>5132</v>
      </c>
      <c r="D660" s="567" t="s">
        <v>6150</v>
      </c>
      <c r="E660" s="567" t="s">
        <v>6151</v>
      </c>
      <c r="F660" s="570"/>
      <c r="G660" s="570"/>
      <c r="H660" s="570"/>
      <c r="I660" s="570"/>
      <c r="J660" s="570"/>
      <c r="K660" s="570"/>
      <c r="L660" s="570"/>
      <c r="M660" s="570"/>
      <c r="N660" s="570">
        <v>4</v>
      </c>
      <c r="O660" s="570">
        <v>7640</v>
      </c>
      <c r="P660" s="583"/>
      <c r="Q660" s="571">
        <v>1910</v>
      </c>
    </row>
    <row r="661" spans="1:17" ht="14.4" customHeight="1" x14ac:dyDescent="0.3">
      <c r="A661" s="566" t="s">
        <v>537</v>
      </c>
      <c r="B661" s="567" t="s">
        <v>6028</v>
      </c>
      <c r="C661" s="567" t="s">
        <v>5132</v>
      </c>
      <c r="D661" s="567" t="s">
        <v>6152</v>
      </c>
      <c r="E661" s="567" t="s">
        <v>6153</v>
      </c>
      <c r="F661" s="570"/>
      <c r="G661" s="570"/>
      <c r="H661" s="570"/>
      <c r="I661" s="570"/>
      <c r="J661" s="570"/>
      <c r="K661" s="570"/>
      <c r="L661" s="570"/>
      <c r="M661" s="570"/>
      <c r="N661" s="570">
        <v>31</v>
      </c>
      <c r="O661" s="570">
        <v>122481</v>
      </c>
      <c r="P661" s="583"/>
      <c r="Q661" s="571">
        <v>3951</v>
      </c>
    </row>
    <row r="662" spans="1:17" ht="14.4" customHeight="1" x14ac:dyDescent="0.3">
      <c r="A662" s="566" t="s">
        <v>537</v>
      </c>
      <c r="B662" s="567" t="s">
        <v>6028</v>
      </c>
      <c r="C662" s="567" t="s">
        <v>5132</v>
      </c>
      <c r="D662" s="567" t="s">
        <v>6154</v>
      </c>
      <c r="E662" s="567" t="s">
        <v>6155</v>
      </c>
      <c r="F662" s="570"/>
      <c r="G662" s="570"/>
      <c r="H662" s="570"/>
      <c r="I662" s="570"/>
      <c r="J662" s="570"/>
      <c r="K662" s="570"/>
      <c r="L662" s="570"/>
      <c r="M662" s="570"/>
      <c r="N662" s="570">
        <v>10</v>
      </c>
      <c r="O662" s="570">
        <v>17200</v>
      </c>
      <c r="P662" s="583"/>
      <c r="Q662" s="571">
        <v>1720</v>
      </c>
    </row>
    <row r="663" spans="1:17" ht="14.4" customHeight="1" x14ac:dyDescent="0.3">
      <c r="A663" s="566" t="s">
        <v>537</v>
      </c>
      <c r="B663" s="567" t="s">
        <v>6028</v>
      </c>
      <c r="C663" s="567" t="s">
        <v>5132</v>
      </c>
      <c r="D663" s="567" t="s">
        <v>6156</v>
      </c>
      <c r="E663" s="567" t="s">
        <v>6157</v>
      </c>
      <c r="F663" s="570"/>
      <c r="G663" s="570"/>
      <c r="H663" s="570"/>
      <c r="I663" s="570"/>
      <c r="J663" s="570"/>
      <c r="K663" s="570"/>
      <c r="L663" s="570"/>
      <c r="M663" s="570"/>
      <c r="N663" s="570">
        <v>7</v>
      </c>
      <c r="O663" s="570">
        <v>22204</v>
      </c>
      <c r="P663" s="583"/>
      <c r="Q663" s="571">
        <v>3172</v>
      </c>
    </row>
    <row r="664" spans="1:17" ht="14.4" customHeight="1" x14ac:dyDescent="0.3">
      <c r="A664" s="566" t="s">
        <v>537</v>
      </c>
      <c r="B664" s="567" t="s">
        <v>6028</v>
      </c>
      <c r="C664" s="567" t="s">
        <v>5132</v>
      </c>
      <c r="D664" s="567" t="s">
        <v>6158</v>
      </c>
      <c r="E664" s="567" t="s">
        <v>6159</v>
      </c>
      <c r="F664" s="570"/>
      <c r="G664" s="570"/>
      <c r="H664" s="570"/>
      <c r="I664" s="570"/>
      <c r="J664" s="570"/>
      <c r="K664" s="570"/>
      <c r="L664" s="570"/>
      <c r="M664" s="570"/>
      <c r="N664" s="570">
        <v>13</v>
      </c>
      <c r="O664" s="570">
        <v>74724</v>
      </c>
      <c r="P664" s="583"/>
      <c r="Q664" s="571">
        <v>5748</v>
      </c>
    </row>
    <row r="665" spans="1:17" ht="14.4" customHeight="1" x14ac:dyDescent="0.3">
      <c r="A665" s="566" t="s">
        <v>537</v>
      </c>
      <c r="B665" s="567" t="s">
        <v>6028</v>
      </c>
      <c r="C665" s="567" t="s">
        <v>5132</v>
      </c>
      <c r="D665" s="567" t="s">
        <v>6160</v>
      </c>
      <c r="E665" s="567" t="s">
        <v>6161</v>
      </c>
      <c r="F665" s="570"/>
      <c r="G665" s="570"/>
      <c r="H665" s="570"/>
      <c r="I665" s="570"/>
      <c r="J665" s="570"/>
      <c r="K665" s="570"/>
      <c r="L665" s="570"/>
      <c r="M665" s="570"/>
      <c r="N665" s="570">
        <v>2</v>
      </c>
      <c r="O665" s="570">
        <v>5232</v>
      </c>
      <c r="P665" s="583"/>
      <c r="Q665" s="571">
        <v>2616</v>
      </c>
    </row>
    <row r="666" spans="1:17" ht="14.4" customHeight="1" x14ac:dyDescent="0.3">
      <c r="A666" s="566" t="s">
        <v>537</v>
      </c>
      <c r="B666" s="567" t="s">
        <v>6028</v>
      </c>
      <c r="C666" s="567" t="s">
        <v>5132</v>
      </c>
      <c r="D666" s="567" t="s">
        <v>6162</v>
      </c>
      <c r="E666" s="567" t="s">
        <v>6163</v>
      </c>
      <c r="F666" s="570"/>
      <c r="G666" s="570"/>
      <c r="H666" s="570"/>
      <c r="I666" s="570"/>
      <c r="J666" s="570"/>
      <c r="K666" s="570"/>
      <c r="L666" s="570"/>
      <c r="M666" s="570"/>
      <c r="N666" s="570">
        <v>3</v>
      </c>
      <c r="O666" s="570">
        <v>6447</v>
      </c>
      <c r="P666" s="583"/>
      <c r="Q666" s="571">
        <v>2149</v>
      </c>
    </row>
    <row r="667" spans="1:17" ht="14.4" customHeight="1" x14ac:dyDescent="0.3">
      <c r="A667" s="566" t="s">
        <v>537</v>
      </c>
      <c r="B667" s="567" t="s">
        <v>6028</v>
      </c>
      <c r="C667" s="567" t="s">
        <v>5132</v>
      </c>
      <c r="D667" s="567" t="s">
        <v>6164</v>
      </c>
      <c r="E667" s="567" t="s">
        <v>6165</v>
      </c>
      <c r="F667" s="570"/>
      <c r="G667" s="570"/>
      <c r="H667" s="570"/>
      <c r="I667" s="570"/>
      <c r="J667" s="570"/>
      <c r="K667" s="570"/>
      <c r="L667" s="570"/>
      <c r="M667" s="570"/>
      <c r="N667" s="570">
        <v>1</v>
      </c>
      <c r="O667" s="570">
        <v>854</v>
      </c>
      <c r="P667" s="583"/>
      <c r="Q667" s="571">
        <v>854</v>
      </c>
    </row>
    <row r="668" spans="1:17" ht="14.4" customHeight="1" x14ac:dyDescent="0.3">
      <c r="A668" s="566" t="s">
        <v>537</v>
      </c>
      <c r="B668" s="567" t="s">
        <v>6028</v>
      </c>
      <c r="C668" s="567" t="s">
        <v>5132</v>
      </c>
      <c r="D668" s="567" t="s">
        <v>5923</v>
      </c>
      <c r="E668" s="567" t="s">
        <v>5924</v>
      </c>
      <c r="F668" s="570"/>
      <c r="G668" s="570"/>
      <c r="H668" s="570"/>
      <c r="I668" s="570"/>
      <c r="J668" s="570"/>
      <c r="K668" s="570"/>
      <c r="L668" s="570"/>
      <c r="M668" s="570"/>
      <c r="N668" s="570">
        <v>31</v>
      </c>
      <c r="O668" s="570">
        <v>10881</v>
      </c>
      <c r="P668" s="583"/>
      <c r="Q668" s="571">
        <v>351</v>
      </c>
    </row>
    <row r="669" spans="1:17" ht="14.4" customHeight="1" x14ac:dyDescent="0.3">
      <c r="A669" s="566" t="s">
        <v>537</v>
      </c>
      <c r="B669" s="567" t="s">
        <v>6028</v>
      </c>
      <c r="C669" s="567" t="s">
        <v>5132</v>
      </c>
      <c r="D669" s="567" t="s">
        <v>3491</v>
      </c>
      <c r="E669" s="567" t="s">
        <v>6166</v>
      </c>
      <c r="F669" s="570"/>
      <c r="G669" s="570"/>
      <c r="H669" s="570"/>
      <c r="I669" s="570"/>
      <c r="J669" s="570">
        <v>1</v>
      </c>
      <c r="K669" s="570">
        <v>1183</v>
      </c>
      <c r="L669" s="570"/>
      <c r="M669" s="570">
        <v>1183</v>
      </c>
      <c r="N669" s="570">
        <v>12</v>
      </c>
      <c r="O669" s="570">
        <v>14232</v>
      </c>
      <c r="P669" s="583"/>
      <c r="Q669" s="571">
        <v>1186</v>
      </c>
    </row>
    <row r="670" spans="1:17" ht="14.4" customHeight="1" x14ac:dyDescent="0.3">
      <c r="A670" s="566" t="s">
        <v>537</v>
      </c>
      <c r="B670" s="567" t="s">
        <v>6028</v>
      </c>
      <c r="C670" s="567" t="s">
        <v>5132</v>
      </c>
      <c r="D670" s="567" t="s">
        <v>6167</v>
      </c>
      <c r="E670" s="567" t="s">
        <v>6168</v>
      </c>
      <c r="F670" s="570"/>
      <c r="G670" s="570"/>
      <c r="H670" s="570"/>
      <c r="I670" s="570"/>
      <c r="J670" s="570"/>
      <c r="K670" s="570"/>
      <c r="L670" s="570"/>
      <c r="M670" s="570"/>
      <c r="N670" s="570">
        <v>3</v>
      </c>
      <c r="O670" s="570">
        <v>5943</v>
      </c>
      <c r="P670" s="583"/>
      <c r="Q670" s="571">
        <v>1981</v>
      </c>
    </row>
    <row r="671" spans="1:17" ht="14.4" customHeight="1" x14ac:dyDescent="0.3">
      <c r="A671" s="566" t="s">
        <v>537</v>
      </c>
      <c r="B671" s="567" t="s">
        <v>6028</v>
      </c>
      <c r="C671" s="567" t="s">
        <v>5132</v>
      </c>
      <c r="D671" s="567" t="s">
        <v>6169</v>
      </c>
      <c r="E671" s="567" t="s">
        <v>6170</v>
      </c>
      <c r="F671" s="570"/>
      <c r="G671" s="570"/>
      <c r="H671" s="570"/>
      <c r="I671" s="570"/>
      <c r="J671" s="570"/>
      <c r="K671" s="570"/>
      <c r="L671" s="570"/>
      <c r="M671" s="570"/>
      <c r="N671" s="570">
        <v>29</v>
      </c>
      <c r="O671" s="570">
        <v>18067</v>
      </c>
      <c r="P671" s="583"/>
      <c r="Q671" s="571">
        <v>623</v>
      </c>
    </row>
    <row r="672" spans="1:17" ht="14.4" customHeight="1" x14ac:dyDescent="0.3">
      <c r="A672" s="566" t="s">
        <v>537</v>
      </c>
      <c r="B672" s="567" t="s">
        <v>6028</v>
      </c>
      <c r="C672" s="567" t="s">
        <v>5132</v>
      </c>
      <c r="D672" s="567" t="s">
        <v>6171</v>
      </c>
      <c r="E672" s="567" t="s">
        <v>6172</v>
      </c>
      <c r="F672" s="570"/>
      <c r="G672" s="570"/>
      <c r="H672" s="570"/>
      <c r="I672" s="570"/>
      <c r="J672" s="570"/>
      <c r="K672" s="570"/>
      <c r="L672" s="570"/>
      <c r="M672" s="570"/>
      <c r="N672" s="570">
        <v>1</v>
      </c>
      <c r="O672" s="570">
        <v>878</v>
      </c>
      <c r="P672" s="583"/>
      <c r="Q672" s="571">
        <v>878</v>
      </c>
    </row>
    <row r="673" spans="1:17" ht="14.4" customHeight="1" x14ac:dyDescent="0.3">
      <c r="A673" s="566" t="s">
        <v>537</v>
      </c>
      <c r="B673" s="567" t="s">
        <v>6028</v>
      </c>
      <c r="C673" s="567" t="s">
        <v>5132</v>
      </c>
      <c r="D673" s="567" t="s">
        <v>6173</v>
      </c>
      <c r="E673" s="567" t="s">
        <v>6174</v>
      </c>
      <c r="F673" s="570"/>
      <c r="G673" s="570"/>
      <c r="H673" s="570"/>
      <c r="I673" s="570"/>
      <c r="J673" s="570">
        <v>1</v>
      </c>
      <c r="K673" s="570">
        <v>1793</v>
      </c>
      <c r="L673" s="570"/>
      <c r="M673" s="570">
        <v>1793</v>
      </c>
      <c r="N673" s="570">
        <v>5</v>
      </c>
      <c r="O673" s="570">
        <v>8980</v>
      </c>
      <c r="P673" s="583"/>
      <c r="Q673" s="571">
        <v>1796</v>
      </c>
    </row>
    <row r="674" spans="1:17" ht="14.4" customHeight="1" x14ac:dyDescent="0.3">
      <c r="A674" s="566" t="s">
        <v>537</v>
      </c>
      <c r="B674" s="567" t="s">
        <v>6028</v>
      </c>
      <c r="C674" s="567" t="s">
        <v>5132</v>
      </c>
      <c r="D674" s="567" t="s">
        <v>6175</v>
      </c>
      <c r="E674" s="567" t="s">
        <v>6176</v>
      </c>
      <c r="F674" s="570"/>
      <c r="G674" s="570"/>
      <c r="H674" s="570"/>
      <c r="I674" s="570"/>
      <c r="J674" s="570"/>
      <c r="K674" s="570"/>
      <c r="L674" s="570"/>
      <c r="M674" s="570"/>
      <c r="N674" s="570">
        <v>35</v>
      </c>
      <c r="O674" s="570">
        <v>8435</v>
      </c>
      <c r="P674" s="583"/>
      <c r="Q674" s="571">
        <v>241</v>
      </c>
    </row>
    <row r="675" spans="1:17" ht="14.4" customHeight="1" x14ac:dyDescent="0.3">
      <c r="A675" s="566" t="s">
        <v>537</v>
      </c>
      <c r="B675" s="567" t="s">
        <v>6028</v>
      </c>
      <c r="C675" s="567" t="s">
        <v>5132</v>
      </c>
      <c r="D675" s="567" t="s">
        <v>6177</v>
      </c>
      <c r="E675" s="567" t="s">
        <v>6178</v>
      </c>
      <c r="F675" s="570"/>
      <c r="G675" s="570"/>
      <c r="H675" s="570"/>
      <c r="I675" s="570"/>
      <c r="J675" s="570">
        <v>1</v>
      </c>
      <c r="K675" s="570">
        <v>684</v>
      </c>
      <c r="L675" s="570"/>
      <c r="M675" s="570">
        <v>684</v>
      </c>
      <c r="N675" s="570">
        <v>15</v>
      </c>
      <c r="O675" s="570">
        <v>10290</v>
      </c>
      <c r="P675" s="583"/>
      <c r="Q675" s="571">
        <v>686</v>
      </c>
    </row>
    <row r="676" spans="1:17" ht="14.4" customHeight="1" x14ac:dyDescent="0.3">
      <c r="A676" s="566" t="s">
        <v>537</v>
      </c>
      <c r="B676" s="567" t="s">
        <v>6028</v>
      </c>
      <c r="C676" s="567" t="s">
        <v>5132</v>
      </c>
      <c r="D676" s="567" t="s">
        <v>6179</v>
      </c>
      <c r="E676" s="567" t="s">
        <v>6180</v>
      </c>
      <c r="F676" s="570"/>
      <c r="G676" s="570"/>
      <c r="H676" s="570"/>
      <c r="I676" s="570"/>
      <c r="J676" s="570"/>
      <c r="K676" s="570"/>
      <c r="L676" s="570"/>
      <c r="M676" s="570"/>
      <c r="N676" s="570">
        <v>4</v>
      </c>
      <c r="O676" s="570">
        <v>11400</v>
      </c>
      <c r="P676" s="583"/>
      <c r="Q676" s="571">
        <v>2850</v>
      </c>
    </row>
    <row r="677" spans="1:17" ht="14.4" customHeight="1" x14ac:dyDescent="0.3">
      <c r="A677" s="566" t="s">
        <v>537</v>
      </c>
      <c r="B677" s="567" t="s">
        <v>6028</v>
      </c>
      <c r="C677" s="567" t="s">
        <v>5132</v>
      </c>
      <c r="D677" s="567" t="s">
        <v>6181</v>
      </c>
      <c r="E677" s="567" t="s">
        <v>6182</v>
      </c>
      <c r="F677" s="570"/>
      <c r="G677" s="570"/>
      <c r="H677" s="570"/>
      <c r="I677" s="570"/>
      <c r="J677" s="570">
        <v>1</v>
      </c>
      <c r="K677" s="570">
        <v>1525</v>
      </c>
      <c r="L677" s="570"/>
      <c r="M677" s="570">
        <v>1525</v>
      </c>
      <c r="N677" s="570">
        <v>39</v>
      </c>
      <c r="O677" s="570">
        <v>59631</v>
      </c>
      <c r="P677" s="583"/>
      <c r="Q677" s="571">
        <v>1529</v>
      </c>
    </row>
    <row r="678" spans="1:17" ht="14.4" customHeight="1" x14ac:dyDescent="0.3">
      <c r="A678" s="566" t="s">
        <v>537</v>
      </c>
      <c r="B678" s="567" t="s">
        <v>6028</v>
      </c>
      <c r="C678" s="567" t="s">
        <v>5132</v>
      </c>
      <c r="D678" s="567" t="s">
        <v>6183</v>
      </c>
      <c r="E678" s="567" t="s">
        <v>6184</v>
      </c>
      <c r="F678" s="570"/>
      <c r="G678" s="570"/>
      <c r="H678" s="570"/>
      <c r="I678" s="570"/>
      <c r="J678" s="570"/>
      <c r="K678" s="570"/>
      <c r="L678" s="570"/>
      <c r="M678" s="570"/>
      <c r="N678" s="570">
        <v>6</v>
      </c>
      <c r="O678" s="570">
        <v>7410</v>
      </c>
      <c r="P678" s="583"/>
      <c r="Q678" s="571">
        <v>1235</v>
      </c>
    </row>
    <row r="679" spans="1:17" ht="14.4" customHeight="1" x14ac:dyDescent="0.3">
      <c r="A679" s="566" t="s">
        <v>537</v>
      </c>
      <c r="B679" s="567" t="s">
        <v>6028</v>
      </c>
      <c r="C679" s="567" t="s">
        <v>5132</v>
      </c>
      <c r="D679" s="567" t="s">
        <v>6185</v>
      </c>
      <c r="E679" s="567" t="s">
        <v>6186</v>
      </c>
      <c r="F679" s="570"/>
      <c r="G679" s="570"/>
      <c r="H679" s="570"/>
      <c r="I679" s="570"/>
      <c r="J679" s="570"/>
      <c r="K679" s="570"/>
      <c r="L679" s="570"/>
      <c r="M679" s="570"/>
      <c r="N679" s="570">
        <v>1</v>
      </c>
      <c r="O679" s="570">
        <v>1753</v>
      </c>
      <c r="P679" s="583"/>
      <c r="Q679" s="571">
        <v>1753</v>
      </c>
    </row>
    <row r="680" spans="1:17" ht="14.4" customHeight="1" x14ac:dyDescent="0.3">
      <c r="A680" s="566" t="s">
        <v>537</v>
      </c>
      <c r="B680" s="567" t="s">
        <v>6028</v>
      </c>
      <c r="C680" s="567" t="s">
        <v>5132</v>
      </c>
      <c r="D680" s="567" t="s">
        <v>6187</v>
      </c>
      <c r="E680" s="567" t="s">
        <v>6188</v>
      </c>
      <c r="F680" s="570"/>
      <c r="G680" s="570"/>
      <c r="H680" s="570"/>
      <c r="I680" s="570"/>
      <c r="J680" s="570"/>
      <c r="K680" s="570"/>
      <c r="L680" s="570"/>
      <c r="M680" s="570"/>
      <c r="N680" s="570">
        <v>1</v>
      </c>
      <c r="O680" s="570">
        <v>1338</v>
      </c>
      <c r="P680" s="583"/>
      <c r="Q680" s="571">
        <v>1338</v>
      </c>
    </row>
    <row r="681" spans="1:17" ht="14.4" customHeight="1" x14ac:dyDescent="0.3">
      <c r="A681" s="566" t="s">
        <v>537</v>
      </c>
      <c r="B681" s="567" t="s">
        <v>6028</v>
      </c>
      <c r="C681" s="567" t="s">
        <v>5132</v>
      </c>
      <c r="D681" s="567" t="s">
        <v>6189</v>
      </c>
      <c r="E681" s="567" t="s">
        <v>6190</v>
      </c>
      <c r="F681" s="570"/>
      <c r="G681" s="570"/>
      <c r="H681" s="570"/>
      <c r="I681" s="570"/>
      <c r="J681" s="570"/>
      <c r="K681" s="570"/>
      <c r="L681" s="570"/>
      <c r="M681" s="570"/>
      <c r="N681" s="570">
        <v>5</v>
      </c>
      <c r="O681" s="570">
        <v>4970</v>
      </c>
      <c r="P681" s="583"/>
      <c r="Q681" s="571">
        <v>994</v>
      </c>
    </row>
    <row r="682" spans="1:17" ht="14.4" customHeight="1" x14ac:dyDescent="0.3">
      <c r="A682" s="566" t="s">
        <v>537</v>
      </c>
      <c r="B682" s="567" t="s">
        <v>6028</v>
      </c>
      <c r="C682" s="567" t="s">
        <v>5132</v>
      </c>
      <c r="D682" s="567" t="s">
        <v>6191</v>
      </c>
      <c r="E682" s="567" t="s">
        <v>6192</v>
      </c>
      <c r="F682" s="570"/>
      <c r="G682" s="570"/>
      <c r="H682" s="570"/>
      <c r="I682" s="570"/>
      <c r="J682" s="570"/>
      <c r="K682" s="570"/>
      <c r="L682" s="570"/>
      <c r="M682" s="570"/>
      <c r="N682" s="570">
        <v>1</v>
      </c>
      <c r="O682" s="570">
        <v>1646</v>
      </c>
      <c r="P682" s="583"/>
      <c r="Q682" s="571">
        <v>1646</v>
      </c>
    </row>
    <row r="683" spans="1:17" ht="14.4" customHeight="1" x14ac:dyDescent="0.3">
      <c r="A683" s="566" t="s">
        <v>537</v>
      </c>
      <c r="B683" s="567" t="s">
        <v>6028</v>
      </c>
      <c r="C683" s="567" t="s">
        <v>5132</v>
      </c>
      <c r="D683" s="567" t="s">
        <v>6193</v>
      </c>
      <c r="E683" s="567" t="s">
        <v>6194</v>
      </c>
      <c r="F683" s="570"/>
      <c r="G683" s="570"/>
      <c r="H683" s="570"/>
      <c r="I683" s="570"/>
      <c r="J683" s="570"/>
      <c r="K683" s="570"/>
      <c r="L683" s="570"/>
      <c r="M683" s="570"/>
      <c r="N683" s="570">
        <v>1</v>
      </c>
      <c r="O683" s="570">
        <v>3605</v>
      </c>
      <c r="P683" s="583"/>
      <c r="Q683" s="571">
        <v>3605</v>
      </c>
    </row>
    <row r="684" spans="1:17" ht="14.4" customHeight="1" x14ac:dyDescent="0.3">
      <c r="A684" s="566" t="s">
        <v>537</v>
      </c>
      <c r="B684" s="567" t="s">
        <v>6028</v>
      </c>
      <c r="C684" s="567" t="s">
        <v>5132</v>
      </c>
      <c r="D684" s="567" t="s">
        <v>6195</v>
      </c>
      <c r="E684" s="567" t="s">
        <v>6196</v>
      </c>
      <c r="F684" s="570"/>
      <c r="G684" s="570"/>
      <c r="H684" s="570"/>
      <c r="I684" s="570"/>
      <c r="J684" s="570"/>
      <c r="K684" s="570"/>
      <c r="L684" s="570"/>
      <c r="M684" s="570"/>
      <c r="N684" s="570">
        <v>1</v>
      </c>
      <c r="O684" s="570">
        <v>676</v>
      </c>
      <c r="P684" s="583"/>
      <c r="Q684" s="571">
        <v>676</v>
      </c>
    </row>
    <row r="685" spans="1:17" ht="14.4" customHeight="1" x14ac:dyDescent="0.3">
      <c r="A685" s="566" t="s">
        <v>537</v>
      </c>
      <c r="B685" s="567" t="s">
        <v>6028</v>
      </c>
      <c r="C685" s="567" t="s">
        <v>5132</v>
      </c>
      <c r="D685" s="567" t="s">
        <v>6197</v>
      </c>
      <c r="E685" s="567" t="s">
        <v>6198</v>
      </c>
      <c r="F685" s="570"/>
      <c r="G685" s="570"/>
      <c r="H685" s="570"/>
      <c r="I685" s="570"/>
      <c r="J685" s="570"/>
      <c r="K685" s="570"/>
      <c r="L685" s="570"/>
      <c r="M685" s="570"/>
      <c r="N685" s="570">
        <v>10</v>
      </c>
      <c r="O685" s="570">
        <v>3110</v>
      </c>
      <c r="P685" s="583"/>
      <c r="Q685" s="571">
        <v>311</v>
      </c>
    </row>
    <row r="686" spans="1:17" ht="14.4" customHeight="1" x14ac:dyDescent="0.3">
      <c r="A686" s="566" t="s">
        <v>537</v>
      </c>
      <c r="B686" s="567" t="s">
        <v>6028</v>
      </c>
      <c r="C686" s="567" t="s">
        <v>5132</v>
      </c>
      <c r="D686" s="567" t="s">
        <v>6199</v>
      </c>
      <c r="E686" s="567" t="s">
        <v>6200</v>
      </c>
      <c r="F686" s="570"/>
      <c r="G686" s="570"/>
      <c r="H686" s="570"/>
      <c r="I686" s="570"/>
      <c r="J686" s="570"/>
      <c r="K686" s="570"/>
      <c r="L686" s="570"/>
      <c r="M686" s="570"/>
      <c r="N686" s="570">
        <v>1</v>
      </c>
      <c r="O686" s="570">
        <v>946</v>
      </c>
      <c r="P686" s="583"/>
      <c r="Q686" s="571">
        <v>946</v>
      </c>
    </row>
    <row r="687" spans="1:17" ht="14.4" customHeight="1" x14ac:dyDescent="0.3">
      <c r="A687" s="566" t="s">
        <v>537</v>
      </c>
      <c r="B687" s="567" t="s">
        <v>6028</v>
      </c>
      <c r="C687" s="567" t="s">
        <v>5132</v>
      </c>
      <c r="D687" s="567" t="s">
        <v>5961</v>
      </c>
      <c r="E687" s="567" t="s">
        <v>5962</v>
      </c>
      <c r="F687" s="570"/>
      <c r="G687" s="570"/>
      <c r="H687" s="570"/>
      <c r="I687" s="570"/>
      <c r="J687" s="570"/>
      <c r="K687" s="570"/>
      <c r="L687" s="570"/>
      <c r="M687" s="570"/>
      <c r="N687" s="570">
        <v>1</v>
      </c>
      <c r="O687" s="570">
        <v>4340</v>
      </c>
      <c r="P687" s="583"/>
      <c r="Q687" s="571">
        <v>4340</v>
      </c>
    </row>
    <row r="688" spans="1:17" ht="14.4" customHeight="1" x14ac:dyDescent="0.3">
      <c r="A688" s="566" t="s">
        <v>537</v>
      </c>
      <c r="B688" s="567" t="s">
        <v>6028</v>
      </c>
      <c r="C688" s="567" t="s">
        <v>5132</v>
      </c>
      <c r="D688" s="567" t="s">
        <v>5249</v>
      </c>
      <c r="E688" s="567" t="s">
        <v>5250</v>
      </c>
      <c r="F688" s="570"/>
      <c r="G688" s="570"/>
      <c r="H688" s="570"/>
      <c r="I688" s="570"/>
      <c r="J688" s="570"/>
      <c r="K688" s="570"/>
      <c r="L688" s="570"/>
      <c r="M688" s="570"/>
      <c r="N688" s="570">
        <v>1</v>
      </c>
      <c r="O688" s="570">
        <v>1277</v>
      </c>
      <c r="P688" s="583"/>
      <c r="Q688" s="571">
        <v>1277</v>
      </c>
    </row>
    <row r="689" spans="1:17" ht="14.4" customHeight="1" x14ac:dyDescent="0.3">
      <c r="A689" s="566" t="s">
        <v>537</v>
      </c>
      <c r="B689" s="567" t="s">
        <v>6028</v>
      </c>
      <c r="C689" s="567" t="s">
        <v>5132</v>
      </c>
      <c r="D689" s="567" t="s">
        <v>6201</v>
      </c>
      <c r="E689" s="567" t="s">
        <v>6202</v>
      </c>
      <c r="F689" s="570"/>
      <c r="G689" s="570"/>
      <c r="H689" s="570"/>
      <c r="I689" s="570"/>
      <c r="J689" s="570"/>
      <c r="K689" s="570"/>
      <c r="L689" s="570"/>
      <c r="M689" s="570"/>
      <c r="N689" s="570">
        <v>2</v>
      </c>
      <c r="O689" s="570">
        <v>3240</v>
      </c>
      <c r="P689" s="583"/>
      <c r="Q689" s="571">
        <v>1620</v>
      </c>
    </row>
    <row r="690" spans="1:17" ht="14.4" customHeight="1" x14ac:dyDescent="0.3">
      <c r="A690" s="566" t="s">
        <v>537</v>
      </c>
      <c r="B690" s="567" t="s">
        <v>6028</v>
      </c>
      <c r="C690" s="567" t="s">
        <v>5132</v>
      </c>
      <c r="D690" s="567" t="s">
        <v>6203</v>
      </c>
      <c r="E690" s="567" t="s">
        <v>6204</v>
      </c>
      <c r="F690" s="570"/>
      <c r="G690" s="570"/>
      <c r="H690" s="570"/>
      <c r="I690" s="570"/>
      <c r="J690" s="570"/>
      <c r="K690" s="570"/>
      <c r="L690" s="570"/>
      <c r="M690" s="570"/>
      <c r="N690" s="570">
        <v>1</v>
      </c>
      <c r="O690" s="570">
        <v>2075</v>
      </c>
      <c r="P690" s="583"/>
      <c r="Q690" s="571">
        <v>2075</v>
      </c>
    </row>
    <row r="691" spans="1:17" ht="14.4" customHeight="1" x14ac:dyDescent="0.3">
      <c r="A691" s="566" t="s">
        <v>537</v>
      </c>
      <c r="B691" s="567" t="s">
        <v>6028</v>
      </c>
      <c r="C691" s="567" t="s">
        <v>5132</v>
      </c>
      <c r="D691" s="567" t="s">
        <v>6205</v>
      </c>
      <c r="E691" s="567" t="s">
        <v>6206</v>
      </c>
      <c r="F691" s="570"/>
      <c r="G691" s="570"/>
      <c r="H691" s="570"/>
      <c r="I691" s="570"/>
      <c r="J691" s="570"/>
      <c r="K691" s="570"/>
      <c r="L691" s="570"/>
      <c r="M691" s="570"/>
      <c r="N691" s="570">
        <v>1</v>
      </c>
      <c r="O691" s="570">
        <v>1540</v>
      </c>
      <c r="P691" s="583"/>
      <c r="Q691" s="571">
        <v>1540</v>
      </c>
    </row>
    <row r="692" spans="1:17" ht="14.4" customHeight="1" x14ac:dyDescent="0.3">
      <c r="A692" s="566" t="s">
        <v>537</v>
      </c>
      <c r="B692" s="567" t="s">
        <v>6028</v>
      </c>
      <c r="C692" s="567" t="s">
        <v>5132</v>
      </c>
      <c r="D692" s="567" t="s">
        <v>6207</v>
      </c>
      <c r="E692" s="567" t="s">
        <v>6208</v>
      </c>
      <c r="F692" s="570"/>
      <c r="G692" s="570"/>
      <c r="H692" s="570"/>
      <c r="I692" s="570"/>
      <c r="J692" s="570"/>
      <c r="K692" s="570"/>
      <c r="L692" s="570"/>
      <c r="M692" s="570"/>
      <c r="N692" s="570">
        <v>1</v>
      </c>
      <c r="O692" s="570">
        <v>4345</v>
      </c>
      <c r="P692" s="583"/>
      <c r="Q692" s="571">
        <v>4345</v>
      </c>
    </row>
    <row r="693" spans="1:17" ht="14.4" customHeight="1" x14ac:dyDescent="0.3">
      <c r="A693" s="566" t="s">
        <v>537</v>
      </c>
      <c r="B693" s="567" t="s">
        <v>6209</v>
      </c>
      <c r="C693" s="567" t="s">
        <v>5132</v>
      </c>
      <c r="D693" s="567" t="s">
        <v>5147</v>
      </c>
      <c r="E693" s="567" t="s">
        <v>5148</v>
      </c>
      <c r="F693" s="570"/>
      <c r="G693" s="570"/>
      <c r="H693" s="570"/>
      <c r="I693" s="570"/>
      <c r="J693" s="570">
        <v>1</v>
      </c>
      <c r="K693" s="570">
        <v>75</v>
      </c>
      <c r="L693" s="570"/>
      <c r="M693" s="570">
        <v>75</v>
      </c>
      <c r="N693" s="570"/>
      <c r="O693" s="570"/>
      <c r="P693" s="583"/>
      <c r="Q693" s="571"/>
    </row>
    <row r="694" spans="1:17" ht="14.4" customHeight="1" x14ac:dyDescent="0.3">
      <c r="A694" s="566" t="s">
        <v>537</v>
      </c>
      <c r="B694" s="567" t="s">
        <v>6209</v>
      </c>
      <c r="C694" s="567" t="s">
        <v>5132</v>
      </c>
      <c r="D694" s="567" t="s">
        <v>5850</v>
      </c>
      <c r="E694" s="567" t="s">
        <v>5851</v>
      </c>
      <c r="F694" s="570"/>
      <c r="G694" s="570"/>
      <c r="H694" s="570"/>
      <c r="I694" s="570"/>
      <c r="J694" s="570">
        <v>9</v>
      </c>
      <c r="K694" s="570">
        <v>7578</v>
      </c>
      <c r="L694" s="570"/>
      <c r="M694" s="570">
        <v>842</v>
      </c>
      <c r="N694" s="570">
        <v>2</v>
      </c>
      <c r="O694" s="570">
        <v>1690</v>
      </c>
      <c r="P694" s="583"/>
      <c r="Q694" s="571">
        <v>845</v>
      </c>
    </row>
    <row r="695" spans="1:17" ht="14.4" customHeight="1" x14ac:dyDescent="0.3">
      <c r="A695" s="566" t="s">
        <v>537</v>
      </c>
      <c r="B695" s="567" t="s">
        <v>6209</v>
      </c>
      <c r="C695" s="567" t="s">
        <v>5132</v>
      </c>
      <c r="D695" s="567" t="s">
        <v>6210</v>
      </c>
      <c r="E695" s="567" t="s">
        <v>6211</v>
      </c>
      <c r="F695" s="570"/>
      <c r="G695" s="570"/>
      <c r="H695" s="570"/>
      <c r="I695" s="570"/>
      <c r="J695" s="570">
        <v>1</v>
      </c>
      <c r="K695" s="570">
        <v>148</v>
      </c>
      <c r="L695" s="570"/>
      <c r="M695" s="570">
        <v>148</v>
      </c>
      <c r="N695" s="570"/>
      <c r="O695" s="570"/>
      <c r="P695" s="583"/>
      <c r="Q695" s="571"/>
    </row>
    <row r="696" spans="1:17" ht="14.4" customHeight="1" x14ac:dyDescent="0.3">
      <c r="A696" s="566" t="s">
        <v>537</v>
      </c>
      <c r="B696" s="567" t="s">
        <v>6209</v>
      </c>
      <c r="C696" s="567" t="s">
        <v>5132</v>
      </c>
      <c r="D696" s="567" t="s">
        <v>5920</v>
      </c>
      <c r="E696" s="567" t="s">
        <v>5919</v>
      </c>
      <c r="F696" s="570"/>
      <c r="G696" s="570"/>
      <c r="H696" s="570"/>
      <c r="I696" s="570"/>
      <c r="J696" s="570">
        <v>1</v>
      </c>
      <c r="K696" s="570">
        <v>665</v>
      </c>
      <c r="L696" s="570"/>
      <c r="M696" s="570">
        <v>665</v>
      </c>
      <c r="N696" s="570"/>
      <c r="O696" s="570"/>
      <c r="P696" s="583"/>
      <c r="Q696" s="571"/>
    </row>
    <row r="697" spans="1:17" ht="14.4" customHeight="1" x14ac:dyDescent="0.3">
      <c r="A697" s="566" t="s">
        <v>537</v>
      </c>
      <c r="B697" s="567" t="s">
        <v>6209</v>
      </c>
      <c r="C697" s="567" t="s">
        <v>5132</v>
      </c>
      <c r="D697" s="567" t="s">
        <v>5931</v>
      </c>
      <c r="E697" s="567" t="s">
        <v>5932</v>
      </c>
      <c r="F697" s="570"/>
      <c r="G697" s="570"/>
      <c r="H697" s="570"/>
      <c r="I697" s="570"/>
      <c r="J697" s="570">
        <v>7</v>
      </c>
      <c r="K697" s="570">
        <v>34818</v>
      </c>
      <c r="L697" s="570"/>
      <c r="M697" s="570">
        <v>4974</v>
      </c>
      <c r="N697" s="570"/>
      <c r="O697" s="570"/>
      <c r="P697" s="583"/>
      <c r="Q697" s="571"/>
    </row>
    <row r="698" spans="1:17" ht="14.4" customHeight="1" x14ac:dyDescent="0.3">
      <c r="A698" s="566" t="s">
        <v>537</v>
      </c>
      <c r="B698" s="567" t="s">
        <v>6209</v>
      </c>
      <c r="C698" s="567" t="s">
        <v>5132</v>
      </c>
      <c r="D698" s="567" t="s">
        <v>5935</v>
      </c>
      <c r="E698" s="567" t="s">
        <v>5936</v>
      </c>
      <c r="F698" s="570"/>
      <c r="G698" s="570"/>
      <c r="H698" s="570"/>
      <c r="I698" s="570"/>
      <c r="J698" s="570">
        <v>9</v>
      </c>
      <c r="K698" s="570">
        <v>2835</v>
      </c>
      <c r="L698" s="570"/>
      <c r="M698" s="570">
        <v>315</v>
      </c>
      <c r="N698" s="570"/>
      <c r="O698" s="570"/>
      <c r="P698" s="583"/>
      <c r="Q698" s="571"/>
    </row>
    <row r="699" spans="1:17" ht="14.4" customHeight="1" x14ac:dyDescent="0.3">
      <c r="A699" s="566" t="s">
        <v>537</v>
      </c>
      <c r="B699" s="567" t="s">
        <v>6209</v>
      </c>
      <c r="C699" s="567" t="s">
        <v>5132</v>
      </c>
      <c r="D699" s="567" t="s">
        <v>6212</v>
      </c>
      <c r="E699" s="567" t="s">
        <v>6213</v>
      </c>
      <c r="F699" s="570"/>
      <c r="G699" s="570"/>
      <c r="H699" s="570"/>
      <c r="I699" s="570"/>
      <c r="J699" s="570">
        <v>2</v>
      </c>
      <c r="K699" s="570">
        <v>6218</v>
      </c>
      <c r="L699" s="570"/>
      <c r="M699" s="570">
        <v>3109</v>
      </c>
      <c r="N699" s="570"/>
      <c r="O699" s="570"/>
      <c r="P699" s="583"/>
      <c r="Q699" s="571"/>
    </row>
    <row r="700" spans="1:17" ht="14.4" customHeight="1" x14ac:dyDescent="0.3">
      <c r="A700" s="566" t="s">
        <v>537</v>
      </c>
      <c r="B700" s="567" t="s">
        <v>6209</v>
      </c>
      <c r="C700" s="567" t="s">
        <v>5132</v>
      </c>
      <c r="D700" s="567" t="s">
        <v>6214</v>
      </c>
      <c r="E700" s="567" t="s">
        <v>6215</v>
      </c>
      <c r="F700" s="570"/>
      <c r="G700" s="570"/>
      <c r="H700" s="570"/>
      <c r="I700" s="570"/>
      <c r="J700" s="570">
        <v>1</v>
      </c>
      <c r="K700" s="570">
        <v>4568</v>
      </c>
      <c r="L700" s="570"/>
      <c r="M700" s="570">
        <v>4568</v>
      </c>
      <c r="N700" s="570"/>
      <c r="O700" s="570"/>
      <c r="P700" s="583"/>
      <c r="Q700" s="571"/>
    </row>
    <row r="701" spans="1:17" ht="14.4" customHeight="1" x14ac:dyDescent="0.3">
      <c r="A701" s="566" t="s">
        <v>537</v>
      </c>
      <c r="B701" s="567" t="s">
        <v>6209</v>
      </c>
      <c r="C701" s="567" t="s">
        <v>5132</v>
      </c>
      <c r="D701" s="567" t="s">
        <v>5953</v>
      </c>
      <c r="E701" s="567" t="s">
        <v>5954</v>
      </c>
      <c r="F701" s="570">
        <v>1</v>
      </c>
      <c r="G701" s="570">
        <v>5108</v>
      </c>
      <c r="H701" s="570">
        <v>1</v>
      </c>
      <c r="I701" s="570">
        <v>5108</v>
      </c>
      <c r="J701" s="570">
        <v>2</v>
      </c>
      <c r="K701" s="570">
        <v>10246</v>
      </c>
      <c r="L701" s="570">
        <v>2.0058731401722789</v>
      </c>
      <c r="M701" s="570">
        <v>5123</v>
      </c>
      <c r="N701" s="570">
        <v>1</v>
      </c>
      <c r="O701" s="570">
        <v>5143</v>
      </c>
      <c r="P701" s="583">
        <v>1.0068519968676586</v>
      </c>
      <c r="Q701" s="571">
        <v>5143</v>
      </c>
    </row>
    <row r="702" spans="1:17" ht="14.4" customHeight="1" x14ac:dyDescent="0.3">
      <c r="A702" s="566" t="s">
        <v>537</v>
      </c>
      <c r="B702" s="567" t="s">
        <v>6209</v>
      </c>
      <c r="C702" s="567" t="s">
        <v>5132</v>
      </c>
      <c r="D702" s="567" t="s">
        <v>6216</v>
      </c>
      <c r="E702" s="567" t="s">
        <v>6217</v>
      </c>
      <c r="F702" s="570"/>
      <c r="G702" s="570"/>
      <c r="H702" s="570"/>
      <c r="I702" s="570"/>
      <c r="J702" s="570">
        <v>1</v>
      </c>
      <c r="K702" s="570">
        <v>4646</v>
      </c>
      <c r="L702" s="570"/>
      <c r="M702" s="570">
        <v>4646</v>
      </c>
      <c r="N702" s="570"/>
      <c r="O702" s="570"/>
      <c r="P702" s="583"/>
      <c r="Q702" s="571"/>
    </row>
    <row r="703" spans="1:17" ht="14.4" customHeight="1" x14ac:dyDescent="0.3">
      <c r="A703" s="566" t="s">
        <v>537</v>
      </c>
      <c r="B703" s="567" t="s">
        <v>6209</v>
      </c>
      <c r="C703" s="567" t="s">
        <v>5132</v>
      </c>
      <c r="D703" s="567" t="s">
        <v>6218</v>
      </c>
      <c r="E703" s="567" t="s">
        <v>6219</v>
      </c>
      <c r="F703" s="570"/>
      <c r="G703" s="570"/>
      <c r="H703" s="570"/>
      <c r="I703" s="570"/>
      <c r="J703" s="570">
        <v>1</v>
      </c>
      <c r="K703" s="570">
        <v>2246</v>
      </c>
      <c r="L703" s="570"/>
      <c r="M703" s="570">
        <v>2246</v>
      </c>
      <c r="N703" s="570"/>
      <c r="O703" s="570"/>
      <c r="P703" s="583"/>
      <c r="Q703" s="571"/>
    </row>
    <row r="704" spans="1:17" ht="14.4" customHeight="1" x14ac:dyDescent="0.3">
      <c r="A704" s="566" t="s">
        <v>537</v>
      </c>
      <c r="B704" s="567" t="s">
        <v>6209</v>
      </c>
      <c r="C704" s="567" t="s">
        <v>5132</v>
      </c>
      <c r="D704" s="567" t="s">
        <v>5955</v>
      </c>
      <c r="E704" s="567" t="s">
        <v>5956</v>
      </c>
      <c r="F704" s="570">
        <v>1</v>
      </c>
      <c r="G704" s="570">
        <v>3518</v>
      </c>
      <c r="H704" s="570">
        <v>1</v>
      </c>
      <c r="I704" s="570">
        <v>3518</v>
      </c>
      <c r="J704" s="570">
        <v>1</v>
      </c>
      <c r="K704" s="570">
        <v>3530</v>
      </c>
      <c r="L704" s="570">
        <v>1.0034110289937463</v>
      </c>
      <c r="M704" s="570">
        <v>3530</v>
      </c>
      <c r="N704" s="570"/>
      <c r="O704" s="570"/>
      <c r="P704" s="583"/>
      <c r="Q704" s="571"/>
    </row>
    <row r="705" spans="1:17" ht="14.4" customHeight="1" x14ac:dyDescent="0.3">
      <c r="A705" s="566" t="s">
        <v>537</v>
      </c>
      <c r="B705" s="567" t="s">
        <v>6209</v>
      </c>
      <c r="C705" s="567" t="s">
        <v>5132</v>
      </c>
      <c r="D705" s="567" t="s">
        <v>6220</v>
      </c>
      <c r="E705" s="567" t="s">
        <v>6221</v>
      </c>
      <c r="F705" s="570"/>
      <c r="G705" s="570"/>
      <c r="H705" s="570"/>
      <c r="I705" s="570"/>
      <c r="J705" s="570">
        <v>1</v>
      </c>
      <c r="K705" s="570">
        <v>4536</v>
      </c>
      <c r="L705" s="570"/>
      <c r="M705" s="570">
        <v>4536</v>
      </c>
      <c r="N705" s="570"/>
      <c r="O705" s="570"/>
      <c r="P705" s="583"/>
      <c r="Q705" s="571"/>
    </row>
    <row r="706" spans="1:17" ht="14.4" customHeight="1" x14ac:dyDescent="0.3">
      <c r="A706" s="566" t="s">
        <v>537</v>
      </c>
      <c r="B706" s="567" t="s">
        <v>6209</v>
      </c>
      <c r="C706" s="567" t="s">
        <v>5132</v>
      </c>
      <c r="D706" s="567" t="s">
        <v>6222</v>
      </c>
      <c r="E706" s="567" t="s">
        <v>6196</v>
      </c>
      <c r="F706" s="570"/>
      <c r="G706" s="570"/>
      <c r="H706" s="570"/>
      <c r="I706" s="570"/>
      <c r="J706" s="570">
        <v>1</v>
      </c>
      <c r="K706" s="570">
        <v>2189</v>
      </c>
      <c r="L706" s="570"/>
      <c r="M706" s="570">
        <v>2189</v>
      </c>
      <c r="N706" s="570"/>
      <c r="O706" s="570"/>
      <c r="P706" s="583"/>
      <c r="Q706" s="571"/>
    </row>
    <row r="707" spans="1:17" ht="14.4" customHeight="1" x14ac:dyDescent="0.3">
      <c r="A707" s="566" t="s">
        <v>537</v>
      </c>
      <c r="B707" s="567" t="s">
        <v>6209</v>
      </c>
      <c r="C707" s="567" t="s">
        <v>5132</v>
      </c>
      <c r="D707" s="567" t="s">
        <v>6223</v>
      </c>
      <c r="E707" s="567" t="s">
        <v>6224</v>
      </c>
      <c r="F707" s="570"/>
      <c r="G707" s="570"/>
      <c r="H707" s="570"/>
      <c r="I707" s="570"/>
      <c r="J707" s="570">
        <v>3</v>
      </c>
      <c r="K707" s="570">
        <v>3792</v>
      </c>
      <c r="L707" s="570"/>
      <c r="M707" s="570">
        <v>1264</v>
      </c>
      <c r="N707" s="570"/>
      <c r="O707" s="570"/>
      <c r="P707" s="583"/>
      <c r="Q707" s="571"/>
    </row>
    <row r="708" spans="1:17" ht="14.4" customHeight="1" x14ac:dyDescent="0.3">
      <c r="A708" s="566" t="s">
        <v>537</v>
      </c>
      <c r="B708" s="567" t="s">
        <v>6209</v>
      </c>
      <c r="C708" s="567" t="s">
        <v>5132</v>
      </c>
      <c r="D708" s="567" t="s">
        <v>6225</v>
      </c>
      <c r="E708" s="567" t="s">
        <v>6226</v>
      </c>
      <c r="F708" s="570"/>
      <c r="G708" s="570"/>
      <c r="H708" s="570"/>
      <c r="I708" s="570"/>
      <c r="J708" s="570">
        <v>1</v>
      </c>
      <c r="K708" s="570">
        <v>108</v>
      </c>
      <c r="L708" s="570"/>
      <c r="M708" s="570">
        <v>108</v>
      </c>
      <c r="N708" s="570"/>
      <c r="O708" s="570"/>
      <c r="P708" s="583"/>
      <c r="Q708" s="571"/>
    </row>
    <row r="709" spans="1:17" ht="14.4" customHeight="1" x14ac:dyDescent="0.3">
      <c r="A709" s="566" t="s">
        <v>537</v>
      </c>
      <c r="B709" s="567" t="s">
        <v>6209</v>
      </c>
      <c r="C709" s="567" t="s">
        <v>5132</v>
      </c>
      <c r="D709" s="567" t="s">
        <v>6227</v>
      </c>
      <c r="E709" s="567" t="s">
        <v>6228</v>
      </c>
      <c r="F709" s="570"/>
      <c r="G709" s="570"/>
      <c r="H709" s="570"/>
      <c r="I709" s="570"/>
      <c r="J709" s="570">
        <v>1</v>
      </c>
      <c r="K709" s="570">
        <v>4013</v>
      </c>
      <c r="L709" s="570"/>
      <c r="M709" s="570">
        <v>4013</v>
      </c>
      <c r="N709" s="570"/>
      <c r="O709" s="570"/>
      <c r="P709" s="583"/>
      <c r="Q709" s="571"/>
    </row>
    <row r="710" spans="1:17" ht="14.4" customHeight="1" x14ac:dyDescent="0.3">
      <c r="A710" s="566" t="s">
        <v>537</v>
      </c>
      <c r="B710" s="567" t="s">
        <v>6209</v>
      </c>
      <c r="C710" s="567" t="s">
        <v>5132</v>
      </c>
      <c r="D710" s="567" t="s">
        <v>5957</v>
      </c>
      <c r="E710" s="567" t="s">
        <v>5958</v>
      </c>
      <c r="F710" s="570">
        <v>1</v>
      </c>
      <c r="G710" s="570">
        <v>900</v>
      </c>
      <c r="H710" s="570">
        <v>1</v>
      </c>
      <c r="I710" s="570">
        <v>900</v>
      </c>
      <c r="J710" s="570">
        <v>9</v>
      </c>
      <c r="K710" s="570">
        <v>8127</v>
      </c>
      <c r="L710" s="570">
        <v>9.0299999999999994</v>
      </c>
      <c r="M710" s="570">
        <v>903</v>
      </c>
      <c r="N710" s="570"/>
      <c r="O710" s="570"/>
      <c r="P710" s="583"/>
      <c r="Q710" s="571"/>
    </row>
    <row r="711" spans="1:17" ht="14.4" customHeight="1" x14ac:dyDescent="0.3">
      <c r="A711" s="566" t="s">
        <v>537</v>
      </c>
      <c r="B711" s="567" t="s">
        <v>6209</v>
      </c>
      <c r="C711" s="567" t="s">
        <v>5132</v>
      </c>
      <c r="D711" s="567" t="s">
        <v>5961</v>
      </c>
      <c r="E711" s="567" t="s">
        <v>5962</v>
      </c>
      <c r="F711" s="570"/>
      <c r="G711" s="570"/>
      <c r="H711" s="570"/>
      <c r="I711" s="570"/>
      <c r="J711" s="570">
        <v>2</v>
      </c>
      <c r="K711" s="570">
        <v>8640</v>
      </c>
      <c r="L711" s="570"/>
      <c r="M711" s="570">
        <v>4320</v>
      </c>
      <c r="N711" s="570"/>
      <c r="O711" s="570"/>
      <c r="P711" s="583"/>
      <c r="Q711" s="571"/>
    </row>
    <row r="712" spans="1:17" ht="14.4" customHeight="1" x14ac:dyDescent="0.3">
      <c r="A712" s="566" t="s">
        <v>537</v>
      </c>
      <c r="B712" s="567" t="s">
        <v>6209</v>
      </c>
      <c r="C712" s="567" t="s">
        <v>5132</v>
      </c>
      <c r="D712" s="567" t="s">
        <v>6229</v>
      </c>
      <c r="E712" s="567" t="s">
        <v>6230</v>
      </c>
      <c r="F712" s="570">
        <v>1</v>
      </c>
      <c r="G712" s="570">
        <v>2356</v>
      </c>
      <c r="H712" s="570">
        <v>1</v>
      </c>
      <c r="I712" s="570">
        <v>2356</v>
      </c>
      <c r="J712" s="570"/>
      <c r="K712" s="570"/>
      <c r="L712" s="570"/>
      <c r="M712" s="570"/>
      <c r="N712" s="570"/>
      <c r="O712" s="570"/>
      <c r="P712" s="583"/>
      <c r="Q712" s="571"/>
    </row>
    <row r="713" spans="1:17" ht="14.4" customHeight="1" x14ac:dyDescent="0.3">
      <c r="A713" s="566" t="s">
        <v>537</v>
      </c>
      <c r="B713" s="567" t="s">
        <v>6209</v>
      </c>
      <c r="C713" s="567" t="s">
        <v>5132</v>
      </c>
      <c r="D713" s="567" t="s">
        <v>6231</v>
      </c>
      <c r="E713" s="567" t="s">
        <v>6232</v>
      </c>
      <c r="F713" s="570"/>
      <c r="G713" s="570"/>
      <c r="H713" s="570"/>
      <c r="I713" s="570"/>
      <c r="J713" s="570">
        <v>1</v>
      </c>
      <c r="K713" s="570">
        <v>1477</v>
      </c>
      <c r="L713" s="570"/>
      <c r="M713" s="570">
        <v>1477</v>
      </c>
      <c r="N713" s="570"/>
      <c r="O713" s="570"/>
      <c r="P713" s="583"/>
      <c r="Q713" s="571"/>
    </row>
    <row r="714" spans="1:17" ht="14.4" customHeight="1" x14ac:dyDescent="0.3">
      <c r="A714" s="566" t="s">
        <v>537</v>
      </c>
      <c r="B714" s="567" t="s">
        <v>6209</v>
      </c>
      <c r="C714" s="567" t="s">
        <v>5132</v>
      </c>
      <c r="D714" s="567" t="s">
        <v>5965</v>
      </c>
      <c r="E714" s="567" t="s">
        <v>5966</v>
      </c>
      <c r="F714" s="570"/>
      <c r="G714" s="570"/>
      <c r="H714" s="570"/>
      <c r="I714" s="570"/>
      <c r="J714" s="570">
        <v>6</v>
      </c>
      <c r="K714" s="570">
        <v>10776</v>
      </c>
      <c r="L714" s="570"/>
      <c r="M714" s="570">
        <v>1796</v>
      </c>
      <c r="N714" s="570">
        <v>1</v>
      </c>
      <c r="O714" s="570">
        <v>1808</v>
      </c>
      <c r="P714" s="583"/>
      <c r="Q714" s="571">
        <v>1808</v>
      </c>
    </row>
    <row r="715" spans="1:17" ht="14.4" customHeight="1" x14ac:dyDescent="0.3">
      <c r="A715" s="566" t="s">
        <v>537</v>
      </c>
      <c r="B715" s="567" t="s">
        <v>6209</v>
      </c>
      <c r="C715" s="567" t="s">
        <v>5132</v>
      </c>
      <c r="D715" s="567" t="s">
        <v>6233</v>
      </c>
      <c r="E715" s="567" t="s">
        <v>6234</v>
      </c>
      <c r="F715" s="570"/>
      <c r="G715" s="570"/>
      <c r="H715" s="570"/>
      <c r="I715" s="570"/>
      <c r="J715" s="570">
        <v>1</v>
      </c>
      <c r="K715" s="570">
        <v>439</v>
      </c>
      <c r="L715" s="570"/>
      <c r="M715" s="570">
        <v>439</v>
      </c>
      <c r="N715" s="570"/>
      <c r="O715" s="570"/>
      <c r="P715" s="583"/>
      <c r="Q715" s="571"/>
    </row>
    <row r="716" spans="1:17" ht="14.4" customHeight="1" x14ac:dyDescent="0.3">
      <c r="A716" s="566" t="s">
        <v>537</v>
      </c>
      <c r="B716" s="567" t="s">
        <v>6209</v>
      </c>
      <c r="C716" s="567" t="s">
        <v>5132</v>
      </c>
      <c r="D716" s="567" t="s">
        <v>5969</v>
      </c>
      <c r="E716" s="567" t="s">
        <v>5970</v>
      </c>
      <c r="F716" s="570"/>
      <c r="G716" s="570"/>
      <c r="H716" s="570"/>
      <c r="I716" s="570"/>
      <c r="J716" s="570">
        <v>4</v>
      </c>
      <c r="K716" s="570">
        <v>9088</v>
      </c>
      <c r="L716" s="570"/>
      <c r="M716" s="570">
        <v>2272</v>
      </c>
      <c r="N716" s="570"/>
      <c r="O716" s="570"/>
      <c r="P716" s="583"/>
      <c r="Q716" s="571"/>
    </row>
    <row r="717" spans="1:17" ht="14.4" customHeight="1" x14ac:dyDescent="0.3">
      <c r="A717" s="566" t="s">
        <v>537</v>
      </c>
      <c r="B717" s="567" t="s">
        <v>6209</v>
      </c>
      <c r="C717" s="567" t="s">
        <v>5132</v>
      </c>
      <c r="D717" s="567" t="s">
        <v>6235</v>
      </c>
      <c r="E717" s="567" t="s">
        <v>6236</v>
      </c>
      <c r="F717" s="570"/>
      <c r="G717" s="570"/>
      <c r="H717" s="570"/>
      <c r="I717" s="570"/>
      <c r="J717" s="570">
        <v>2</v>
      </c>
      <c r="K717" s="570">
        <v>3298</v>
      </c>
      <c r="L717" s="570"/>
      <c r="M717" s="570">
        <v>1649</v>
      </c>
      <c r="N717" s="570"/>
      <c r="O717" s="570"/>
      <c r="P717" s="583"/>
      <c r="Q717" s="571"/>
    </row>
    <row r="718" spans="1:17" ht="14.4" customHeight="1" x14ac:dyDescent="0.3">
      <c r="A718" s="566" t="s">
        <v>537</v>
      </c>
      <c r="B718" s="567" t="s">
        <v>6209</v>
      </c>
      <c r="C718" s="567" t="s">
        <v>5132</v>
      </c>
      <c r="D718" s="567" t="s">
        <v>5971</v>
      </c>
      <c r="E718" s="567" t="s">
        <v>5972</v>
      </c>
      <c r="F718" s="570"/>
      <c r="G718" s="570"/>
      <c r="H718" s="570"/>
      <c r="I718" s="570"/>
      <c r="J718" s="570">
        <v>7</v>
      </c>
      <c r="K718" s="570">
        <v>14938</v>
      </c>
      <c r="L718" s="570"/>
      <c r="M718" s="570">
        <v>2134</v>
      </c>
      <c r="N718" s="570"/>
      <c r="O718" s="570"/>
      <c r="P718" s="583"/>
      <c r="Q718" s="571"/>
    </row>
    <row r="719" spans="1:17" ht="14.4" customHeight="1" x14ac:dyDescent="0.3">
      <c r="A719" s="566" t="s">
        <v>537</v>
      </c>
      <c r="B719" s="567" t="s">
        <v>6237</v>
      </c>
      <c r="C719" s="567" t="s">
        <v>5132</v>
      </c>
      <c r="D719" s="567" t="s">
        <v>6238</v>
      </c>
      <c r="E719" s="567" t="s">
        <v>6002</v>
      </c>
      <c r="F719" s="570"/>
      <c r="G719" s="570"/>
      <c r="H719" s="570"/>
      <c r="I719" s="570"/>
      <c r="J719" s="570"/>
      <c r="K719" s="570"/>
      <c r="L719" s="570"/>
      <c r="M719" s="570"/>
      <c r="N719" s="570">
        <v>3</v>
      </c>
      <c r="O719" s="570">
        <v>2580</v>
      </c>
      <c r="P719" s="583"/>
      <c r="Q719" s="571">
        <v>860</v>
      </c>
    </row>
    <row r="720" spans="1:17" ht="14.4" customHeight="1" x14ac:dyDescent="0.3">
      <c r="A720" s="566" t="s">
        <v>537</v>
      </c>
      <c r="B720" s="567" t="s">
        <v>6237</v>
      </c>
      <c r="C720" s="567" t="s">
        <v>5132</v>
      </c>
      <c r="D720" s="567" t="s">
        <v>6003</v>
      </c>
      <c r="E720" s="567" t="s">
        <v>6004</v>
      </c>
      <c r="F720" s="570"/>
      <c r="G720" s="570"/>
      <c r="H720" s="570"/>
      <c r="I720" s="570"/>
      <c r="J720" s="570"/>
      <c r="K720" s="570"/>
      <c r="L720" s="570"/>
      <c r="M720" s="570"/>
      <c r="N720" s="570">
        <v>3</v>
      </c>
      <c r="O720" s="570">
        <v>246</v>
      </c>
      <c r="P720" s="583"/>
      <c r="Q720" s="571">
        <v>82</v>
      </c>
    </row>
    <row r="721" spans="1:17" ht="14.4" customHeight="1" x14ac:dyDescent="0.3">
      <c r="A721" s="566" t="s">
        <v>537</v>
      </c>
      <c r="B721" s="567" t="s">
        <v>6237</v>
      </c>
      <c r="C721" s="567" t="s">
        <v>5132</v>
      </c>
      <c r="D721" s="567" t="s">
        <v>6007</v>
      </c>
      <c r="E721" s="567" t="s">
        <v>6008</v>
      </c>
      <c r="F721" s="570"/>
      <c r="G721" s="570"/>
      <c r="H721" s="570"/>
      <c r="I721" s="570"/>
      <c r="J721" s="570"/>
      <c r="K721" s="570"/>
      <c r="L721" s="570"/>
      <c r="M721" s="570"/>
      <c r="N721" s="570">
        <v>1</v>
      </c>
      <c r="O721" s="570">
        <v>172</v>
      </c>
      <c r="P721" s="583"/>
      <c r="Q721" s="571">
        <v>172</v>
      </c>
    </row>
    <row r="722" spans="1:17" ht="14.4" customHeight="1" x14ac:dyDescent="0.3">
      <c r="A722" s="566" t="s">
        <v>537</v>
      </c>
      <c r="B722" s="567" t="s">
        <v>6239</v>
      </c>
      <c r="C722" s="567" t="s">
        <v>5132</v>
      </c>
      <c r="D722" s="567" t="s">
        <v>6024</v>
      </c>
      <c r="E722" s="567" t="s">
        <v>6025</v>
      </c>
      <c r="F722" s="570"/>
      <c r="G722" s="570"/>
      <c r="H722" s="570"/>
      <c r="I722" s="570"/>
      <c r="J722" s="570"/>
      <c r="K722" s="570"/>
      <c r="L722" s="570"/>
      <c r="M722" s="570"/>
      <c r="N722" s="570">
        <v>1</v>
      </c>
      <c r="O722" s="570">
        <v>248</v>
      </c>
      <c r="P722" s="583"/>
      <c r="Q722" s="571">
        <v>248</v>
      </c>
    </row>
    <row r="723" spans="1:17" ht="14.4" customHeight="1" x14ac:dyDescent="0.3">
      <c r="A723" s="566" t="s">
        <v>537</v>
      </c>
      <c r="B723" s="567" t="s">
        <v>6239</v>
      </c>
      <c r="C723" s="567" t="s">
        <v>5132</v>
      </c>
      <c r="D723" s="567" t="s">
        <v>6026</v>
      </c>
      <c r="E723" s="567" t="s">
        <v>6027</v>
      </c>
      <c r="F723" s="570"/>
      <c r="G723" s="570"/>
      <c r="H723" s="570"/>
      <c r="I723" s="570"/>
      <c r="J723" s="570"/>
      <c r="K723" s="570"/>
      <c r="L723" s="570"/>
      <c r="M723" s="570"/>
      <c r="N723" s="570">
        <v>1</v>
      </c>
      <c r="O723" s="570">
        <v>481</v>
      </c>
      <c r="P723" s="583"/>
      <c r="Q723" s="571">
        <v>481</v>
      </c>
    </row>
    <row r="724" spans="1:17" ht="14.4" customHeight="1" x14ac:dyDescent="0.3">
      <c r="A724" s="566" t="s">
        <v>537</v>
      </c>
      <c r="B724" s="567" t="s">
        <v>6239</v>
      </c>
      <c r="C724" s="567" t="s">
        <v>5132</v>
      </c>
      <c r="D724" s="567" t="s">
        <v>6240</v>
      </c>
      <c r="E724" s="567" t="s">
        <v>6241</v>
      </c>
      <c r="F724" s="570"/>
      <c r="G724" s="570"/>
      <c r="H724" s="570"/>
      <c r="I724" s="570"/>
      <c r="J724" s="570">
        <v>1</v>
      </c>
      <c r="K724" s="570">
        <v>2349</v>
      </c>
      <c r="L724" s="570"/>
      <c r="M724" s="570">
        <v>2349</v>
      </c>
      <c r="N724" s="570"/>
      <c r="O724" s="570"/>
      <c r="P724" s="583"/>
      <c r="Q724" s="571"/>
    </row>
    <row r="725" spans="1:17" ht="14.4" customHeight="1" x14ac:dyDescent="0.3">
      <c r="A725" s="566" t="s">
        <v>537</v>
      </c>
      <c r="B725" s="567" t="s">
        <v>6239</v>
      </c>
      <c r="C725" s="567" t="s">
        <v>5132</v>
      </c>
      <c r="D725" s="567" t="s">
        <v>6242</v>
      </c>
      <c r="E725" s="567" t="s">
        <v>6243</v>
      </c>
      <c r="F725" s="570"/>
      <c r="G725" s="570"/>
      <c r="H725" s="570"/>
      <c r="I725" s="570"/>
      <c r="J725" s="570"/>
      <c r="K725" s="570"/>
      <c r="L725" s="570"/>
      <c r="M725" s="570"/>
      <c r="N725" s="570">
        <v>1</v>
      </c>
      <c r="O725" s="570">
        <v>386</v>
      </c>
      <c r="P725" s="583"/>
      <c r="Q725" s="571">
        <v>386</v>
      </c>
    </row>
    <row r="726" spans="1:17" ht="14.4" customHeight="1" x14ac:dyDescent="0.3">
      <c r="A726" s="566" t="s">
        <v>537</v>
      </c>
      <c r="B726" s="567" t="s">
        <v>6244</v>
      </c>
      <c r="C726" s="567" t="s">
        <v>5132</v>
      </c>
      <c r="D726" s="567" t="s">
        <v>6245</v>
      </c>
      <c r="E726" s="567" t="s">
        <v>6246</v>
      </c>
      <c r="F726" s="570"/>
      <c r="G726" s="570"/>
      <c r="H726" s="570"/>
      <c r="I726" s="570"/>
      <c r="J726" s="570">
        <v>1</v>
      </c>
      <c r="K726" s="570">
        <v>4478</v>
      </c>
      <c r="L726" s="570"/>
      <c r="M726" s="570">
        <v>4478</v>
      </c>
      <c r="N726" s="570"/>
      <c r="O726" s="570"/>
      <c r="P726" s="583"/>
      <c r="Q726" s="571"/>
    </row>
    <row r="727" spans="1:17" ht="14.4" customHeight="1" x14ac:dyDescent="0.3">
      <c r="A727" s="566" t="s">
        <v>537</v>
      </c>
      <c r="B727" s="567" t="s">
        <v>6244</v>
      </c>
      <c r="C727" s="567" t="s">
        <v>5132</v>
      </c>
      <c r="D727" s="567" t="s">
        <v>6247</v>
      </c>
      <c r="E727" s="567" t="s">
        <v>6248</v>
      </c>
      <c r="F727" s="570"/>
      <c r="G727" s="570"/>
      <c r="H727" s="570"/>
      <c r="I727" s="570"/>
      <c r="J727" s="570">
        <v>1</v>
      </c>
      <c r="K727" s="570">
        <v>675</v>
      </c>
      <c r="L727" s="570"/>
      <c r="M727" s="570">
        <v>675</v>
      </c>
      <c r="N727" s="570"/>
      <c r="O727" s="570"/>
      <c r="P727" s="583"/>
      <c r="Q727" s="571"/>
    </row>
    <row r="728" spans="1:17" ht="14.4" customHeight="1" x14ac:dyDescent="0.3">
      <c r="A728" s="566" t="s">
        <v>537</v>
      </c>
      <c r="B728" s="567" t="s">
        <v>6244</v>
      </c>
      <c r="C728" s="567" t="s">
        <v>5132</v>
      </c>
      <c r="D728" s="567" t="s">
        <v>5991</v>
      </c>
      <c r="E728" s="567" t="s">
        <v>5992</v>
      </c>
      <c r="F728" s="570"/>
      <c r="G728" s="570"/>
      <c r="H728" s="570"/>
      <c r="I728" s="570"/>
      <c r="J728" s="570">
        <v>2</v>
      </c>
      <c r="K728" s="570">
        <v>1022</v>
      </c>
      <c r="L728" s="570"/>
      <c r="M728" s="570">
        <v>511</v>
      </c>
      <c r="N728" s="570"/>
      <c r="O728" s="570"/>
      <c r="P728" s="583"/>
      <c r="Q728" s="571"/>
    </row>
    <row r="729" spans="1:17" ht="14.4" customHeight="1" x14ac:dyDescent="0.3">
      <c r="A729" s="566" t="s">
        <v>537</v>
      </c>
      <c r="B729" s="567" t="s">
        <v>6244</v>
      </c>
      <c r="C729" s="567" t="s">
        <v>5132</v>
      </c>
      <c r="D729" s="567" t="s">
        <v>6249</v>
      </c>
      <c r="E729" s="567" t="s">
        <v>6250</v>
      </c>
      <c r="F729" s="570"/>
      <c r="G729" s="570"/>
      <c r="H729" s="570"/>
      <c r="I729" s="570"/>
      <c r="J729" s="570"/>
      <c r="K729" s="570"/>
      <c r="L729" s="570"/>
      <c r="M729" s="570"/>
      <c r="N729" s="570">
        <v>1</v>
      </c>
      <c r="O729" s="570">
        <v>3875</v>
      </c>
      <c r="P729" s="583"/>
      <c r="Q729" s="571">
        <v>3875</v>
      </c>
    </row>
    <row r="730" spans="1:17" ht="14.4" customHeight="1" x14ac:dyDescent="0.3">
      <c r="A730" s="566" t="s">
        <v>537</v>
      </c>
      <c r="B730" s="567" t="s">
        <v>6244</v>
      </c>
      <c r="C730" s="567" t="s">
        <v>5132</v>
      </c>
      <c r="D730" s="567" t="s">
        <v>6251</v>
      </c>
      <c r="E730" s="567" t="s">
        <v>6252</v>
      </c>
      <c r="F730" s="570"/>
      <c r="G730" s="570"/>
      <c r="H730" s="570"/>
      <c r="I730" s="570"/>
      <c r="J730" s="570">
        <v>1</v>
      </c>
      <c r="K730" s="570">
        <v>6083</v>
      </c>
      <c r="L730" s="570"/>
      <c r="M730" s="570">
        <v>6083</v>
      </c>
      <c r="N730" s="570">
        <v>1</v>
      </c>
      <c r="O730" s="570">
        <v>6103</v>
      </c>
      <c r="P730" s="583"/>
      <c r="Q730" s="571">
        <v>6103</v>
      </c>
    </row>
    <row r="731" spans="1:17" ht="14.4" customHeight="1" x14ac:dyDescent="0.3">
      <c r="A731" s="566" t="s">
        <v>6253</v>
      </c>
      <c r="B731" s="567" t="s">
        <v>5097</v>
      </c>
      <c r="C731" s="567" t="s">
        <v>5132</v>
      </c>
      <c r="D731" s="567" t="s">
        <v>5161</v>
      </c>
      <c r="E731" s="567" t="s">
        <v>5162</v>
      </c>
      <c r="F731" s="570"/>
      <c r="G731" s="570"/>
      <c r="H731" s="570"/>
      <c r="I731" s="570"/>
      <c r="J731" s="570">
        <v>5</v>
      </c>
      <c r="K731" s="570">
        <v>170</v>
      </c>
      <c r="L731" s="570"/>
      <c r="M731" s="570">
        <v>34</v>
      </c>
      <c r="N731" s="570">
        <v>1</v>
      </c>
      <c r="O731" s="570">
        <v>34</v>
      </c>
      <c r="P731" s="583"/>
      <c r="Q731" s="571">
        <v>34</v>
      </c>
    </row>
    <row r="732" spans="1:17" ht="14.4" customHeight="1" x14ac:dyDescent="0.3">
      <c r="A732" s="566" t="s">
        <v>6253</v>
      </c>
      <c r="B732" s="567" t="s">
        <v>5097</v>
      </c>
      <c r="C732" s="567" t="s">
        <v>5132</v>
      </c>
      <c r="D732" s="567" t="s">
        <v>5171</v>
      </c>
      <c r="E732" s="567" t="s">
        <v>5172</v>
      </c>
      <c r="F732" s="570"/>
      <c r="G732" s="570"/>
      <c r="H732" s="570"/>
      <c r="I732" s="570"/>
      <c r="J732" s="570">
        <v>1</v>
      </c>
      <c r="K732" s="570">
        <v>114</v>
      </c>
      <c r="L732" s="570"/>
      <c r="M732" s="570">
        <v>114</v>
      </c>
      <c r="N732" s="570"/>
      <c r="O732" s="570"/>
      <c r="P732" s="583"/>
      <c r="Q732" s="571"/>
    </row>
    <row r="733" spans="1:17" ht="14.4" customHeight="1" x14ac:dyDescent="0.3">
      <c r="A733" s="566" t="s">
        <v>6253</v>
      </c>
      <c r="B733" s="567" t="s">
        <v>5097</v>
      </c>
      <c r="C733" s="567" t="s">
        <v>5132</v>
      </c>
      <c r="D733" s="567" t="s">
        <v>5177</v>
      </c>
      <c r="E733" s="567" t="s">
        <v>5178</v>
      </c>
      <c r="F733" s="570"/>
      <c r="G733" s="570"/>
      <c r="H733" s="570"/>
      <c r="I733" s="570"/>
      <c r="J733" s="570">
        <v>1</v>
      </c>
      <c r="K733" s="570">
        <v>83</v>
      </c>
      <c r="L733" s="570"/>
      <c r="M733" s="570">
        <v>83</v>
      </c>
      <c r="N733" s="570"/>
      <c r="O733" s="570"/>
      <c r="P733" s="583"/>
      <c r="Q733" s="571"/>
    </row>
    <row r="734" spans="1:17" ht="14.4" customHeight="1" x14ac:dyDescent="0.3">
      <c r="A734" s="566" t="s">
        <v>6253</v>
      </c>
      <c r="B734" s="567" t="s">
        <v>5097</v>
      </c>
      <c r="C734" s="567" t="s">
        <v>5132</v>
      </c>
      <c r="D734" s="567" t="s">
        <v>5179</v>
      </c>
      <c r="E734" s="567" t="s">
        <v>5180</v>
      </c>
      <c r="F734" s="570"/>
      <c r="G734" s="570"/>
      <c r="H734" s="570"/>
      <c r="I734" s="570"/>
      <c r="J734" s="570">
        <v>1</v>
      </c>
      <c r="K734" s="570">
        <v>609</v>
      </c>
      <c r="L734" s="570"/>
      <c r="M734" s="570">
        <v>609</v>
      </c>
      <c r="N734" s="570"/>
      <c r="O734" s="570"/>
      <c r="P734" s="583"/>
      <c r="Q734" s="571"/>
    </row>
    <row r="735" spans="1:17" ht="14.4" customHeight="1" x14ac:dyDescent="0.3">
      <c r="A735" s="566" t="s">
        <v>6253</v>
      </c>
      <c r="B735" s="567" t="s">
        <v>5097</v>
      </c>
      <c r="C735" s="567" t="s">
        <v>5132</v>
      </c>
      <c r="D735" s="567" t="s">
        <v>5181</v>
      </c>
      <c r="E735" s="567" t="s">
        <v>5182</v>
      </c>
      <c r="F735" s="570">
        <v>1</v>
      </c>
      <c r="G735" s="570">
        <v>162</v>
      </c>
      <c r="H735" s="570">
        <v>1</v>
      </c>
      <c r="I735" s="570">
        <v>162</v>
      </c>
      <c r="J735" s="570"/>
      <c r="K735" s="570"/>
      <c r="L735" s="570"/>
      <c r="M735" s="570"/>
      <c r="N735" s="570"/>
      <c r="O735" s="570"/>
      <c r="P735" s="583"/>
      <c r="Q735" s="571"/>
    </row>
    <row r="736" spans="1:17" ht="14.4" customHeight="1" x14ac:dyDescent="0.3">
      <c r="A736" s="566" t="s">
        <v>6253</v>
      </c>
      <c r="B736" s="567" t="s">
        <v>5097</v>
      </c>
      <c r="C736" s="567" t="s">
        <v>5132</v>
      </c>
      <c r="D736" s="567" t="s">
        <v>5185</v>
      </c>
      <c r="E736" s="567" t="s">
        <v>5186</v>
      </c>
      <c r="F736" s="570">
        <v>1</v>
      </c>
      <c r="G736" s="570">
        <v>941</v>
      </c>
      <c r="H736" s="570">
        <v>1</v>
      </c>
      <c r="I736" s="570">
        <v>941</v>
      </c>
      <c r="J736" s="570"/>
      <c r="K736" s="570"/>
      <c r="L736" s="570"/>
      <c r="M736" s="570"/>
      <c r="N736" s="570"/>
      <c r="O736" s="570"/>
      <c r="P736" s="583"/>
      <c r="Q736" s="571"/>
    </row>
    <row r="737" spans="1:17" ht="14.4" customHeight="1" x14ac:dyDescent="0.3">
      <c r="A737" s="566" t="s">
        <v>6253</v>
      </c>
      <c r="B737" s="567" t="s">
        <v>5097</v>
      </c>
      <c r="C737" s="567" t="s">
        <v>5132</v>
      </c>
      <c r="D737" s="567" t="s">
        <v>5189</v>
      </c>
      <c r="E737" s="567" t="s">
        <v>5190</v>
      </c>
      <c r="F737" s="570"/>
      <c r="G737" s="570"/>
      <c r="H737" s="570"/>
      <c r="I737" s="570"/>
      <c r="J737" s="570">
        <v>1</v>
      </c>
      <c r="K737" s="570">
        <v>385</v>
      </c>
      <c r="L737" s="570"/>
      <c r="M737" s="570">
        <v>385</v>
      </c>
      <c r="N737" s="570"/>
      <c r="O737" s="570"/>
      <c r="P737" s="583"/>
      <c r="Q737" s="571"/>
    </row>
    <row r="738" spans="1:17" ht="14.4" customHeight="1" x14ac:dyDescent="0.3">
      <c r="A738" s="566" t="s">
        <v>6253</v>
      </c>
      <c r="B738" s="567" t="s">
        <v>5097</v>
      </c>
      <c r="C738" s="567" t="s">
        <v>5132</v>
      </c>
      <c r="D738" s="567" t="s">
        <v>5191</v>
      </c>
      <c r="E738" s="567" t="s">
        <v>5192</v>
      </c>
      <c r="F738" s="570">
        <v>3</v>
      </c>
      <c r="G738" s="570">
        <v>117</v>
      </c>
      <c r="H738" s="570">
        <v>1</v>
      </c>
      <c r="I738" s="570">
        <v>39</v>
      </c>
      <c r="J738" s="570"/>
      <c r="K738" s="570"/>
      <c r="L738" s="570"/>
      <c r="M738" s="570"/>
      <c r="N738" s="570"/>
      <c r="O738" s="570"/>
      <c r="P738" s="583"/>
      <c r="Q738" s="571"/>
    </row>
    <row r="739" spans="1:17" ht="14.4" customHeight="1" x14ac:dyDescent="0.3">
      <c r="A739" s="566" t="s">
        <v>6253</v>
      </c>
      <c r="B739" s="567" t="s">
        <v>5097</v>
      </c>
      <c r="C739" s="567" t="s">
        <v>5132</v>
      </c>
      <c r="D739" s="567" t="s">
        <v>5209</v>
      </c>
      <c r="E739" s="567" t="s">
        <v>5210</v>
      </c>
      <c r="F739" s="570"/>
      <c r="G739" s="570"/>
      <c r="H739" s="570"/>
      <c r="I739" s="570"/>
      <c r="J739" s="570">
        <v>3</v>
      </c>
      <c r="K739" s="570">
        <v>747</v>
      </c>
      <c r="L739" s="570"/>
      <c r="M739" s="570">
        <v>249</v>
      </c>
      <c r="N739" s="570"/>
      <c r="O739" s="570"/>
      <c r="P739" s="583"/>
      <c r="Q739" s="571"/>
    </row>
    <row r="740" spans="1:17" ht="14.4" customHeight="1" x14ac:dyDescent="0.3">
      <c r="A740" s="566" t="s">
        <v>6253</v>
      </c>
      <c r="B740" s="567" t="s">
        <v>5097</v>
      </c>
      <c r="C740" s="567" t="s">
        <v>5132</v>
      </c>
      <c r="D740" s="567" t="s">
        <v>5253</v>
      </c>
      <c r="E740" s="567" t="s">
        <v>5254</v>
      </c>
      <c r="F740" s="570"/>
      <c r="G740" s="570"/>
      <c r="H740" s="570"/>
      <c r="I740" s="570"/>
      <c r="J740" s="570">
        <v>1</v>
      </c>
      <c r="K740" s="570">
        <v>333</v>
      </c>
      <c r="L740" s="570"/>
      <c r="M740" s="570">
        <v>333</v>
      </c>
      <c r="N740" s="570"/>
      <c r="O740" s="570"/>
      <c r="P740" s="583"/>
      <c r="Q740" s="571"/>
    </row>
    <row r="741" spans="1:17" ht="14.4" customHeight="1" x14ac:dyDescent="0.3">
      <c r="A741" s="566" t="s">
        <v>6253</v>
      </c>
      <c r="B741" s="567" t="s">
        <v>5310</v>
      </c>
      <c r="C741" s="567" t="s">
        <v>5132</v>
      </c>
      <c r="D741" s="567" t="s">
        <v>5700</v>
      </c>
      <c r="E741" s="567" t="s">
        <v>5701</v>
      </c>
      <c r="F741" s="570">
        <v>1</v>
      </c>
      <c r="G741" s="570">
        <v>3566</v>
      </c>
      <c r="H741" s="570">
        <v>1</v>
      </c>
      <c r="I741" s="570">
        <v>3566</v>
      </c>
      <c r="J741" s="570"/>
      <c r="K741" s="570"/>
      <c r="L741" s="570"/>
      <c r="M741" s="570"/>
      <c r="N741" s="570"/>
      <c r="O741" s="570"/>
      <c r="P741" s="583"/>
      <c r="Q741" s="571"/>
    </row>
    <row r="742" spans="1:17" ht="14.4" customHeight="1" x14ac:dyDescent="0.3">
      <c r="A742" s="566" t="s">
        <v>6253</v>
      </c>
      <c r="B742" s="567" t="s">
        <v>5310</v>
      </c>
      <c r="C742" s="567" t="s">
        <v>5132</v>
      </c>
      <c r="D742" s="567" t="s">
        <v>6254</v>
      </c>
      <c r="E742" s="567" t="s">
        <v>6255</v>
      </c>
      <c r="F742" s="570">
        <v>1</v>
      </c>
      <c r="G742" s="570">
        <v>1777</v>
      </c>
      <c r="H742" s="570">
        <v>1</v>
      </c>
      <c r="I742" s="570">
        <v>1777</v>
      </c>
      <c r="J742" s="570"/>
      <c r="K742" s="570"/>
      <c r="L742" s="570"/>
      <c r="M742" s="570"/>
      <c r="N742" s="570"/>
      <c r="O742" s="570"/>
      <c r="P742" s="583"/>
      <c r="Q742" s="571"/>
    </row>
    <row r="743" spans="1:17" ht="14.4" customHeight="1" x14ac:dyDescent="0.3">
      <c r="A743" s="566" t="s">
        <v>6256</v>
      </c>
      <c r="B743" s="567" t="s">
        <v>5097</v>
      </c>
      <c r="C743" s="567" t="s">
        <v>5132</v>
      </c>
      <c r="D743" s="567" t="s">
        <v>5209</v>
      </c>
      <c r="E743" s="567" t="s">
        <v>5210</v>
      </c>
      <c r="F743" s="570">
        <v>2</v>
      </c>
      <c r="G743" s="570">
        <v>496</v>
      </c>
      <c r="H743" s="570">
        <v>1</v>
      </c>
      <c r="I743" s="570">
        <v>248</v>
      </c>
      <c r="J743" s="570">
        <v>3</v>
      </c>
      <c r="K743" s="570">
        <v>747</v>
      </c>
      <c r="L743" s="570">
        <v>1.5060483870967742</v>
      </c>
      <c r="M743" s="570">
        <v>249</v>
      </c>
      <c r="N743" s="570">
        <v>5</v>
      </c>
      <c r="O743" s="570">
        <v>1160</v>
      </c>
      <c r="P743" s="583">
        <v>2.338709677419355</v>
      </c>
      <c r="Q743" s="571">
        <v>232</v>
      </c>
    </row>
    <row r="744" spans="1:17" ht="14.4" customHeight="1" x14ac:dyDescent="0.3">
      <c r="A744" s="566" t="s">
        <v>6256</v>
      </c>
      <c r="B744" s="567" t="s">
        <v>5097</v>
      </c>
      <c r="C744" s="567" t="s">
        <v>5132</v>
      </c>
      <c r="D744" s="567" t="s">
        <v>5211</v>
      </c>
      <c r="E744" s="567" t="s">
        <v>5212</v>
      </c>
      <c r="F744" s="570"/>
      <c r="G744" s="570"/>
      <c r="H744" s="570"/>
      <c r="I744" s="570"/>
      <c r="J744" s="570"/>
      <c r="K744" s="570"/>
      <c r="L744" s="570"/>
      <c r="M744" s="570"/>
      <c r="N744" s="570">
        <v>1</v>
      </c>
      <c r="O744" s="570">
        <v>116</v>
      </c>
      <c r="P744" s="583"/>
      <c r="Q744" s="571">
        <v>116</v>
      </c>
    </row>
    <row r="745" spans="1:17" ht="14.4" customHeight="1" x14ac:dyDescent="0.3">
      <c r="A745" s="566" t="s">
        <v>6256</v>
      </c>
      <c r="B745" s="567" t="s">
        <v>5310</v>
      </c>
      <c r="C745" s="567" t="s">
        <v>5132</v>
      </c>
      <c r="D745" s="567" t="s">
        <v>5748</v>
      </c>
      <c r="E745" s="567" t="s">
        <v>5749</v>
      </c>
      <c r="F745" s="570"/>
      <c r="G745" s="570"/>
      <c r="H745" s="570"/>
      <c r="I745" s="570"/>
      <c r="J745" s="570">
        <v>1</v>
      </c>
      <c r="K745" s="570">
        <v>2671</v>
      </c>
      <c r="L745" s="570"/>
      <c r="M745" s="570">
        <v>2671</v>
      </c>
      <c r="N745" s="570"/>
      <c r="O745" s="570"/>
      <c r="P745" s="583"/>
      <c r="Q745" s="571"/>
    </row>
    <row r="746" spans="1:17" ht="14.4" customHeight="1" x14ac:dyDescent="0.3">
      <c r="A746" s="566" t="s">
        <v>6257</v>
      </c>
      <c r="B746" s="567" t="s">
        <v>5097</v>
      </c>
      <c r="C746" s="567" t="s">
        <v>5132</v>
      </c>
      <c r="D746" s="567" t="s">
        <v>5147</v>
      </c>
      <c r="E746" s="567" t="s">
        <v>5148</v>
      </c>
      <c r="F746" s="570"/>
      <c r="G746" s="570"/>
      <c r="H746" s="570"/>
      <c r="I746" s="570"/>
      <c r="J746" s="570">
        <v>1</v>
      </c>
      <c r="K746" s="570">
        <v>75</v>
      </c>
      <c r="L746" s="570"/>
      <c r="M746" s="570">
        <v>75</v>
      </c>
      <c r="N746" s="570"/>
      <c r="O746" s="570"/>
      <c r="P746" s="583"/>
      <c r="Q746" s="571"/>
    </row>
    <row r="747" spans="1:17" ht="14.4" customHeight="1" x14ac:dyDescent="0.3">
      <c r="A747" s="566" t="s">
        <v>6257</v>
      </c>
      <c r="B747" s="567" t="s">
        <v>5097</v>
      </c>
      <c r="C747" s="567" t="s">
        <v>5132</v>
      </c>
      <c r="D747" s="567" t="s">
        <v>5161</v>
      </c>
      <c r="E747" s="567" t="s">
        <v>5162</v>
      </c>
      <c r="F747" s="570">
        <v>1</v>
      </c>
      <c r="G747" s="570">
        <v>34</v>
      </c>
      <c r="H747" s="570">
        <v>1</v>
      </c>
      <c r="I747" s="570">
        <v>34</v>
      </c>
      <c r="J747" s="570"/>
      <c r="K747" s="570"/>
      <c r="L747" s="570"/>
      <c r="M747" s="570"/>
      <c r="N747" s="570"/>
      <c r="O747" s="570"/>
      <c r="P747" s="583"/>
      <c r="Q747" s="571"/>
    </row>
    <row r="748" spans="1:17" ht="14.4" customHeight="1" x14ac:dyDescent="0.3">
      <c r="A748" s="566" t="s">
        <v>6257</v>
      </c>
      <c r="B748" s="567" t="s">
        <v>5097</v>
      </c>
      <c r="C748" s="567" t="s">
        <v>5132</v>
      </c>
      <c r="D748" s="567" t="s">
        <v>5171</v>
      </c>
      <c r="E748" s="567" t="s">
        <v>5172</v>
      </c>
      <c r="F748" s="570"/>
      <c r="G748" s="570"/>
      <c r="H748" s="570"/>
      <c r="I748" s="570"/>
      <c r="J748" s="570">
        <v>1</v>
      </c>
      <c r="K748" s="570">
        <v>114</v>
      </c>
      <c r="L748" s="570"/>
      <c r="M748" s="570">
        <v>114</v>
      </c>
      <c r="N748" s="570"/>
      <c r="O748" s="570"/>
      <c r="P748" s="583"/>
      <c r="Q748" s="571"/>
    </row>
    <row r="749" spans="1:17" ht="14.4" customHeight="1" x14ac:dyDescent="0.3">
      <c r="A749" s="566" t="s">
        <v>6257</v>
      </c>
      <c r="B749" s="567" t="s">
        <v>5097</v>
      </c>
      <c r="C749" s="567" t="s">
        <v>5132</v>
      </c>
      <c r="D749" s="567" t="s">
        <v>5177</v>
      </c>
      <c r="E749" s="567" t="s">
        <v>5178</v>
      </c>
      <c r="F749" s="570"/>
      <c r="G749" s="570"/>
      <c r="H749" s="570"/>
      <c r="I749" s="570"/>
      <c r="J749" s="570">
        <v>2</v>
      </c>
      <c r="K749" s="570">
        <v>166</v>
      </c>
      <c r="L749" s="570"/>
      <c r="M749" s="570">
        <v>83</v>
      </c>
      <c r="N749" s="570"/>
      <c r="O749" s="570"/>
      <c r="P749" s="583"/>
      <c r="Q749" s="571"/>
    </row>
    <row r="750" spans="1:17" ht="14.4" customHeight="1" x14ac:dyDescent="0.3">
      <c r="A750" s="566" t="s">
        <v>6257</v>
      </c>
      <c r="B750" s="567" t="s">
        <v>5097</v>
      </c>
      <c r="C750" s="567" t="s">
        <v>5132</v>
      </c>
      <c r="D750" s="567" t="s">
        <v>5179</v>
      </c>
      <c r="E750" s="567" t="s">
        <v>5180</v>
      </c>
      <c r="F750" s="570">
        <v>3</v>
      </c>
      <c r="G750" s="570">
        <v>1821</v>
      </c>
      <c r="H750" s="570">
        <v>1</v>
      </c>
      <c r="I750" s="570">
        <v>607</v>
      </c>
      <c r="J750" s="570">
        <v>2</v>
      </c>
      <c r="K750" s="570">
        <v>1218</v>
      </c>
      <c r="L750" s="570">
        <v>0.66886326194398682</v>
      </c>
      <c r="M750" s="570">
        <v>609</v>
      </c>
      <c r="N750" s="570">
        <v>1</v>
      </c>
      <c r="O750" s="570">
        <v>611</v>
      </c>
      <c r="P750" s="583">
        <v>0.33552992861065351</v>
      </c>
      <c r="Q750" s="571">
        <v>611</v>
      </c>
    </row>
    <row r="751" spans="1:17" ht="14.4" customHeight="1" x14ac:dyDescent="0.3">
      <c r="A751" s="566" t="s">
        <v>6257</v>
      </c>
      <c r="B751" s="567" t="s">
        <v>5097</v>
      </c>
      <c r="C751" s="567" t="s">
        <v>5132</v>
      </c>
      <c r="D751" s="567" t="s">
        <v>5185</v>
      </c>
      <c r="E751" s="567" t="s">
        <v>5186</v>
      </c>
      <c r="F751" s="570"/>
      <c r="G751" s="570"/>
      <c r="H751" s="570"/>
      <c r="I751" s="570"/>
      <c r="J751" s="570"/>
      <c r="K751" s="570"/>
      <c r="L751" s="570"/>
      <c r="M751" s="570"/>
      <c r="N751" s="570">
        <v>1</v>
      </c>
      <c r="O751" s="570">
        <v>947</v>
      </c>
      <c r="P751" s="583"/>
      <c r="Q751" s="571">
        <v>947</v>
      </c>
    </row>
    <row r="752" spans="1:17" ht="14.4" customHeight="1" x14ac:dyDescent="0.3">
      <c r="A752" s="566" t="s">
        <v>6257</v>
      </c>
      <c r="B752" s="567" t="s">
        <v>5097</v>
      </c>
      <c r="C752" s="567" t="s">
        <v>5132</v>
      </c>
      <c r="D752" s="567" t="s">
        <v>5189</v>
      </c>
      <c r="E752" s="567" t="s">
        <v>5190</v>
      </c>
      <c r="F752" s="570"/>
      <c r="G752" s="570"/>
      <c r="H752" s="570"/>
      <c r="I752" s="570"/>
      <c r="J752" s="570">
        <v>2</v>
      </c>
      <c r="K752" s="570">
        <v>770</v>
      </c>
      <c r="L752" s="570"/>
      <c r="M752" s="570">
        <v>385</v>
      </c>
      <c r="N752" s="570"/>
      <c r="O752" s="570"/>
      <c r="P752" s="583"/>
      <c r="Q752" s="571"/>
    </row>
    <row r="753" spans="1:17" ht="14.4" customHeight="1" x14ac:dyDescent="0.3">
      <c r="A753" s="566" t="s">
        <v>6257</v>
      </c>
      <c r="B753" s="567" t="s">
        <v>5097</v>
      </c>
      <c r="C753" s="567" t="s">
        <v>5132</v>
      </c>
      <c r="D753" s="567" t="s">
        <v>5191</v>
      </c>
      <c r="E753" s="567" t="s">
        <v>5192</v>
      </c>
      <c r="F753" s="570">
        <v>2</v>
      </c>
      <c r="G753" s="570">
        <v>78</v>
      </c>
      <c r="H753" s="570">
        <v>1</v>
      </c>
      <c r="I753" s="570">
        <v>39</v>
      </c>
      <c r="J753" s="570">
        <v>2</v>
      </c>
      <c r="K753" s="570">
        <v>78</v>
      </c>
      <c r="L753" s="570">
        <v>1</v>
      </c>
      <c r="M753" s="570">
        <v>39</v>
      </c>
      <c r="N753" s="570">
        <v>5</v>
      </c>
      <c r="O753" s="570">
        <v>195</v>
      </c>
      <c r="P753" s="583">
        <v>2.5</v>
      </c>
      <c r="Q753" s="571">
        <v>39</v>
      </c>
    </row>
    <row r="754" spans="1:17" ht="14.4" customHeight="1" x14ac:dyDescent="0.3">
      <c r="A754" s="566" t="s">
        <v>6257</v>
      </c>
      <c r="B754" s="567" t="s">
        <v>5097</v>
      </c>
      <c r="C754" s="567" t="s">
        <v>5132</v>
      </c>
      <c r="D754" s="567" t="s">
        <v>5197</v>
      </c>
      <c r="E754" s="567" t="s">
        <v>5198</v>
      </c>
      <c r="F754" s="570">
        <v>1</v>
      </c>
      <c r="G754" s="570">
        <v>1684</v>
      </c>
      <c r="H754" s="570">
        <v>1</v>
      </c>
      <c r="I754" s="570">
        <v>1684</v>
      </c>
      <c r="J754" s="570"/>
      <c r="K754" s="570"/>
      <c r="L754" s="570"/>
      <c r="M754" s="570"/>
      <c r="N754" s="570"/>
      <c r="O754" s="570"/>
      <c r="P754" s="583"/>
      <c r="Q754" s="571"/>
    </row>
    <row r="755" spans="1:17" ht="14.4" customHeight="1" x14ac:dyDescent="0.3">
      <c r="A755" s="566" t="s">
        <v>6257</v>
      </c>
      <c r="B755" s="567" t="s">
        <v>5097</v>
      </c>
      <c r="C755" s="567" t="s">
        <v>5132</v>
      </c>
      <c r="D755" s="567" t="s">
        <v>5203</v>
      </c>
      <c r="E755" s="567" t="s">
        <v>5204</v>
      </c>
      <c r="F755" s="570">
        <v>1</v>
      </c>
      <c r="G755" s="570">
        <v>685</v>
      </c>
      <c r="H755" s="570">
        <v>1</v>
      </c>
      <c r="I755" s="570">
        <v>685</v>
      </c>
      <c r="J755" s="570">
        <v>1</v>
      </c>
      <c r="K755" s="570">
        <v>687</v>
      </c>
      <c r="L755" s="570">
        <v>1.0029197080291972</v>
      </c>
      <c r="M755" s="570">
        <v>687</v>
      </c>
      <c r="N755" s="570"/>
      <c r="O755" s="570"/>
      <c r="P755" s="583"/>
      <c r="Q755" s="571"/>
    </row>
    <row r="756" spans="1:17" ht="14.4" customHeight="1" x14ac:dyDescent="0.3">
      <c r="A756" s="566" t="s">
        <v>6257</v>
      </c>
      <c r="B756" s="567" t="s">
        <v>5097</v>
      </c>
      <c r="C756" s="567" t="s">
        <v>5132</v>
      </c>
      <c r="D756" s="567" t="s">
        <v>5209</v>
      </c>
      <c r="E756" s="567" t="s">
        <v>5210</v>
      </c>
      <c r="F756" s="570">
        <v>325</v>
      </c>
      <c r="G756" s="570">
        <v>80600</v>
      </c>
      <c r="H756" s="570">
        <v>1</v>
      </c>
      <c r="I756" s="570">
        <v>248</v>
      </c>
      <c r="J756" s="570">
        <v>408</v>
      </c>
      <c r="K756" s="570">
        <v>101592</v>
      </c>
      <c r="L756" s="570">
        <v>1.2604466501240694</v>
      </c>
      <c r="M756" s="570">
        <v>249</v>
      </c>
      <c r="N756" s="570">
        <v>267</v>
      </c>
      <c r="O756" s="570">
        <v>61944</v>
      </c>
      <c r="P756" s="583">
        <v>0.76853598014888336</v>
      </c>
      <c r="Q756" s="571">
        <v>232</v>
      </c>
    </row>
    <row r="757" spans="1:17" ht="14.4" customHeight="1" x14ac:dyDescent="0.3">
      <c r="A757" s="566" t="s">
        <v>6257</v>
      </c>
      <c r="B757" s="567" t="s">
        <v>5097</v>
      </c>
      <c r="C757" s="567" t="s">
        <v>5132</v>
      </c>
      <c r="D757" s="567" t="s">
        <v>5235</v>
      </c>
      <c r="E757" s="567" t="s">
        <v>5236</v>
      </c>
      <c r="F757" s="570">
        <v>1</v>
      </c>
      <c r="G757" s="570">
        <v>310</v>
      </c>
      <c r="H757" s="570">
        <v>1</v>
      </c>
      <c r="I757" s="570">
        <v>310</v>
      </c>
      <c r="J757" s="570">
        <v>35</v>
      </c>
      <c r="K757" s="570">
        <v>10920</v>
      </c>
      <c r="L757" s="570">
        <v>35.225806451612904</v>
      </c>
      <c r="M757" s="570">
        <v>312</v>
      </c>
      <c r="N757" s="570"/>
      <c r="O757" s="570"/>
      <c r="P757" s="583"/>
      <c r="Q757" s="571"/>
    </row>
    <row r="758" spans="1:17" ht="14.4" customHeight="1" x14ac:dyDescent="0.3">
      <c r="A758" s="566" t="s">
        <v>6257</v>
      </c>
      <c r="B758" s="567" t="s">
        <v>5257</v>
      </c>
      <c r="C758" s="567" t="s">
        <v>5132</v>
      </c>
      <c r="D758" s="567" t="s">
        <v>5235</v>
      </c>
      <c r="E758" s="567" t="s">
        <v>5236</v>
      </c>
      <c r="F758" s="570"/>
      <c r="G758" s="570"/>
      <c r="H758" s="570"/>
      <c r="I758" s="570"/>
      <c r="J758" s="570">
        <v>1</v>
      </c>
      <c r="K758" s="570">
        <v>312</v>
      </c>
      <c r="L758" s="570"/>
      <c r="M758" s="570">
        <v>312</v>
      </c>
      <c r="N758" s="570"/>
      <c r="O758" s="570"/>
      <c r="P758" s="583"/>
      <c r="Q758" s="571"/>
    </row>
    <row r="759" spans="1:17" ht="14.4" customHeight="1" x14ac:dyDescent="0.3">
      <c r="A759" s="566" t="s">
        <v>6258</v>
      </c>
      <c r="B759" s="567" t="s">
        <v>5097</v>
      </c>
      <c r="C759" s="567" t="s">
        <v>5132</v>
      </c>
      <c r="D759" s="567" t="s">
        <v>5161</v>
      </c>
      <c r="E759" s="567" t="s">
        <v>5162</v>
      </c>
      <c r="F759" s="570">
        <v>3</v>
      </c>
      <c r="G759" s="570">
        <v>102</v>
      </c>
      <c r="H759" s="570">
        <v>1</v>
      </c>
      <c r="I759" s="570">
        <v>34</v>
      </c>
      <c r="J759" s="570">
        <v>1</v>
      </c>
      <c r="K759" s="570">
        <v>34</v>
      </c>
      <c r="L759" s="570">
        <v>0.33333333333333331</v>
      </c>
      <c r="M759" s="570">
        <v>34</v>
      </c>
      <c r="N759" s="570">
        <v>1</v>
      </c>
      <c r="O759" s="570">
        <v>34</v>
      </c>
      <c r="P759" s="583">
        <v>0.33333333333333331</v>
      </c>
      <c r="Q759" s="571">
        <v>34</v>
      </c>
    </row>
    <row r="760" spans="1:17" ht="14.4" customHeight="1" x14ac:dyDescent="0.3">
      <c r="A760" s="566" t="s">
        <v>6258</v>
      </c>
      <c r="B760" s="567" t="s">
        <v>5097</v>
      </c>
      <c r="C760" s="567" t="s">
        <v>5132</v>
      </c>
      <c r="D760" s="567" t="s">
        <v>5209</v>
      </c>
      <c r="E760" s="567" t="s">
        <v>5210</v>
      </c>
      <c r="F760" s="570">
        <v>22</v>
      </c>
      <c r="G760" s="570">
        <v>5456</v>
      </c>
      <c r="H760" s="570">
        <v>1</v>
      </c>
      <c r="I760" s="570">
        <v>248</v>
      </c>
      <c r="J760" s="570">
        <v>22</v>
      </c>
      <c r="K760" s="570">
        <v>5478</v>
      </c>
      <c r="L760" s="570">
        <v>1.0040322580645162</v>
      </c>
      <c r="M760" s="570">
        <v>249</v>
      </c>
      <c r="N760" s="570">
        <v>19</v>
      </c>
      <c r="O760" s="570">
        <v>4408</v>
      </c>
      <c r="P760" s="583">
        <v>0.8079178885630498</v>
      </c>
      <c r="Q760" s="571">
        <v>232</v>
      </c>
    </row>
    <row r="761" spans="1:17" ht="14.4" customHeight="1" x14ac:dyDescent="0.3">
      <c r="A761" s="566" t="s">
        <v>6258</v>
      </c>
      <c r="B761" s="567" t="s">
        <v>5097</v>
      </c>
      <c r="C761" s="567" t="s">
        <v>5132</v>
      </c>
      <c r="D761" s="567" t="s">
        <v>5211</v>
      </c>
      <c r="E761" s="567" t="s">
        <v>5212</v>
      </c>
      <c r="F761" s="570">
        <v>3</v>
      </c>
      <c r="G761" s="570">
        <v>372</v>
      </c>
      <c r="H761" s="570">
        <v>1</v>
      </c>
      <c r="I761" s="570">
        <v>124</v>
      </c>
      <c r="J761" s="570">
        <v>2</v>
      </c>
      <c r="K761" s="570">
        <v>250</v>
      </c>
      <c r="L761" s="570">
        <v>0.67204301075268813</v>
      </c>
      <c r="M761" s="570">
        <v>125</v>
      </c>
      <c r="N761" s="570">
        <v>3</v>
      </c>
      <c r="O761" s="570">
        <v>348</v>
      </c>
      <c r="P761" s="583">
        <v>0.93548387096774188</v>
      </c>
      <c r="Q761" s="571">
        <v>116</v>
      </c>
    </row>
    <row r="762" spans="1:17" ht="14.4" customHeight="1" x14ac:dyDescent="0.3">
      <c r="A762" s="566" t="s">
        <v>6258</v>
      </c>
      <c r="B762" s="567" t="s">
        <v>5097</v>
      </c>
      <c r="C762" s="567" t="s">
        <v>5132</v>
      </c>
      <c r="D762" s="567" t="s">
        <v>5235</v>
      </c>
      <c r="E762" s="567" t="s">
        <v>5236</v>
      </c>
      <c r="F762" s="570">
        <v>2</v>
      </c>
      <c r="G762" s="570">
        <v>620</v>
      </c>
      <c r="H762" s="570">
        <v>1</v>
      </c>
      <c r="I762" s="570">
        <v>310</v>
      </c>
      <c r="J762" s="570">
        <v>1</v>
      </c>
      <c r="K762" s="570">
        <v>312</v>
      </c>
      <c r="L762" s="570">
        <v>0.50322580645161286</v>
      </c>
      <c r="M762" s="570">
        <v>312</v>
      </c>
      <c r="N762" s="570"/>
      <c r="O762" s="570"/>
      <c r="P762" s="583"/>
      <c r="Q762" s="571"/>
    </row>
    <row r="763" spans="1:17" ht="14.4" customHeight="1" x14ac:dyDescent="0.3">
      <c r="A763" s="566" t="s">
        <v>6259</v>
      </c>
      <c r="B763" s="567" t="s">
        <v>5097</v>
      </c>
      <c r="C763" s="567" t="s">
        <v>5132</v>
      </c>
      <c r="D763" s="567" t="s">
        <v>5678</v>
      </c>
      <c r="E763" s="567" t="s">
        <v>5679</v>
      </c>
      <c r="F763" s="570"/>
      <c r="G763" s="570"/>
      <c r="H763" s="570"/>
      <c r="I763" s="570"/>
      <c r="J763" s="570">
        <v>1</v>
      </c>
      <c r="K763" s="570">
        <v>852</v>
      </c>
      <c r="L763" s="570"/>
      <c r="M763" s="570">
        <v>852</v>
      </c>
      <c r="N763" s="570"/>
      <c r="O763" s="570"/>
      <c r="P763" s="583"/>
      <c r="Q763" s="571"/>
    </row>
    <row r="764" spans="1:17" ht="14.4" customHeight="1" x14ac:dyDescent="0.3">
      <c r="A764" s="566" t="s">
        <v>6259</v>
      </c>
      <c r="B764" s="567" t="s">
        <v>5097</v>
      </c>
      <c r="C764" s="567" t="s">
        <v>5132</v>
      </c>
      <c r="D764" s="567" t="s">
        <v>5161</v>
      </c>
      <c r="E764" s="567" t="s">
        <v>5162</v>
      </c>
      <c r="F764" s="570"/>
      <c r="G764" s="570"/>
      <c r="H764" s="570"/>
      <c r="I764" s="570"/>
      <c r="J764" s="570"/>
      <c r="K764" s="570"/>
      <c r="L764" s="570"/>
      <c r="M764" s="570"/>
      <c r="N764" s="570">
        <v>1</v>
      </c>
      <c r="O764" s="570">
        <v>34</v>
      </c>
      <c r="P764" s="583"/>
      <c r="Q764" s="571">
        <v>34</v>
      </c>
    </row>
    <row r="765" spans="1:17" ht="14.4" customHeight="1" x14ac:dyDescent="0.3">
      <c r="A765" s="566" t="s">
        <v>6259</v>
      </c>
      <c r="B765" s="567" t="s">
        <v>5097</v>
      </c>
      <c r="C765" s="567" t="s">
        <v>5132</v>
      </c>
      <c r="D765" s="567" t="s">
        <v>5209</v>
      </c>
      <c r="E765" s="567" t="s">
        <v>5210</v>
      </c>
      <c r="F765" s="570">
        <v>1</v>
      </c>
      <c r="G765" s="570">
        <v>248</v>
      </c>
      <c r="H765" s="570">
        <v>1</v>
      </c>
      <c r="I765" s="570">
        <v>248</v>
      </c>
      <c r="J765" s="570"/>
      <c r="K765" s="570"/>
      <c r="L765" s="570"/>
      <c r="M765" s="570"/>
      <c r="N765" s="570">
        <v>5</v>
      </c>
      <c r="O765" s="570">
        <v>1160</v>
      </c>
      <c r="P765" s="583">
        <v>4.67741935483871</v>
      </c>
      <c r="Q765" s="571">
        <v>232</v>
      </c>
    </row>
    <row r="766" spans="1:17" ht="14.4" customHeight="1" x14ac:dyDescent="0.3">
      <c r="A766" s="566" t="s">
        <v>6259</v>
      </c>
      <c r="B766" s="567" t="s">
        <v>5097</v>
      </c>
      <c r="C766" s="567" t="s">
        <v>5132</v>
      </c>
      <c r="D766" s="567" t="s">
        <v>5235</v>
      </c>
      <c r="E766" s="567" t="s">
        <v>5236</v>
      </c>
      <c r="F766" s="570">
        <v>43</v>
      </c>
      <c r="G766" s="570">
        <v>13330</v>
      </c>
      <c r="H766" s="570">
        <v>1</v>
      </c>
      <c r="I766" s="570">
        <v>310</v>
      </c>
      <c r="J766" s="570">
        <v>34</v>
      </c>
      <c r="K766" s="570">
        <v>10608</v>
      </c>
      <c r="L766" s="570">
        <v>0.79579894973743437</v>
      </c>
      <c r="M766" s="570">
        <v>312</v>
      </c>
      <c r="N766" s="570">
        <v>21</v>
      </c>
      <c r="O766" s="570">
        <v>4872</v>
      </c>
      <c r="P766" s="583">
        <v>0.36549137284321082</v>
      </c>
      <c r="Q766" s="571">
        <v>232</v>
      </c>
    </row>
    <row r="767" spans="1:17" ht="14.4" customHeight="1" x14ac:dyDescent="0.3">
      <c r="A767" s="566" t="s">
        <v>6259</v>
      </c>
      <c r="B767" s="567" t="s">
        <v>5257</v>
      </c>
      <c r="C767" s="567" t="s">
        <v>5132</v>
      </c>
      <c r="D767" s="567" t="s">
        <v>5235</v>
      </c>
      <c r="E767" s="567" t="s">
        <v>5236</v>
      </c>
      <c r="F767" s="570"/>
      <c r="G767" s="570"/>
      <c r="H767" s="570"/>
      <c r="I767" s="570"/>
      <c r="J767" s="570"/>
      <c r="K767" s="570"/>
      <c r="L767" s="570"/>
      <c r="M767" s="570"/>
      <c r="N767" s="570">
        <v>3</v>
      </c>
      <c r="O767" s="570">
        <v>696</v>
      </c>
      <c r="P767" s="583"/>
      <c r="Q767" s="571">
        <v>232</v>
      </c>
    </row>
    <row r="768" spans="1:17" ht="14.4" customHeight="1" x14ac:dyDescent="0.3">
      <c r="A768" s="566" t="s">
        <v>6260</v>
      </c>
      <c r="B768" s="567" t="s">
        <v>5097</v>
      </c>
      <c r="C768" s="567" t="s">
        <v>5119</v>
      </c>
      <c r="D768" s="567" t="s">
        <v>5122</v>
      </c>
      <c r="E768" s="567" t="s">
        <v>5123</v>
      </c>
      <c r="F768" s="570">
        <v>2</v>
      </c>
      <c r="G768" s="570">
        <v>1720</v>
      </c>
      <c r="H768" s="570">
        <v>1</v>
      </c>
      <c r="I768" s="570">
        <v>860</v>
      </c>
      <c r="J768" s="570"/>
      <c r="K768" s="570"/>
      <c r="L768" s="570"/>
      <c r="M768" s="570"/>
      <c r="N768" s="570"/>
      <c r="O768" s="570"/>
      <c r="P768" s="583"/>
      <c r="Q768" s="571"/>
    </row>
    <row r="769" spans="1:17" ht="14.4" customHeight="1" x14ac:dyDescent="0.3">
      <c r="A769" s="566" t="s">
        <v>6260</v>
      </c>
      <c r="B769" s="567" t="s">
        <v>5097</v>
      </c>
      <c r="C769" s="567" t="s">
        <v>5132</v>
      </c>
      <c r="D769" s="567" t="s">
        <v>5161</v>
      </c>
      <c r="E769" s="567" t="s">
        <v>5162</v>
      </c>
      <c r="F769" s="570">
        <v>4</v>
      </c>
      <c r="G769" s="570">
        <v>136</v>
      </c>
      <c r="H769" s="570">
        <v>1</v>
      </c>
      <c r="I769" s="570">
        <v>34</v>
      </c>
      <c r="J769" s="570"/>
      <c r="K769" s="570"/>
      <c r="L769" s="570"/>
      <c r="M769" s="570"/>
      <c r="N769" s="570">
        <v>2</v>
      </c>
      <c r="O769" s="570">
        <v>68</v>
      </c>
      <c r="P769" s="583">
        <v>0.5</v>
      </c>
      <c r="Q769" s="571">
        <v>34</v>
      </c>
    </row>
    <row r="770" spans="1:17" ht="14.4" customHeight="1" x14ac:dyDescent="0.3">
      <c r="A770" s="566" t="s">
        <v>6260</v>
      </c>
      <c r="B770" s="567" t="s">
        <v>5097</v>
      </c>
      <c r="C770" s="567" t="s">
        <v>5132</v>
      </c>
      <c r="D770" s="567" t="s">
        <v>5173</v>
      </c>
      <c r="E770" s="567" t="s">
        <v>5174</v>
      </c>
      <c r="F770" s="570">
        <v>2</v>
      </c>
      <c r="G770" s="570">
        <v>1780</v>
      </c>
      <c r="H770" s="570">
        <v>1</v>
      </c>
      <c r="I770" s="570">
        <v>890</v>
      </c>
      <c r="J770" s="570"/>
      <c r="K770" s="570"/>
      <c r="L770" s="570"/>
      <c r="M770" s="570"/>
      <c r="N770" s="570"/>
      <c r="O770" s="570"/>
      <c r="P770" s="583"/>
      <c r="Q770" s="571"/>
    </row>
    <row r="771" spans="1:17" ht="14.4" customHeight="1" x14ac:dyDescent="0.3">
      <c r="A771" s="566" t="s">
        <v>6260</v>
      </c>
      <c r="B771" s="567" t="s">
        <v>5097</v>
      </c>
      <c r="C771" s="567" t="s">
        <v>5132</v>
      </c>
      <c r="D771" s="567" t="s">
        <v>5209</v>
      </c>
      <c r="E771" s="567" t="s">
        <v>5210</v>
      </c>
      <c r="F771" s="570">
        <v>53</v>
      </c>
      <c r="G771" s="570">
        <v>13144</v>
      </c>
      <c r="H771" s="570">
        <v>1</v>
      </c>
      <c r="I771" s="570">
        <v>248</v>
      </c>
      <c r="J771" s="570">
        <v>63</v>
      </c>
      <c r="K771" s="570">
        <v>15687</v>
      </c>
      <c r="L771" s="570">
        <v>1.1934723067559343</v>
      </c>
      <c r="M771" s="570">
        <v>249</v>
      </c>
      <c r="N771" s="570">
        <v>117</v>
      </c>
      <c r="O771" s="570">
        <v>27144</v>
      </c>
      <c r="P771" s="583">
        <v>2.0651247717589776</v>
      </c>
      <c r="Q771" s="571">
        <v>232</v>
      </c>
    </row>
    <row r="772" spans="1:17" ht="14.4" customHeight="1" x14ac:dyDescent="0.3">
      <c r="A772" s="566" t="s">
        <v>6260</v>
      </c>
      <c r="B772" s="567" t="s">
        <v>5097</v>
      </c>
      <c r="C772" s="567" t="s">
        <v>5132</v>
      </c>
      <c r="D772" s="567" t="s">
        <v>5211</v>
      </c>
      <c r="E772" s="567" t="s">
        <v>5212</v>
      </c>
      <c r="F772" s="570">
        <v>12</v>
      </c>
      <c r="G772" s="570">
        <v>1488</v>
      </c>
      <c r="H772" s="570">
        <v>1</v>
      </c>
      <c r="I772" s="570">
        <v>124</v>
      </c>
      <c r="J772" s="570">
        <v>13</v>
      </c>
      <c r="K772" s="570">
        <v>1625</v>
      </c>
      <c r="L772" s="570">
        <v>1.0920698924731183</v>
      </c>
      <c r="M772" s="570">
        <v>125</v>
      </c>
      <c r="N772" s="570">
        <v>3</v>
      </c>
      <c r="O772" s="570">
        <v>348</v>
      </c>
      <c r="P772" s="583">
        <v>0.23387096774193547</v>
      </c>
      <c r="Q772" s="571">
        <v>116</v>
      </c>
    </row>
    <row r="773" spans="1:17" ht="14.4" customHeight="1" x14ac:dyDescent="0.3">
      <c r="A773" s="566" t="s">
        <v>6260</v>
      </c>
      <c r="B773" s="567" t="s">
        <v>5097</v>
      </c>
      <c r="C773" s="567" t="s">
        <v>5132</v>
      </c>
      <c r="D773" s="567" t="s">
        <v>5217</v>
      </c>
      <c r="E773" s="567" t="s">
        <v>5218</v>
      </c>
      <c r="F773" s="570">
        <v>16</v>
      </c>
      <c r="G773" s="570">
        <v>10672</v>
      </c>
      <c r="H773" s="570">
        <v>1</v>
      </c>
      <c r="I773" s="570">
        <v>667</v>
      </c>
      <c r="J773" s="570">
        <v>7</v>
      </c>
      <c r="K773" s="570">
        <v>4704</v>
      </c>
      <c r="L773" s="570">
        <v>0.44077961019490253</v>
      </c>
      <c r="M773" s="570">
        <v>672</v>
      </c>
      <c r="N773" s="570"/>
      <c r="O773" s="570"/>
      <c r="P773" s="583"/>
      <c r="Q773" s="571"/>
    </row>
    <row r="774" spans="1:17" ht="14.4" customHeight="1" x14ac:dyDescent="0.3">
      <c r="A774" s="566" t="s">
        <v>6260</v>
      </c>
      <c r="B774" s="567" t="s">
        <v>5097</v>
      </c>
      <c r="C774" s="567" t="s">
        <v>5132</v>
      </c>
      <c r="D774" s="567" t="s">
        <v>5227</v>
      </c>
      <c r="E774" s="567" t="s">
        <v>5228</v>
      </c>
      <c r="F774" s="570">
        <v>1</v>
      </c>
      <c r="G774" s="570">
        <v>623</v>
      </c>
      <c r="H774" s="570">
        <v>1</v>
      </c>
      <c r="I774" s="570">
        <v>623</v>
      </c>
      <c r="J774" s="570"/>
      <c r="K774" s="570"/>
      <c r="L774" s="570"/>
      <c r="M774" s="570"/>
      <c r="N774" s="570"/>
      <c r="O774" s="570"/>
      <c r="P774" s="583"/>
      <c r="Q774" s="571"/>
    </row>
    <row r="775" spans="1:17" ht="14.4" customHeight="1" x14ac:dyDescent="0.3">
      <c r="A775" s="566" t="s">
        <v>6260</v>
      </c>
      <c r="B775" s="567" t="s">
        <v>5097</v>
      </c>
      <c r="C775" s="567" t="s">
        <v>5132</v>
      </c>
      <c r="D775" s="567" t="s">
        <v>5235</v>
      </c>
      <c r="E775" s="567" t="s">
        <v>5236</v>
      </c>
      <c r="F775" s="570">
        <v>434</v>
      </c>
      <c r="G775" s="570">
        <v>134540</v>
      </c>
      <c r="H775" s="570">
        <v>1</v>
      </c>
      <c r="I775" s="570">
        <v>310</v>
      </c>
      <c r="J775" s="570">
        <v>520</v>
      </c>
      <c r="K775" s="570">
        <v>162240</v>
      </c>
      <c r="L775" s="570">
        <v>1.2058867251375056</v>
      </c>
      <c r="M775" s="570">
        <v>312</v>
      </c>
      <c r="N775" s="570">
        <v>343</v>
      </c>
      <c r="O775" s="570">
        <v>79576</v>
      </c>
      <c r="P775" s="583">
        <v>0.59146722164412069</v>
      </c>
      <c r="Q775" s="571">
        <v>232</v>
      </c>
    </row>
    <row r="776" spans="1:17" ht="14.4" customHeight="1" x14ac:dyDescent="0.3">
      <c r="A776" s="566" t="s">
        <v>6260</v>
      </c>
      <c r="B776" s="567" t="s">
        <v>5097</v>
      </c>
      <c r="C776" s="567" t="s">
        <v>5132</v>
      </c>
      <c r="D776" s="567" t="s">
        <v>5237</v>
      </c>
      <c r="E776" s="567" t="s">
        <v>5238</v>
      </c>
      <c r="F776" s="570"/>
      <c r="G776" s="570"/>
      <c r="H776" s="570"/>
      <c r="I776" s="570"/>
      <c r="J776" s="570">
        <v>3</v>
      </c>
      <c r="K776" s="570">
        <v>552</v>
      </c>
      <c r="L776" s="570"/>
      <c r="M776" s="570">
        <v>184</v>
      </c>
      <c r="N776" s="570"/>
      <c r="O776" s="570"/>
      <c r="P776" s="583"/>
      <c r="Q776" s="571"/>
    </row>
    <row r="777" spans="1:17" ht="14.4" customHeight="1" x14ac:dyDescent="0.3">
      <c r="A777" s="566" t="s">
        <v>6260</v>
      </c>
      <c r="B777" s="567" t="s">
        <v>5257</v>
      </c>
      <c r="C777" s="567" t="s">
        <v>5132</v>
      </c>
      <c r="D777" s="567" t="s">
        <v>5258</v>
      </c>
      <c r="E777" s="567" t="s">
        <v>5259</v>
      </c>
      <c r="F777" s="570"/>
      <c r="G777" s="570"/>
      <c r="H777" s="570"/>
      <c r="I777" s="570"/>
      <c r="J777" s="570"/>
      <c r="K777" s="570"/>
      <c r="L777" s="570"/>
      <c r="M777" s="570"/>
      <c r="N777" s="570">
        <v>4</v>
      </c>
      <c r="O777" s="570">
        <v>424</v>
      </c>
      <c r="P777" s="583"/>
      <c r="Q777" s="571">
        <v>106</v>
      </c>
    </row>
    <row r="778" spans="1:17" ht="14.4" customHeight="1" x14ac:dyDescent="0.3">
      <c r="A778" s="566" t="s">
        <v>6260</v>
      </c>
      <c r="B778" s="567" t="s">
        <v>5257</v>
      </c>
      <c r="C778" s="567" t="s">
        <v>5132</v>
      </c>
      <c r="D778" s="567" t="s">
        <v>5235</v>
      </c>
      <c r="E778" s="567" t="s">
        <v>5236</v>
      </c>
      <c r="F778" s="570">
        <v>34</v>
      </c>
      <c r="G778" s="570">
        <v>10540</v>
      </c>
      <c r="H778" s="570">
        <v>1</v>
      </c>
      <c r="I778" s="570">
        <v>310</v>
      </c>
      <c r="J778" s="570">
        <v>51</v>
      </c>
      <c r="K778" s="570">
        <v>15912</v>
      </c>
      <c r="L778" s="570">
        <v>1.5096774193548388</v>
      </c>
      <c r="M778" s="570">
        <v>312</v>
      </c>
      <c r="N778" s="570">
        <v>108</v>
      </c>
      <c r="O778" s="570">
        <v>25056</v>
      </c>
      <c r="P778" s="583">
        <v>2.3772296015180268</v>
      </c>
      <c r="Q778" s="571">
        <v>232</v>
      </c>
    </row>
    <row r="779" spans="1:17" ht="14.4" customHeight="1" x14ac:dyDescent="0.3">
      <c r="A779" s="566" t="s">
        <v>6260</v>
      </c>
      <c r="B779" s="567" t="s">
        <v>5310</v>
      </c>
      <c r="C779" s="567" t="s">
        <v>5119</v>
      </c>
      <c r="D779" s="567" t="s">
        <v>5552</v>
      </c>
      <c r="E779" s="567" t="s">
        <v>5553</v>
      </c>
      <c r="F779" s="570"/>
      <c r="G779" s="570"/>
      <c r="H779" s="570"/>
      <c r="I779" s="570"/>
      <c r="J779" s="570"/>
      <c r="K779" s="570"/>
      <c r="L779" s="570"/>
      <c r="M779" s="570"/>
      <c r="N779" s="570">
        <v>1</v>
      </c>
      <c r="O779" s="570">
        <v>8730.2999999999993</v>
      </c>
      <c r="P779" s="583"/>
      <c r="Q779" s="571">
        <v>8730.2999999999993</v>
      </c>
    </row>
    <row r="780" spans="1:17" ht="14.4" customHeight="1" x14ac:dyDescent="0.3">
      <c r="A780" s="566" t="s">
        <v>6260</v>
      </c>
      <c r="B780" s="567" t="s">
        <v>5310</v>
      </c>
      <c r="C780" s="567" t="s">
        <v>5132</v>
      </c>
      <c r="D780" s="567" t="s">
        <v>5762</v>
      </c>
      <c r="E780" s="567" t="s">
        <v>5763</v>
      </c>
      <c r="F780" s="570">
        <v>2</v>
      </c>
      <c r="G780" s="570">
        <v>3758</v>
      </c>
      <c r="H780" s="570">
        <v>1</v>
      </c>
      <c r="I780" s="570">
        <v>1879</v>
      </c>
      <c r="J780" s="570">
        <v>1</v>
      </c>
      <c r="K780" s="570">
        <v>1885</v>
      </c>
      <c r="L780" s="570">
        <v>0.50159659393294309</v>
      </c>
      <c r="M780" s="570">
        <v>1885</v>
      </c>
      <c r="N780" s="570"/>
      <c r="O780" s="570"/>
      <c r="P780" s="583"/>
      <c r="Q780" s="571"/>
    </row>
    <row r="781" spans="1:17" ht="14.4" customHeight="1" x14ac:dyDescent="0.3">
      <c r="A781" s="566" t="s">
        <v>6260</v>
      </c>
      <c r="B781" s="567" t="s">
        <v>5310</v>
      </c>
      <c r="C781" s="567" t="s">
        <v>5132</v>
      </c>
      <c r="D781" s="567" t="s">
        <v>5764</v>
      </c>
      <c r="E781" s="567" t="s">
        <v>5765</v>
      </c>
      <c r="F781" s="570">
        <v>1</v>
      </c>
      <c r="G781" s="570">
        <v>2354</v>
      </c>
      <c r="H781" s="570">
        <v>1</v>
      </c>
      <c r="I781" s="570">
        <v>2354</v>
      </c>
      <c r="J781" s="570"/>
      <c r="K781" s="570"/>
      <c r="L781" s="570"/>
      <c r="M781" s="570"/>
      <c r="N781" s="570"/>
      <c r="O781" s="570"/>
      <c r="P781" s="583"/>
      <c r="Q781" s="571"/>
    </row>
    <row r="782" spans="1:17" ht="14.4" customHeight="1" x14ac:dyDescent="0.3">
      <c r="A782" s="566" t="s">
        <v>6260</v>
      </c>
      <c r="B782" s="567" t="s">
        <v>5310</v>
      </c>
      <c r="C782" s="567" t="s">
        <v>5132</v>
      </c>
      <c r="D782" s="567" t="s">
        <v>5838</v>
      </c>
      <c r="E782" s="567" t="s">
        <v>5839</v>
      </c>
      <c r="F782" s="570"/>
      <c r="G782" s="570"/>
      <c r="H782" s="570"/>
      <c r="I782" s="570"/>
      <c r="J782" s="570"/>
      <c r="K782" s="570"/>
      <c r="L782" s="570"/>
      <c r="M782" s="570"/>
      <c r="N782" s="570">
        <v>2</v>
      </c>
      <c r="O782" s="570">
        <v>2038</v>
      </c>
      <c r="P782" s="583"/>
      <c r="Q782" s="571">
        <v>1019</v>
      </c>
    </row>
    <row r="783" spans="1:17" ht="14.4" customHeight="1" x14ac:dyDescent="0.3">
      <c r="A783" s="566" t="s">
        <v>6260</v>
      </c>
      <c r="B783" s="567" t="s">
        <v>5310</v>
      </c>
      <c r="C783" s="567" t="s">
        <v>5132</v>
      </c>
      <c r="D783" s="567" t="s">
        <v>6261</v>
      </c>
      <c r="E783" s="567" t="s">
        <v>6262</v>
      </c>
      <c r="F783" s="570"/>
      <c r="G783" s="570"/>
      <c r="H783" s="570"/>
      <c r="I783" s="570"/>
      <c r="J783" s="570"/>
      <c r="K783" s="570"/>
      <c r="L783" s="570"/>
      <c r="M783" s="570"/>
      <c r="N783" s="570">
        <v>2</v>
      </c>
      <c r="O783" s="570">
        <v>2430</v>
      </c>
      <c r="P783" s="583"/>
      <c r="Q783" s="571">
        <v>1215</v>
      </c>
    </row>
    <row r="784" spans="1:17" ht="14.4" customHeight="1" x14ac:dyDescent="0.3">
      <c r="A784" s="566" t="s">
        <v>6263</v>
      </c>
      <c r="B784" s="567" t="s">
        <v>5097</v>
      </c>
      <c r="C784" s="567" t="s">
        <v>5132</v>
      </c>
      <c r="D784" s="567" t="s">
        <v>5161</v>
      </c>
      <c r="E784" s="567" t="s">
        <v>5162</v>
      </c>
      <c r="F784" s="570">
        <v>1</v>
      </c>
      <c r="G784" s="570">
        <v>34</v>
      </c>
      <c r="H784" s="570">
        <v>1</v>
      </c>
      <c r="I784" s="570">
        <v>34</v>
      </c>
      <c r="J784" s="570">
        <v>1</v>
      </c>
      <c r="K784" s="570">
        <v>34</v>
      </c>
      <c r="L784" s="570">
        <v>1</v>
      </c>
      <c r="M784" s="570">
        <v>34</v>
      </c>
      <c r="N784" s="570"/>
      <c r="O784" s="570"/>
      <c r="P784" s="583"/>
      <c r="Q784" s="571"/>
    </row>
    <row r="785" spans="1:17" ht="14.4" customHeight="1" x14ac:dyDescent="0.3">
      <c r="A785" s="566" t="s">
        <v>6263</v>
      </c>
      <c r="B785" s="567" t="s">
        <v>5097</v>
      </c>
      <c r="C785" s="567" t="s">
        <v>5132</v>
      </c>
      <c r="D785" s="567" t="s">
        <v>5209</v>
      </c>
      <c r="E785" s="567" t="s">
        <v>5210</v>
      </c>
      <c r="F785" s="570">
        <v>1</v>
      </c>
      <c r="G785" s="570">
        <v>248</v>
      </c>
      <c r="H785" s="570">
        <v>1</v>
      </c>
      <c r="I785" s="570">
        <v>248</v>
      </c>
      <c r="J785" s="570">
        <v>1</v>
      </c>
      <c r="K785" s="570">
        <v>249</v>
      </c>
      <c r="L785" s="570">
        <v>1.0040322580645162</v>
      </c>
      <c r="M785" s="570">
        <v>249</v>
      </c>
      <c r="N785" s="570">
        <v>4</v>
      </c>
      <c r="O785" s="570">
        <v>928</v>
      </c>
      <c r="P785" s="583">
        <v>3.7419354838709675</v>
      </c>
      <c r="Q785" s="571">
        <v>232</v>
      </c>
    </row>
    <row r="786" spans="1:17" ht="14.4" customHeight="1" x14ac:dyDescent="0.3">
      <c r="A786" s="566" t="s">
        <v>6264</v>
      </c>
      <c r="B786" s="567" t="s">
        <v>5097</v>
      </c>
      <c r="C786" s="567" t="s">
        <v>5132</v>
      </c>
      <c r="D786" s="567" t="s">
        <v>5161</v>
      </c>
      <c r="E786" s="567" t="s">
        <v>5162</v>
      </c>
      <c r="F786" s="570">
        <v>1</v>
      </c>
      <c r="G786" s="570">
        <v>34</v>
      </c>
      <c r="H786" s="570">
        <v>1</v>
      </c>
      <c r="I786" s="570">
        <v>34</v>
      </c>
      <c r="J786" s="570">
        <v>1</v>
      </c>
      <c r="K786" s="570">
        <v>34</v>
      </c>
      <c r="L786" s="570">
        <v>1</v>
      </c>
      <c r="M786" s="570">
        <v>34</v>
      </c>
      <c r="N786" s="570">
        <v>3</v>
      </c>
      <c r="O786" s="570">
        <v>102</v>
      </c>
      <c r="P786" s="583">
        <v>3</v>
      </c>
      <c r="Q786" s="571">
        <v>34</v>
      </c>
    </row>
    <row r="787" spans="1:17" ht="14.4" customHeight="1" x14ac:dyDescent="0.3">
      <c r="A787" s="566" t="s">
        <v>6264</v>
      </c>
      <c r="B787" s="567" t="s">
        <v>5097</v>
      </c>
      <c r="C787" s="567" t="s">
        <v>5132</v>
      </c>
      <c r="D787" s="567" t="s">
        <v>5181</v>
      </c>
      <c r="E787" s="567" t="s">
        <v>5182</v>
      </c>
      <c r="F787" s="570"/>
      <c r="G787" s="570"/>
      <c r="H787" s="570"/>
      <c r="I787" s="570"/>
      <c r="J787" s="570">
        <v>1</v>
      </c>
      <c r="K787" s="570">
        <v>164</v>
      </c>
      <c r="L787" s="570"/>
      <c r="M787" s="570">
        <v>164</v>
      </c>
      <c r="N787" s="570"/>
      <c r="O787" s="570"/>
      <c r="P787" s="583"/>
      <c r="Q787" s="571"/>
    </row>
    <row r="788" spans="1:17" ht="14.4" customHeight="1" x14ac:dyDescent="0.3">
      <c r="A788" s="566" t="s">
        <v>6264</v>
      </c>
      <c r="B788" s="567" t="s">
        <v>5097</v>
      </c>
      <c r="C788" s="567" t="s">
        <v>5132</v>
      </c>
      <c r="D788" s="567" t="s">
        <v>5185</v>
      </c>
      <c r="E788" s="567" t="s">
        <v>5186</v>
      </c>
      <c r="F788" s="570"/>
      <c r="G788" s="570"/>
      <c r="H788" s="570"/>
      <c r="I788" s="570"/>
      <c r="J788" s="570">
        <v>1</v>
      </c>
      <c r="K788" s="570">
        <v>943</v>
      </c>
      <c r="L788" s="570"/>
      <c r="M788" s="570">
        <v>943</v>
      </c>
      <c r="N788" s="570"/>
      <c r="O788" s="570"/>
      <c r="P788" s="583"/>
      <c r="Q788" s="571"/>
    </row>
    <row r="789" spans="1:17" ht="14.4" customHeight="1" x14ac:dyDescent="0.3">
      <c r="A789" s="566" t="s">
        <v>6264</v>
      </c>
      <c r="B789" s="567" t="s">
        <v>5097</v>
      </c>
      <c r="C789" s="567" t="s">
        <v>5132</v>
      </c>
      <c r="D789" s="567" t="s">
        <v>5189</v>
      </c>
      <c r="E789" s="567" t="s">
        <v>5190</v>
      </c>
      <c r="F789" s="570"/>
      <c r="G789" s="570"/>
      <c r="H789" s="570"/>
      <c r="I789" s="570"/>
      <c r="J789" s="570">
        <v>1</v>
      </c>
      <c r="K789" s="570">
        <v>385</v>
      </c>
      <c r="L789" s="570"/>
      <c r="M789" s="570">
        <v>385</v>
      </c>
      <c r="N789" s="570"/>
      <c r="O789" s="570"/>
      <c r="P789" s="583"/>
      <c r="Q789" s="571"/>
    </row>
    <row r="790" spans="1:17" ht="14.4" customHeight="1" x14ac:dyDescent="0.3">
      <c r="A790" s="566" t="s">
        <v>6264</v>
      </c>
      <c r="B790" s="567" t="s">
        <v>5097</v>
      </c>
      <c r="C790" s="567" t="s">
        <v>5132</v>
      </c>
      <c r="D790" s="567" t="s">
        <v>5209</v>
      </c>
      <c r="E790" s="567" t="s">
        <v>5210</v>
      </c>
      <c r="F790" s="570">
        <v>10</v>
      </c>
      <c r="G790" s="570">
        <v>2480</v>
      </c>
      <c r="H790" s="570">
        <v>1</v>
      </c>
      <c r="I790" s="570">
        <v>248</v>
      </c>
      <c r="J790" s="570">
        <v>6</v>
      </c>
      <c r="K790" s="570">
        <v>1494</v>
      </c>
      <c r="L790" s="570">
        <v>0.60241935483870968</v>
      </c>
      <c r="M790" s="570">
        <v>249</v>
      </c>
      <c r="N790" s="570">
        <v>8</v>
      </c>
      <c r="O790" s="570">
        <v>1856</v>
      </c>
      <c r="P790" s="583">
        <v>0.74838709677419357</v>
      </c>
      <c r="Q790" s="571">
        <v>232</v>
      </c>
    </row>
    <row r="791" spans="1:17" ht="14.4" customHeight="1" x14ac:dyDescent="0.3">
      <c r="A791" s="566" t="s">
        <v>6264</v>
      </c>
      <c r="B791" s="567" t="s">
        <v>5097</v>
      </c>
      <c r="C791" s="567" t="s">
        <v>5132</v>
      </c>
      <c r="D791" s="567" t="s">
        <v>5211</v>
      </c>
      <c r="E791" s="567" t="s">
        <v>5212</v>
      </c>
      <c r="F791" s="570">
        <v>4</v>
      </c>
      <c r="G791" s="570">
        <v>496</v>
      </c>
      <c r="H791" s="570">
        <v>1</v>
      </c>
      <c r="I791" s="570">
        <v>124</v>
      </c>
      <c r="J791" s="570">
        <v>1</v>
      </c>
      <c r="K791" s="570">
        <v>125</v>
      </c>
      <c r="L791" s="570">
        <v>0.25201612903225806</v>
      </c>
      <c r="M791" s="570">
        <v>125</v>
      </c>
      <c r="N791" s="570">
        <v>2</v>
      </c>
      <c r="O791" s="570">
        <v>232</v>
      </c>
      <c r="P791" s="583">
        <v>0.46774193548387094</v>
      </c>
      <c r="Q791" s="571">
        <v>116</v>
      </c>
    </row>
    <row r="792" spans="1:17" ht="14.4" customHeight="1" x14ac:dyDescent="0.3">
      <c r="A792" s="566" t="s">
        <v>6264</v>
      </c>
      <c r="B792" s="567" t="s">
        <v>5097</v>
      </c>
      <c r="C792" s="567" t="s">
        <v>5132</v>
      </c>
      <c r="D792" s="567" t="s">
        <v>5253</v>
      </c>
      <c r="E792" s="567" t="s">
        <v>5254</v>
      </c>
      <c r="F792" s="570"/>
      <c r="G792" s="570"/>
      <c r="H792" s="570"/>
      <c r="I792" s="570"/>
      <c r="J792" s="570">
        <v>1</v>
      </c>
      <c r="K792" s="570">
        <v>333</v>
      </c>
      <c r="L792" s="570"/>
      <c r="M792" s="570">
        <v>333</v>
      </c>
      <c r="N792" s="570"/>
      <c r="O792" s="570"/>
      <c r="P792" s="583"/>
      <c r="Q792" s="571"/>
    </row>
    <row r="793" spans="1:17" ht="14.4" customHeight="1" x14ac:dyDescent="0.3">
      <c r="A793" s="566" t="s">
        <v>6265</v>
      </c>
      <c r="B793" s="567" t="s">
        <v>5097</v>
      </c>
      <c r="C793" s="567" t="s">
        <v>5119</v>
      </c>
      <c r="D793" s="567" t="s">
        <v>5126</v>
      </c>
      <c r="E793" s="567" t="s">
        <v>5127</v>
      </c>
      <c r="F793" s="570"/>
      <c r="G793" s="570"/>
      <c r="H793" s="570"/>
      <c r="I793" s="570"/>
      <c r="J793" s="570">
        <v>1</v>
      </c>
      <c r="K793" s="570">
        <v>162.80000000000001</v>
      </c>
      <c r="L793" s="570"/>
      <c r="M793" s="570">
        <v>162.80000000000001</v>
      </c>
      <c r="N793" s="570"/>
      <c r="O793" s="570"/>
      <c r="P793" s="583"/>
      <c r="Q793" s="571"/>
    </row>
    <row r="794" spans="1:17" ht="14.4" customHeight="1" x14ac:dyDescent="0.3">
      <c r="A794" s="566" t="s">
        <v>6265</v>
      </c>
      <c r="B794" s="567" t="s">
        <v>5097</v>
      </c>
      <c r="C794" s="567" t="s">
        <v>5132</v>
      </c>
      <c r="D794" s="567" t="s">
        <v>5147</v>
      </c>
      <c r="E794" s="567" t="s">
        <v>5148</v>
      </c>
      <c r="F794" s="570">
        <v>1</v>
      </c>
      <c r="G794" s="570">
        <v>75</v>
      </c>
      <c r="H794" s="570">
        <v>1</v>
      </c>
      <c r="I794" s="570">
        <v>75</v>
      </c>
      <c r="J794" s="570">
        <v>1</v>
      </c>
      <c r="K794" s="570">
        <v>75</v>
      </c>
      <c r="L794" s="570">
        <v>1</v>
      </c>
      <c r="M794" s="570">
        <v>75</v>
      </c>
      <c r="N794" s="570"/>
      <c r="O794" s="570"/>
      <c r="P794" s="583"/>
      <c r="Q794" s="571"/>
    </row>
    <row r="795" spans="1:17" ht="14.4" customHeight="1" x14ac:dyDescent="0.3">
      <c r="A795" s="566" t="s">
        <v>6265</v>
      </c>
      <c r="B795" s="567" t="s">
        <v>5097</v>
      </c>
      <c r="C795" s="567" t="s">
        <v>5132</v>
      </c>
      <c r="D795" s="567" t="s">
        <v>5187</v>
      </c>
      <c r="E795" s="567" t="s">
        <v>5188</v>
      </c>
      <c r="F795" s="570"/>
      <c r="G795" s="570"/>
      <c r="H795" s="570"/>
      <c r="I795" s="570"/>
      <c r="J795" s="570">
        <v>1</v>
      </c>
      <c r="K795" s="570">
        <v>183</v>
      </c>
      <c r="L795" s="570"/>
      <c r="M795" s="570">
        <v>183</v>
      </c>
      <c r="N795" s="570"/>
      <c r="O795" s="570"/>
      <c r="P795" s="583"/>
      <c r="Q795" s="571"/>
    </row>
    <row r="796" spans="1:17" ht="14.4" customHeight="1" x14ac:dyDescent="0.3">
      <c r="A796" s="566" t="s">
        <v>6265</v>
      </c>
      <c r="B796" s="567" t="s">
        <v>5097</v>
      </c>
      <c r="C796" s="567" t="s">
        <v>5132</v>
      </c>
      <c r="D796" s="567" t="s">
        <v>5209</v>
      </c>
      <c r="E796" s="567" t="s">
        <v>5210</v>
      </c>
      <c r="F796" s="570">
        <v>3</v>
      </c>
      <c r="G796" s="570">
        <v>744</v>
      </c>
      <c r="H796" s="570">
        <v>1</v>
      </c>
      <c r="I796" s="570">
        <v>248</v>
      </c>
      <c r="J796" s="570">
        <v>5</v>
      </c>
      <c r="K796" s="570">
        <v>1245</v>
      </c>
      <c r="L796" s="570">
        <v>1.6733870967741935</v>
      </c>
      <c r="M796" s="570">
        <v>249</v>
      </c>
      <c r="N796" s="570">
        <v>1</v>
      </c>
      <c r="O796" s="570">
        <v>232</v>
      </c>
      <c r="P796" s="583">
        <v>0.31182795698924731</v>
      </c>
      <c r="Q796" s="571">
        <v>232</v>
      </c>
    </row>
    <row r="797" spans="1:17" ht="14.4" customHeight="1" x14ac:dyDescent="0.3">
      <c r="A797" s="566" t="s">
        <v>6265</v>
      </c>
      <c r="B797" s="567" t="s">
        <v>5097</v>
      </c>
      <c r="C797" s="567" t="s">
        <v>5132</v>
      </c>
      <c r="D797" s="567" t="s">
        <v>5211</v>
      </c>
      <c r="E797" s="567" t="s">
        <v>5212</v>
      </c>
      <c r="F797" s="570">
        <v>4</v>
      </c>
      <c r="G797" s="570">
        <v>496</v>
      </c>
      <c r="H797" s="570">
        <v>1</v>
      </c>
      <c r="I797" s="570">
        <v>124</v>
      </c>
      <c r="J797" s="570">
        <v>10</v>
      </c>
      <c r="K797" s="570">
        <v>1250</v>
      </c>
      <c r="L797" s="570">
        <v>2.5201612903225805</v>
      </c>
      <c r="M797" s="570">
        <v>125</v>
      </c>
      <c r="N797" s="570"/>
      <c r="O797" s="570"/>
      <c r="P797" s="583"/>
      <c r="Q797" s="571"/>
    </row>
    <row r="798" spans="1:17" ht="14.4" customHeight="1" x14ac:dyDescent="0.3">
      <c r="A798" s="566" t="s">
        <v>6265</v>
      </c>
      <c r="B798" s="567" t="s">
        <v>5097</v>
      </c>
      <c r="C798" s="567" t="s">
        <v>5132</v>
      </c>
      <c r="D798" s="567" t="s">
        <v>5229</v>
      </c>
      <c r="E798" s="567" t="s">
        <v>5230</v>
      </c>
      <c r="F798" s="570"/>
      <c r="G798" s="570"/>
      <c r="H798" s="570"/>
      <c r="I798" s="570"/>
      <c r="J798" s="570">
        <v>1</v>
      </c>
      <c r="K798" s="570">
        <v>429</v>
      </c>
      <c r="L798" s="570"/>
      <c r="M798" s="570">
        <v>429</v>
      </c>
      <c r="N798" s="570"/>
      <c r="O798" s="570"/>
      <c r="P798" s="583"/>
      <c r="Q798" s="571"/>
    </row>
    <row r="799" spans="1:17" ht="14.4" customHeight="1" x14ac:dyDescent="0.3">
      <c r="A799" s="566" t="s">
        <v>6266</v>
      </c>
      <c r="B799" s="567" t="s">
        <v>5097</v>
      </c>
      <c r="C799" s="567" t="s">
        <v>5132</v>
      </c>
      <c r="D799" s="567" t="s">
        <v>5161</v>
      </c>
      <c r="E799" s="567" t="s">
        <v>5162</v>
      </c>
      <c r="F799" s="570">
        <v>1</v>
      </c>
      <c r="G799" s="570">
        <v>34</v>
      </c>
      <c r="H799" s="570">
        <v>1</v>
      </c>
      <c r="I799" s="570">
        <v>34</v>
      </c>
      <c r="J799" s="570"/>
      <c r="K799" s="570"/>
      <c r="L799" s="570"/>
      <c r="M799" s="570"/>
      <c r="N799" s="570">
        <v>1</v>
      </c>
      <c r="O799" s="570">
        <v>34</v>
      </c>
      <c r="P799" s="583">
        <v>1</v>
      </c>
      <c r="Q799" s="571">
        <v>34</v>
      </c>
    </row>
    <row r="800" spans="1:17" ht="14.4" customHeight="1" x14ac:dyDescent="0.3">
      <c r="A800" s="566" t="s">
        <v>6266</v>
      </c>
      <c r="B800" s="567" t="s">
        <v>5097</v>
      </c>
      <c r="C800" s="567" t="s">
        <v>5132</v>
      </c>
      <c r="D800" s="567" t="s">
        <v>5207</v>
      </c>
      <c r="E800" s="567" t="s">
        <v>5208</v>
      </c>
      <c r="F800" s="570"/>
      <c r="G800" s="570"/>
      <c r="H800" s="570"/>
      <c r="I800" s="570"/>
      <c r="J800" s="570">
        <v>1</v>
      </c>
      <c r="K800" s="570">
        <v>360</v>
      </c>
      <c r="L800" s="570"/>
      <c r="M800" s="570">
        <v>360</v>
      </c>
      <c r="N800" s="570"/>
      <c r="O800" s="570"/>
      <c r="P800" s="583"/>
      <c r="Q800" s="571"/>
    </row>
    <row r="801" spans="1:17" ht="14.4" customHeight="1" x14ac:dyDescent="0.3">
      <c r="A801" s="566" t="s">
        <v>6266</v>
      </c>
      <c r="B801" s="567" t="s">
        <v>5097</v>
      </c>
      <c r="C801" s="567" t="s">
        <v>5132</v>
      </c>
      <c r="D801" s="567" t="s">
        <v>5209</v>
      </c>
      <c r="E801" s="567" t="s">
        <v>5210</v>
      </c>
      <c r="F801" s="570"/>
      <c r="G801" s="570"/>
      <c r="H801" s="570"/>
      <c r="I801" s="570"/>
      <c r="J801" s="570">
        <v>1</v>
      </c>
      <c r="K801" s="570">
        <v>249</v>
      </c>
      <c r="L801" s="570"/>
      <c r="M801" s="570">
        <v>249</v>
      </c>
      <c r="N801" s="570"/>
      <c r="O801" s="570"/>
      <c r="P801" s="583"/>
      <c r="Q801" s="571"/>
    </row>
    <row r="802" spans="1:17" ht="14.4" customHeight="1" x14ac:dyDescent="0.3">
      <c r="A802" s="566" t="s">
        <v>6266</v>
      </c>
      <c r="B802" s="567" t="s">
        <v>5097</v>
      </c>
      <c r="C802" s="567" t="s">
        <v>5132</v>
      </c>
      <c r="D802" s="567" t="s">
        <v>5211</v>
      </c>
      <c r="E802" s="567" t="s">
        <v>5212</v>
      </c>
      <c r="F802" s="570">
        <v>1</v>
      </c>
      <c r="G802" s="570">
        <v>124</v>
      </c>
      <c r="H802" s="570">
        <v>1</v>
      </c>
      <c r="I802" s="570">
        <v>124</v>
      </c>
      <c r="J802" s="570"/>
      <c r="K802" s="570"/>
      <c r="L802" s="570"/>
      <c r="M802" s="570"/>
      <c r="N802" s="570"/>
      <c r="O802" s="570"/>
      <c r="P802" s="583"/>
      <c r="Q802" s="571"/>
    </row>
    <row r="803" spans="1:17" ht="14.4" customHeight="1" x14ac:dyDescent="0.3">
      <c r="A803" s="566" t="s">
        <v>6267</v>
      </c>
      <c r="B803" s="567" t="s">
        <v>5097</v>
      </c>
      <c r="C803" s="567" t="s">
        <v>5132</v>
      </c>
      <c r="D803" s="567" t="s">
        <v>5147</v>
      </c>
      <c r="E803" s="567" t="s">
        <v>5148</v>
      </c>
      <c r="F803" s="570"/>
      <c r="G803" s="570"/>
      <c r="H803" s="570"/>
      <c r="I803" s="570"/>
      <c r="J803" s="570">
        <v>3</v>
      </c>
      <c r="K803" s="570">
        <v>225</v>
      </c>
      <c r="L803" s="570"/>
      <c r="M803" s="570">
        <v>75</v>
      </c>
      <c r="N803" s="570">
        <v>1</v>
      </c>
      <c r="O803" s="570">
        <v>81</v>
      </c>
      <c r="P803" s="583"/>
      <c r="Q803" s="571">
        <v>81</v>
      </c>
    </row>
    <row r="804" spans="1:17" ht="14.4" customHeight="1" x14ac:dyDescent="0.3">
      <c r="A804" s="566" t="s">
        <v>6267</v>
      </c>
      <c r="B804" s="567" t="s">
        <v>5097</v>
      </c>
      <c r="C804" s="567" t="s">
        <v>5132</v>
      </c>
      <c r="D804" s="567" t="s">
        <v>5161</v>
      </c>
      <c r="E804" s="567" t="s">
        <v>5162</v>
      </c>
      <c r="F804" s="570">
        <v>10</v>
      </c>
      <c r="G804" s="570">
        <v>340</v>
      </c>
      <c r="H804" s="570">
        <v>1</v>
      </c>
      <c r="I804" s="570">
        <v>34</v>
      </c>
      <c r="J804" s="570">
        <v>6</v>
      </c>
      <c r="K804" s="570">
        <v>204</v>
      </c>
      <c r="L804" s="570">
        <v>0.6</v>
      </c>
      <c r="M804" s="570">
        <v>34</v>
      </c>
      <c r="N804" s="570">
        <v>11</v>
      </c>
      <c r="O804" s="570">
        <v>374</v>
      </c>
      <c r="P804" s="583">
        <v>1.1000000000000001</v>
      </c>
      <c r="Q804" s="571">
        <v>34</v>
      </c>
    </row>
    <row r="805" spans="1:17" ht="14.4" customHeight="1" x14ac:dyDescent="0.3">
      <c r="A805" s="566" t="s">
        <v>6267</v>
      </c>
      <c r="B805" s="567" t="s">
        <v>5097</v>
      </c>
      <c r="C805" s="567" t="s">
        <v>5132</v>
      </c>
      <c r="D805" s="567" t="s">
        <v>5207</v>
      </c>
      <c r="E805" s="567" t="s">
        <v>5208</v>
      </c>
      <c r="F805" s="570"/>
      <c r="G805" s="570"/>
      <c r="H805" s="570"/>
      <c r="I805" s="570"/>
      <c r="J805" s="570"/>
      <c r="K805" s="570"/>
      <c r="L805" s="570"/>
      <c r="M805" s="570"/>
      <c r="N805" s="570">
        <v>1</v>
      </c>
      <c r="O805" s="570">
        <v>344</v>
      </c>
      <c r="P805" s="583"/>
      <c r="Q805" s="571">
        <v>344</v>
      </c>
    </row>
    <row r="806" spans="1:17" ht="14.4" customHeight="1" x14ac:dyDescent="0.3">
      <c r="A806" s="566" t="s">
        <v>6267</v>
      </c>
      <c r="B806" s="567" t="s">
        <v>5097</v>
      </c>
      <c r="C806" s="567" t="s">
        <v>5132</v>
      </c>
      <c r="D806" s="567" t="s">
        <v>5209</v>
      </c>
      <c r="E806" s="567" t="s">
        <v>5210</v>
      </c>
      <c r="F806" s="570">
        <v>80</v>
      </c>
      <c r="G806" s="570">
        <v>19840</v>
      </c>
      <c r="H806" s="570">
        <v>1</v>
      </c>
      <c r="I806" s="570">
        <v>248</v>
      </c>
      <c r="J806" s="570">
        <v>51</v>
      </c>
      <c r="K806" s="570">
        <v>12699</v>
      </c>
      <c r="L806" s="570">
        <v>0.64007056451612898</v>
      </c>
      <c r="M806" s="570">
        <v>249</v>
      </c>
      <c r="N806" s="570">
        <v>47</v>
      </c>
      <c r="O806" s="570">
        <v>10904</v>
      </c>
      <c r="P806" s="583">
        <v>0.54959677419354835</v>
      </c>
      <c r="Q806" s="571">
        <v>232</v>
      </c>
    </row>
    <row r="807" spans="1:17" ht="14.4" customHeight="1" x14ac:dyDescent="0.3">
      <c r="A807" s="566" t="s">
        <v>6267</v>
      </c>
      <c r="B807" s="567" t="s">
        <v>5097</v>
      </c>
      <c r="C807" s="567" t="s">
        <v>5132</v>
      </c>
      <c r="D807" s="567" t="s">
        <v>5211</v>
      </c>
      <c r="E807" s="567" t="s">
        <v>5212</v>
      </c>
      <c r="F807" s="570">
        <v>9</v>
      </c>
      <c r="G807" s="570">
        <v>1116</v>
      </c>
      <c r="H807" s="570">
        <v>1</v>
      </c>
      <c r="I807" s="570">
        <v>124</v>
      </c>
      <c r="J807" s="570">
        <v>19</v>
      </c>
      <c r="K807" s="570">
        <v>2375</v>
      </c>
      <c r="L807" s="570">
        <v>2.1281362007168458</v>
      </c>
      <c r="M807" s="570">
        <v>125</v>
      </c>
      <c r="N807" s="570">
        <v>25</v>
      </c>
      <c r="O807" s="570">
        <v>2900</v>
      </c>
      <c r="P807" s="583">
        <v>2.5985663082437278</v>
      </c>
      <c r="Q807" s="571">
        <v>116</v>
      </c>
    </row>
    <row r="808" spans="1:17" ht="14.4" customHeight="1" x14ac:dyDescent="0.3">
      <c r="A808" s="566" t="s">
        <v>6267</v>
      </c>
      <c r="B808" s="567" t="s">
        <v>5097</v>
      </c>
      <c r="C808" s="567" t="s">
        <v>5132</v>
      </c>
      <c r="D808" s="567" t="s">
        <v>5213</v>
      </c>
      <c r="E808" s="567" t="s">
        <v>5214</v>
      </c>
      <c r="F808" s="570"/>
      <c r="G808" s="570"/>
      <c r="H808" s="570"/>
      <c r="I808" s="570"/>
      <c r="J808" s="570">
        <v>1</v>
      </c>
      <c r="K808" s="570">
        <v>1040</v>
      </c>
      <c r="L808" s="570"/>
      <c r="M808" s="570">
        <v>1040</v>
      </c>
      <c r="N808" s="570"/>
      <c r="O808" s="570"/>
      <c r="P808" s="583"/>
      <c r="Q808" s="571"/>
    </row>
    <row r="809" spans="1:17" ht="14.4" customHeight="1" x14ac:dyDescent="0.3">
      <c r="A809" s="566" t="s">
        <v>6267</v>
      </c>
      <c r="B809" s="567" t="s">
        <v>5097</v>
      </c>
      <c r="C809" s="567" t="s">
        <v>5132</v>
      </c>
      <c r="D809" s="567" t="s">
        <v>5221</v>
      </c>
      <c r="E809" s="567" t="s">
        <v>5222</v>
      </c>
      <c r="F809" s="570"/>
      <c r="G809" s="570"/>
      <c r="H809" s="570"/>
      <c r="I809" s="570"/>
      <c r="J809" s="570"/>
      <c r="K809" s="570"/>
      <c r="L809" s="570"/>
      <c r="M809" s="570"/>
      <c r="N809" s="570">
        <v>1</v>
      </c>
      <c r="O809" s="570">
        <v>177</v>
      </c>
      <c r="P809" s="583"/>
      <c r="Q809" s="571">
        <v>177</v>
      </c>
    </row>
    <row r="810" spans="1:17" ht="14.4" customHeight="1" x14ac:dyDescent="0.3">
      <c r="A810" s="566" t="s">
        <v>6267</v>
      </c>
      <c r="B810" s="567" t="s">
        <v>5097</v>
      </c>
      <c r="C810" s="567" t="s">
        <v>5132</v>
      </c>
      <c r="D810" s="567" t="s">
        <v>5223</v>
      </c>
      <c r="E810" s="567" t="s">
        <v>5224</v>
      </c>
      <c r="F810" s="570"/>
      <c r="G810" s="570"/>
      <c r="H810" s="570"/>
      <c r="I810" s="570"/>
      <c r="J810" s="570">
        <v>1</v>
      </c>
      <c r="K810" s="570">
        <v>114</v>
      </c>
      <c r="L810" s="570"/>
      <c r="M810" s="570">
        <v>114</v>
      </c>
      <c r="N810" s="570"/>
      <c r="O810" s="570"/>
      <c r="P810" s="583"/>
      <c r="Q810" s="571"/>
    </row>
    <row r="811" spans="1:17" ht="14.4" customHeight="1" x14ac:dyDescent="0.3">
      <c r="A811" s="566" t="s">
        <v>6267</v>
      </c>
      <c r="B811" s="567" t="s">
        <v>5097</v>
      </c>
      <c r="C811" s="567" t="s">
        <v>5132</v>
      </c>
      <c r="D811" s="567" t="s">
        <v>5229</v>
      </c>
      <c r="E811" s="567" t="s">
        <v>5230</v>
      </c>
      <c r="F811" s="570"/>
      <c r="G811" s="570"/>
      <c r="H811" s="570"/>
      <c r="I811" s="570"/>
      <c r="J811" s="570">
        <v>1</v>
      </c>
      <c r="K811" s="570">
        <v>429</v>
      </c>
      <c r="L811" s="570"/>
      <c r="M811" s="570">
        <v>429</v>
      </c>
      <c r="N811" s="570"/>
      <c r="O811" s="570"/>
      <c r="P811" s="583"/>
      <c r="Q811" s="571"/>
    </row>
    <row r="812" spans="1:17" ht="14.4" customHeight="1" x14ac:dyDescent="0.3">
      <c r="A812" s="566" t="s">
        <v>6267</v>
      </c>
      <c r="B812" s="567" t="s">
        <v>5097</v>
      </c>
      <c r="C812" s="567" t="s">
        <v>5132</v>
      </c>
      <c r="D812" s="567" t="s">
        <v>6078</v>
      </c>
      <c r="E812" s="567" t="s">
        <v>6079</v>
      </c>
      <c r="F812" s="570"/>
      <c r="G812" s="570"/>
      <c r="H812" s="570"/>
      <c r="I812" s="570"/>
      <c r="J812" s="570"/>
      <c r="K812" s="570"/>
      <c r="L812" s="570"/>
      <c r="M812" s="570"/>
      <c r="N812" s="570">
        <v>1</v>
      </c>
      <c r="O812" s="570">
        <v>1154</v>
      </c>
      <c r="P812" s="583"/>
      <c r="Q812" s="571">
        <v>1154</v>
      </c>
    </row>
    <row r="813" spans="1:17" ht="14.4" customHeight="1" x14ac:dyDescent="0.3">
      <c r="A813" s="566" t="s">
        <v>6267</v>
      </c>
      <c r="B813" s="567" t="s">
        <v>5097</v>
      </c>
      <c r="C813" s="567" t="s">
        <v>5132</v>
      </c>
      <c r="D813" s="567" t="s">
        <v>5923</v>
      </c>
      <c r="E813" s="567" t="s">
        <v>5924</v>
      </c>
      <c r="F813" s="570"/>
      <c r="G813" s="570"/>
      <c r="H813" s="570"/>
      <c r="I813" s="570"/>
      <c r="J813" s="570"/>
      <c r="K813" s="570"/>
      <c r="L813" s="570"/>
      <c r="M813" s="570"/>
      <c r="N813" s="570">
        <v>1</v>
      </c>
      <c r="O813" s="570">
        <v>351</v>
      </c>
      <c r="P813" s="583"/>
      <c r="Q813" s="571">
        <v>351</v>
      </c>
    </row>
    <row r="814" spans="1:17" ht="14.4" customHeight="1" x14ac:dyDescent="0.3">
      <c r="A814" s="566" t="s">
        <v>6268</v>
      </c>
      <c r="B814" s="567" t="s">
        <v>5097</v>
      </c>
      <c r="C814" s="567" t="s">
        <v>5119</v>
      </c>
      <c r="D814" s="567" t="s">
        <v>6269</v>
      </c>
      <c r="E814" s="567" t="s">
        <v>6270</v>
      </c>
      <c r="F814" s="570">
        <v>2</v>
      </c>
      <c r="G814" s="570">
        <v>7167.8</v>
      </c>
      <c r="H814" s="570">
        <v>1</v>
      </c>
      <c r="I814" s="570">
        <v>3583.9</v>
      </c>
      <c r="J814" s="570">
        <v>3</v>
      </c>
      <c r="K814" s="570">
        <v>11012.34</v>
      </c>
      <c r="L814" s="570">
        <v>1.5363626217249364</v>
      </c>
      <c r="M814" s="570">
        <v>3670.78</v>
      </c>
      <c r="N814" s="570"/>
      <c r="O814" s="570"/>
      <c r="P814" s="583"/>
      <c r="Q814" s="571"/>
    </row>
    <row r="815" spans="1:17" ht="14.4" customHeight="1" x14ac:dyDescent="0.3">
      <c r="A815" s="566" t="s">
        <v>6268</v>
      </c>
      <c r="B815" s="567" t="s">
        <v>5097</v>
      </c>
      <c r="C815" s="567" t="s">
        <v>5119</v>
      </c>
      <c r="D815" s="567" t="s">
        <v>5120</v>
      </c>
      <c r="E815" s="567" t="s">
        <v>5121</v>
      </c>
      <c r="F815" s="570">
        <v>1</v>
      </c>
      <c r="G815" s="570">
        <v>404.1</v>
      </c>
      <c r="H815" s="570">
        <v>1</v>
      </c>
      <c r="I815" s="570">
        <v>404.1</v>
      </c>
      <c r="J815" s="570"/>
      <c r="K815" s="570"/>
      <c r="L815" s="570"/>
      <c r="M815" s="570"/>
      <c r="N815" s="570"/>
      <c r="O815" s="570"/>
      <c r="P815" s="583"/>
      <c r="Q815" s="571"/>
    </row>
    <row r="816" spans="1:17" ht="14.4" customHeight="1" x14ac:dyDescent="0.3">
      <c r="A816" s="566" t="s">
        <v>6268</v>
      </c>
      <c r="B816" s="567" t="s">
        <v>5097</v>
      </c>
      <c r="C816" s="567" t="s">
        <v>5132</v>
      </c>
      <c r="D816" s="567" t="s">
        <v>5147</v>
      </c>
      <c r="E816" s="567" t="s">
        <v>5148</v>
      </c>
      <c r="F816" s="570"/>
      <c r="G816" s="570"/>
      <c r="H816" s="570"/>
      <c r="I816" s="570"/>
      <c r="J816" s="570">
        <v>4</v>
      </c>
      <c r="K816" s="570">
        <v>300</v>
      </c>
      <c r="L816" s="570"/>
      <c r="M816" s="570">
        <v>75</v>
      </c>
      <c r="N816" s="570">
        <v>2</v>
      </c>
      <c r="O816" s="570">
        <v>162</v>
      </c>
      <c r="P816" s="583"/>
      <c r="Q816" s="571">
        <v>81</v>
      </c>
    </row>
    <row r="817" spans="1:17" ht="14.4" customHeight="1" x14ac:dyDescent="0.3">
      <c r="A817" s="566" t="s">
        <v>6268</v>
      </c>
      <c r="B817" s="567" t="s">
        <v>5097</v>
      </c>
      <c r="C817" s="567" t="s">
        <v>5132</v>
      </c>
      <c r="D817" s="567" t="s">
        <v>5161</v>
      </c>
      <c r="E817" s="567" t="s">
        <v>5162</v>
      </c>
      <c r="F817" s="570">
        <v>2</v>
      </c>
      <c r="G817" s="570">
        <v>68</v>
      </c>
      <c r="H817" s="570">
        <v>1</v>
      </c>
      <c r="I817" s="570">
        <v>34</v>
      </c>
      <c r="J817" s="570">
        <v>3</v>
      </c>
      <c r="K817" s="570">
        <v>102</v>
      </c>
      <c r="L817" s="570">
        <v>1.5</v>
      </c>
      <c r="M817" s="570">
        <v>34</v>
      </c>
      <c r="N817" s="570"/>
      <c r="O817" s="570"/>
      <c r="P817" s="583"/>
      <c r="Q817" s="571"/>
    </row>
    <row r="818" spans="1:17" ht="14.4" customHeight="1" x14ac:dyDescent="0.3">
      <c r="A818" s="566" t="s">
        <v>6268</v>
      </c>
      <c r="B818" s="567" t="s">
        <v>5097</v>
      </c>
      <c r="C818" s="567" t="s">
        <v>5132</v>
      </c>
      <c r="D818" s="567" t="s">
        <v>5171</v>
      </c>
      <c r="E818" s="567" t="s">
        <v>5172</v>
      </c>
      <c r="F818" s="570"/>
      <c r="G818" s="570"/>
      <c r="H818" s="570"/>
      <c r="I818" s="570"/>
      <c r="J818" s="570">
        <v>2</v>
      </c>
      <c r="K818" s="570">
        <v>228</v>
      </c>
      <c r="L818" s="570"/>
      <c r="M818" s="570">
        <v>114</v>
      </c>
      <c r="N818" s="570">
        <v>1</v>
      </c>
      <c r="O818" s="570">
        <v>115</v>
      </c>
      <c r="P818" s="583"/>
      <c r="Q818" s="571">
        <v>115</v>
      </c>
    </row>
    <row r="819" spans="1:17" ht="14.4" customHeight="1" x14ac:dyDescent="0.3">
      <c r="A819" s="566" t="s">
        <v>6268</v>
      </c>
      <c r="B819" s="567" t="s">
        <v>5097</v>
      </c>
      <c r="C819" s="567" t="s">
        <v>5132</v>
      </c>
      <c r="D819" s="567" t="s">
        <v>5177</v>
      </c>
      <c r="E819" s="567" t="s">
        <v>5178</v>
      </c>
      <c r="F819" s="570">
        <v>4</v>
      </c>
      <c r="G819" s="570">
        <v>332</v>
      </c>
      <c r="H819" s="570">
        <v>1</v>
      </c>
      <c r="I819" s="570">
        <v>83</v>
      </c>
      <c r="J819" s="570">
        <v>3</v>
      </c>
      <c r="K819" s="570">
        <v>249</v>
      </c>
      <c r="L819" s="570">
        <v>0.75</v>
      </c>
      <c r="M819" s="570">
        <v>83</v>
      </c>
      <c r="N819" s="570">
        <v>2</v>
      </c>
      <c r="O819" s="570">
        <v>166</v>
      </c>
      <c r="P819" s="583">
        <v>0.5</v>
      </c>
      <c r="Q819" s="571">
        <v>83</v>
      </c>
    </row>
    <row r="820" spans="1:17" ht="14.4" customHeight="1" x14ac:dyDescent="0.3">
      <c r="A820" s="566" t="s">
        <v>6268</v>
      </c>
      <c r="B820" s="567" t="s">
        <v>5097</v>
      </c>
      <c r="C820" s="567" t="s">
        <v>5132</v>
      </c>
      <c r="D820" s="567" t="s">
        <v>5179</v>
      </c>
      <c r="E820" s="567" t="s">
        <v>5180</v>
      </c>
      <c r="F820" s="570">
        <v>6</v>
      </c>
      <c r="G820" s="570">
        <v>3642</v>
      </c>
      <c r="H820" s="570">
        <v>1</v>
      </c>
      <c r="I820" s="570">
        <v>607</v>
      </c>
      <c r="J820" s="570">
        <v>7</v>
      </c>
      <c r="K820" s="570">
        <v>4263</v>
      </c>
      <c r="L820" s="570">
        <v>1.170510708401977</v>
      </c>
      <c r="M820" s="570">
        <v>609</v>
      </c>
      <c r="N820" s="570">
        <v>2</v>
      </c>
      <c r="O820" s="570">
        <v>1222</v>
      </c>
      <c r="P820" s="583">
        <v>0.33552992861065351</v>
      </c>
      <c r="Q820" s="571">
        <v>611</v>
      </c>
    </row>
    <row r="821" spans="1:17" ht="14.4" customHeight="1" x14ac:dyDescent="0.3">
      <c r="A821" s="566" t="s">
        <v>6268</v>
      </c>
      <c r="B821" s="567" t="s">
        <v>5097</v>
      </c>
      <c r="C821" s="567" t="s">
        <v>5132</v>
      </c>
      <c r="D821" s="567" t="s">
        <v>5189</v>
      </c>
      <c r="E821" s="567" t="s">
        <v>5190</v>
      </c>
      <c r="F821" s="570">
        <v>4</v>
      </c>
      <c r="G821" s="570">
        <v>1540</v>
      </c>
      <c r="H821" s="570">
        <v>1</v>
      </c>
      <c r="I821" s="570">
        <v>385</v>
      </c>
      <c r="J821" s="570">
        <v>4</v>
      </c>
      <c r="K821" s="570">
        <v>1540</v>
      </c>
      <c r="L821" s="570">
        <v>1</v>
      </c>
      <c r="M821" s="570">
        <v>385</v>
      </c>
      <c r="N821" s="570">
        <v>2</v>
      </c>
      <c r="O821" s="570">
        <v>772</v>
      </c>
      <c r="P821" s="583">
        <v>0.50129870129870124</v>
      </c>
      <c r="Q821" s="571">
        <v>386</v>
      </c>
    </row>
    <row r="822" spans="1:17" ht="14.4" customHeight="1" x14ac:dyDescent="0.3">
      <c r="A822" s="566" t="s">
        <v>6268</v>
      </c>
      <c r="B822" s="567" t="s">
        <v>5097</v>
      </c>
      <c r="C822" s="567" t="s">
        <v>5132</v>
      </c>
      <c r="D822" s="567" t="s">
        <v>5191</v>
      </c>
      <c r="E822" s="567" t="s">
        <v>5192</v>
      </c>
      <c r="F822" s="570">
        <v>11</v>
      </c>
      <c r="G822" s="570">
        <v>429</v>
      </c>
      <c r="H822" s="570">
        <v>1</v>
      </c>
      <c r="I822" s="570">
        <v>39</v>
      </c>
      <c r="J822" s="570">
        <v>13</v>
      </c>
      <c r="K822" s="570">
        <v>507</v>
      </c>
      <c r="L822" s="570">
        <v>1.1818181818181819</v>
      </c>
      <c r="M822" s="570">
        <v>39</v>
      </c>
      <c r="N822" s="570">
        <v>2</v>
      </c>
      <c r="O822" s="570">
        <v>78</v>
      </c>
      <c r="P822" s="583">
        <v>0.18181818181818182</v>
      </c>
      <c r="Q822" s="571">
        <v>39</v>
      </c>
    </row>
    <row r="823" spans="1:17" ht="14.4" customHeight="1" x14ac:dyDescent="0.3">
      <c r="A823" s="566" t="s">
        <v>6268</v>
      </c>
      <c r="B823" s="567" t="s">
        <v>5097</v>
      </c>
      <c r="C823" s="567" t="s">
        <v>5132</v>
      </c>
      <c r="D823" s="567" t="s">
        <v>5195</v>
      </c>
      <c r="E823" s="567" t="s">
        <v>5196</v>
      </c>
      <c r="F823" s="570">
        <v>1</v>
      </c>
      <c r="G823" s="570">
        <v>559</v>
      </c>
      <c r="H823" s="570">
        <v>1</v>
      </c>
      <c r="I823" s="570">
        <v>559</v>
      </c>
      <c r="J823" s="570"/>
      <c r="K823" s="570"/>
      <c r="L823" s="570"/>
      <c r="M823" s="570"/>
      <c r="N823" s="570"/>
      <c r="O823" s="570"/>
      <c r="P823" s="583"/>
      <c r="Q823" s="571"/>
    </row>
    <row r="824" spans="1:17" ht="14.4" customHeight="1" x14ac:dyDescent="0.3">
      <c r="A824" s="566" t="s">
        <v>6268</v>
      </c>
      <c r="B824" s="567" t="s">
        <v>5097</v>
      </c>
      <c r="C824" s="567" t="s">
        <v>5132</v>
      </c>
      <c r="D824" s="567" t="s">
        <v>5197</v>
      </c>
      <c r="E824" s="567" t="s">
        <v>5198</v>
      </c>
      <c r="F824" s="570">
        <v>1</v>
      </c>
      <c r="G824" s="570">
        <v>1684</v>
      </c>
      <c r="H824" s="570">
        <v>1</v>
      </c>
      <c r="I824" s="570">
        <v>1684</v>
      </c>
      <c r="J824" s="570">
        <v>2</v>
      </c>
      <c r="K824" s="570">
        <v>3368</v>
      </c>
      <c r="L824" s="570">
        <v>2</v>
      </c>
      <c r="M824" s="570">
        <v>1684</v>
      </c>
      <c r="N824" s="570">
        <v>2</v>
      </c>
      <c r="O824" s="570">
        <v>3372</v>
      </c>
      <c r="P824" s="583">
        <v>2.0023752969121138</v>
      </c>
      <c r="Q824" s="571">
        <v>1686</v>
      </c>
    </row>
    <row r="825" spans="1:17" ht="14.4" customHeight="1" x14ac:dyDescent="0.3">
      <c r="A825" s="566" t="s">
        <v>6268</v>
      </c>
      <c r="B825" s="567" t="s">
        <v>5097</v>
      </c>
      <c r="C825" s="567" t="s">
        <v>5132</v>
      </c>
      <c r="D825" s="567" t="s">
        <v>5203</v>
      </c>
      <c r="E825" s="567" t="s">
        <v>5204</v>
      </c>
      <c r="F825" s="570">
        <v>6</v>
      </c>
      <c r="G825" s="570">
        <v>4110</v>
      </c>
      <c r="H825" s="570">
        <v>1</v>
      </c>
      <c r="I825" s="570">
        <v>685</v>
      </c>
      <c r="J825" s="570">
        <v>5</v>
      </c>
      <c r="K825" s="570">
        <v>3435</v>
      </c>
      <c r="L825" s="570">
        <v>0.83576642335766427</v>
      </c>
      <c r="M825" s="570">
        <v>687</v>
      </c>
      <c r="N825" s="570">
        <v>2</v>
      </c>
      <c r="O825" s="570">
        <v>1378</v>
      </c>
      <c r="P825" s="583">
        <v>0.33527980535279805</v>
      </c>
      <c r="Q825" s="571">
        <v>689</v>
      </c>
    </row>
    <row r="826" spans="1:17" ht="14.4" customHeight="1" x14ac:dyDescent="0.3">
      <c r="A826" s="566" t="s">
        <v>6268</v>
      </c>
      <c r="B826" s="567" t="s">
        <v>5097</v>
      </c>
      <c r="C826" s="567" t="s">
        <v>5132</v>
      </c>
      <c r="D826" s="567" t="s">
        <v>6271</v>
      </c>
      <c r="E826" s="567" t="s">
        <v>6272</v>
      </c>
      <c r="F826" s="570"/>
      <c r="G826" s="570"/>
      <c r="H826" s="570"/>
      <c r="I826" s="570"/>
      <c r="J826" s="570">
        <v>1</v>
      </c>
      <c r="K826" s="570">
        <v>985</v>
      </c>
      <c r="L826" s="570"/>
      <c r="M826" s="570">
        <v>985</v>
      </c>
      <c r="N826" s="570"/>
      <c r="O826" s="570"/>
      <c r="P826" s="583"/>
      <c r="Q826" s="571"/>
    </row>
    <row r="827" spans="1:17" ht="14.4" customHeight="1" x14ac:dyDescent="0.3">
      <c r="A827" s="566" t="s">
        <v>6268</v>
      </c>
      <c r="B827" s="567" t="s">
        <v>5097</v>
      </c>
      <c r="C827" s="567" t="s">
        <v>5132</v>
      </c>
      <c r="D827" s="567" t="s">
        <v>5209</v>
      </c>
      <c r="E827" s="567" t="s">
        <v>5210</v>
      </c>
      <c r="F827" s="570">
        <v>6</v>
      </c>
      <c r="G827" s="570">
        <v>1488</v>
      </c>
      <c r="H827" s="570">
        <v>1</v>
      </c>
      <c r="I827" s="570">
        <v>248</v>
      </c>
      <c r="J827" s="570">
        <v>8</v>
      </c>
      <c r="K827" s="570">
        <v>1992</v>
      </c>
      <c r="L827" s="570">
        <v>1.3387096774193548</v>
      </c>
      <c r="M827" s="570">
        <v>249</v>
      </c>
      <c r="N827" s="570">
        <v>11</v>
      </c>
      <c r="O827" s="570">
        <v>2552</v>
      </c>
      <c r="P827" s="583">
        <v>1.7150537634408602</v>
      </c>
      <c r="Q827" s="571">
        <v>232</v>
      </c>
    </row>
    <row r="828" spans="1:17" ht="14.4" customHeight="1" x14ac:dyDescent="0.3">
      <c r="A828" s="566" t="s">
        <v>6268</v>
      </c>
      <c r="B828" s="567" t="s">
        <v>5097</v>
      </c>
      <c r="C828" s="567" t="s">
        <v>5132</v>
      </c>
      <c r="D828" s="567" t="s">
        <v>5211</v>
      </c>
      <c r="E828" s="567" t="s">
        <v>5212</v>
      </c>
      <c r="F828" s="570">
        <v>4</v>
      </c>
      <c r="G828" s="570">
        <v>496</v>
      </c>
      <c r="H828" s="570">
        <v>1</v>
      </c>
      <c r="I828" s="570">
        <v>124</v>
      </c>
      <c r="J828" s="570">
        <v>3</v>
      </c>
      <c r="K828" s="570">
        <v>375</v>
      </c>
      <c r="L828" s="570">
        <v>0.75604838709677424</v>
      </c>
      <c r="M828" s="570">
        <v>125</v>
      </c>
      <c r="N828" s="570">
        <v>2</v>
      </c>
      <c r="O828" s="570">
        <v>232</v>
      </c>
      <c r="P828" s="583">
        <v>0.46774193548387094</v>
      </c>
      <c r="Q828" s="571">
        <v>116</v>
      </c>
    </row>
    <row r="829" spans="1:17" ht="14.4" customHeight="1" x14ac:dyDescent="0.3">
      <c r="A829" s="566" t="s">
        <v>6268</v>
      </c>
      <c r="B829" s="567" t="s">
        <v>5097</v>
      </c>
      <c r="C829" s="567" t="s">
        <v>5132</v>
      </c>
      <c r="D829" s="567" t="s">
        <v>5249</v>
      </c>
      <c r="E829" s="567" t="s">
        <v>5250</v>
      </c>
      <c r="F829" s="570"/>
      <c r="G829" s="570"/>
      <c r="H829" s="570"/>
      <c r="I829" s="570"/>
      <c r="J829" s="570"/>
      <c r="K829" s="570"/>
      <c r="L829" s="570"/>
      <c r="M829" s="570"/>
      <c r="N829" s="570">
        <v>1</v>
      </c>
      <c r="O829" s="570">
        <v>1277</v>
      </c>
      <c r="P829" s="583"/>
      <c r="Q829" s="571">
        <v>1277</v>
      </c>
    </row>
    <row r="830" spans="1:17" ht="14.4" customHeight="1" x14ac:dyDescent="0.3">
      <c r="A830" s="566" t="s">
        <v>6268</v>
      </c>
      <c r="B830" s="567" t="s">
        <v>5097</v>
      </c>
      <c r="C830" s="567" t="s">
        <v>5132</v>
      </c>
      <c r="D830" s="567" t="s">
        <v>5253</v>
      </c>
      <c r="E830" s="567" t="s">
        <v>5254</v>
      </c>
      <c r="F830" s="570">
        <v>3</v>
      </c>
      <c r="G830" s="570">
        <v>996</v>
      </c>
      <c r="H830" s="570">
        <v>1</v>
      </c>
      <c r="I830" s="570">
        <v>332</v>
      </c>
      <c r="J830" s="570">
        <v>2</v>
      </c>
      <c r="K830" s="570">
        <v>666</v>
      </c>
      <c r="L830" s="570">
        <v>0.66867469879518071</v>
      </c>
      <c r="M830" s="570">
        <v>333</v>
      </c>
      <c r="N830" s="570">
        <v>1</v>
      </c>
      <c r="O830" s="570">
        <v>335</v>
      </c>
      <c r="P830" s="583">
        <v>0.33634538152610444</v>
      </c>
      <c r="Q830" s="571">
        <v>335</v>
      </c>
    </row>
    <row r="831" spans="1:17" ht="14.4" customHeight="1" x14ac:dyDescent="0.3">
      <c r="A831" s="566" t="s">
        <v>6273</v>
      </c>
      <c r="B831" s="567" t="s">
        <v>5097</v>
      </c>
      <c r="C831" s="567" t="s">
        <v>5132</v>
      </c>
      <c r="D831" s="567" t="s">
        <v>5147</v>
      </c>
      <c r="E831" s="567" t="s">
        <v>5148</v>
      </c>
      <c r="F831" s="570"/>
      <c r="G831" s="570"/>
      <c r="H831" s="570"/>
      <c r="I831" s="570"/>
      <c r="J831" s="570">
        <v>1</v>
      </c>
      <c r="K831" s="570">
        <v>75</v>
      </c>
      <c r="L831" s="570"/>
      <c r="M831" s="570">
        <v>75</v>
      </c>
      <c r="N831" s="570"/>
      <c r="O831" s="570"/>
      <c r="P831" s="583"/>
      <c r="Q831" s="571"/>
    </row>
    <row r="832" spans="1:17" ht="14.4" customHeight="1" x14ac:dyDescent="0.3">
      <c r="A832" s="566" t="s">
        <v>6273</v>
      </c>
      <c r="B832" s="567" t="s">
        <v>5097</v>
      </c>
      <c r="C832" s="567" t="s">
        <v>5132</v>
      </c>
      <c r="D832" s="567" t="s">
        <v>5161</v>
      </c>
      <c r="E832" s="567" t="s">
        <v>5162</v>
      </c>
      <c r="F832" s="570">
        <v>1</v>
      </c>
      <c r="G832" s="570">
        <v>34</v>
      </c>
      <c r="H832" s="570">
        <v>1</v>
      </c>
      <c r="I832" s="570">
        <v>34</v>
      </c>
      <c r="J832" s="570">
        <v>2</v>
      </c>
      <c r="K832" s="570">
        <v>68</v>
      </c>
      <c r="L832" s="570">
        <v>2</v>
      </c>
      <c r="M832" s="570">
        <v>34</v>
      </c>
      <c r="N832" s="570">
        <v>1</v>
      </c>
      <c r="O832" s="570">
        <v>34</v>
      </c>
      <c r="P832" s="583">
        <v>1</v>
      </c>
      <c r="Q832" s="571">
        <v>34</v>
      </c>
    </row>
    <row r="833" spans="1:17" ht="14.4" customHeight="1" x14ac:dyDescent="0.3">
      <c r="A833" s="566" t="s">
        <v>6273</v>
      </c>
      <c r="B833" s="567" t="s">
        <v>5097</v>
      </c>
      <c r="C833" s="567" t="s">
        <v>5132</v>
      </c>
      <c r="D833" s="567" t="s">
        <v>5209</v>
      </c>
      <c r="E833" s="567" t="s">
        <v>5210</v>
      </c>
      <c r="F833" s="570">
        <v>1</v>
      </c>
      <c r="G833" s="570">
        <v>248</v>
      </c>
      <c r="H833" s="570">
        <v>1</v>
      </c>
      <c r="I833" s="570">
        <v>248</v>
      </c>
      <c r="J833" s="570">
        <v>3</v>
      </c>
      <c r="K833" s="570">
        <v>747</v>
      </c>
      <c r="L833" s="570">
        <v>3.0120967741935485</v>
      </c>
      <c r="M833" s="570">
        <v>249</v>
      </c>
      <c r="N833" s="570">
        <v>2</v>
      </c>
      <c r="O833" s="570">
        <v>464</v>
      </c>
      <c r="P833" s="583">
        <v>1.8709677419354838</v>
      </c>
      <c r="Q833" s="571">
        <v>232</v>
      </c>
    </row>
    <row r="834" spans="1:17" ht="14.4" customHeight="1" x14ac:dyDescent="0.3">
      <c r="A834" s="566" t="s">
        <v>6273</v>
      </c>
      <c r="B834" s="567" t="s">
        <v>5097</v>
      </c>
      <c r="C834" s="567" t="s">
        <v>5132</v>
      </c>
      <c r="D834" s="567" t="s">
        <v>5211</v>
      </c>
      <c r="E834" s="567" t="s">
        <v>5212</v>
      </c>
      <c r="F834" s="570">
        <v>4</v>
      </c>
      <c r="G834" s="570">
        <v>496</v>
      </c>
      <c r="H834" s="570">
        <v>1</v>
      </c>
      <c r="I834" s="570">
        <v>124</v>
      </c>
      <c r="J834" s="570">
        <v>2</v>
      </c>
      <c r="K834" s="570">
        <v>250</v>
      </c>
      <c r="L834" s="570">
        <v>0.50403225806451613</v>
      </c>
      <c r="M834" s="570">
        <v>125</v>
      </c>
      <c r="N834" s="570">
        <v>2</v>
      </c>
      <c r="O834" s="570">
        <v>232</v>
      </c>
      <c r="P834" s="583">
        <v>0.46774193548387094</v>
      </c>
      <c r="Q834" s="571">
        <v>116</v>
      </c>
    </row>
    <row r="835" spans="1:17" ht="14.4" customHeight="1" x14ac:dyDescent="0.3">
      <c r="A835" s="566" t="s">
        <v>6274</v>
      </c>
      <c r="B835" s="567" t="s">
        <v>5097</v>
      </c>
      <c r="C835" s="567" t="s">
        <v>5132</v>
      </c>
      <c r="D835" s="567" t="s">
        <v>5161</v>
      </c>
      <c r="E835" s="567" t="s">
        <v>5162</v>
      </c>
      <c r="F835" s="570"/>
      <c r="G835" s="570"/>
      <c r="H835" s="570"/>
      <c r="I835" s="570"/>
      <c r="J835" s="570">
        <v>1</v>
      </c>
      <c r="K835" s="570">
        <v>34</v>
      </c>
      <c r="L835" s="570"/>
      <c r="M835" s="570">
        <v>34</v>
      </c>
      <c r="N835" s="570"/>
      <c r="O835" s="570"/>
      <c r="P835" s="583"/>
      <c r="Q835" s="571"/>
    </row>
    <row r="836" spans="1:17" ht="14.4" customHeight="1" x14ac:dyDescent="0.3">
      <c r="A836" s="566" t="s">
        <v>6274</v>
      </c>
      <c r="B836" s="567" t="s">
        <v>5097</v>
      </c>
      <c r="C836" s="567" t="s">
        <v>5132</v>
      </c>
      <c r="D836" s="567" t="s">
        <v>5209</v>
      </c>
      <c r="E836" s="567" t="s">
        <v>5210</v>
      </c>
      <c r="F836" s="570">
        <v>2</v>
      </c>
      <c r="G836" s="570">
        <v>496</v>
      </c>
      <c r="H836" s="570">
        <v>1</v>
      </c>
      <c r="I836" s="570">
        <v>248</v>
      </c>
      <c r="J836" s="570"/>
      <c r="K836" s="570"/>
      <c r="L836" s="570"/>
      <c r="M836" s="570"/>
      <c r="N836" s="570"/>
      <c r="O836" s="570"/>
      <c r="P836" s="583"/>
      <c r="Q836" s="571"/>
    </row>
    <row r="837" spans="1:17" ht="14.4" customHeight="1" x14ac:dyDescent="0.3">
      <c r="A837" s="566" t="s">
        <v>6275</v>
      </c>
      <c r="B837" s="567" t="s">
        <v>5097</v>
      </c>
      <c r="C837" s="567" t="s">
        <v>5132</v>
      </c>
      <c r="D837" s="567" t="s">
        <v>5147</v>
      </c>
      <c r="E837" s="567" t="s">
        <v>5148</v>
      </c>
      <c r="F837" s="570">
        <v>2</v>
      </c>
      <c r="G837" s="570">
        <v>150</v>
      </c>
      <c r="H837" s="570">
        <v>1</v>
      </c>
      <c r="I837" s="570">
        <v>75</v>
      </c>
      <c r="J837" s="570">
        <v>1</v>
      </c>
      <c r="K837" s="570">
        <v>75</v>
      </c>
      <c r="L837" s="570">
        <v>0.5</v>
      </c>
      <c r="M837" s="570">
        <v>75</v>
      </c>
      <c r="N837" s="570">
        <v>1</v>
      </c>
      <c r="O837" s="570">
        <v>81</v>
      </c>
      <c r="P837" s="583">
        <v>0.54</v>
      </c>
      <c r="Q837" s="571">
        <v>81</v>
      </c>
    </row>
    <row r="838" spans="1:17" ht="14.4" customHeight="1" x14ac:dyDescent="0.3">
      <c r="A838" s="566" t="s">
        <v>6275</v>
      </c>
      <c r="B838" s="567" t="s">
        <v>5097</v>
      </c>
      <c r="C838" s="567" t="s">
        <v>5132</v>
      </c>
      <c r="D838" s="567" t="s">
        <v>5161</v>
      </c>
      <c r="E838" s="567" t="s">
        <v>5162</v>
      </c>
      <c r="F838" s="570">
        <v>10</v>
      </c>
      <c r="G838" s="570">
        <v>340</v>
      </c>
      <c r="H838" s="570">
        <v>1</v>
      </c>
      <c r="I838" s="570">
        <v>34</v>
      </c>
      <c r="J838" s="570">
        <v>3</v>
      </c>
      <c r="K838" s="570">
        <v>102</v>
      </c>
      <c r="L838" s="570">
        <v>0.3</v>
      </c>
      <c r="M838" s="570">
        <v>34</v>
      </c>
      <c r="N838" s="570">
        <v>2</v>
      </c>
      <c r="O838" s="570">
        <v>68</v>
      </c>
      <c r="P838" s="583">
        <v>0.2</v>
      </c>
      <c r="Q838" s="571">
        <v>34</v>
      </c>
    </row>
    <row r="839" spans="1:17" ht="14.4" customHeight="1" x14ac:dyDescent="0.3">
      <c r="A839" s="566" t="s">
        <v>6275</v>
      </c>
      <c r="B839" s="567" t="s">
        <v>5097</v>
      </c>
      <c r="C839" s="567" t="s">
        <v>5132</v>
      </c>
      <c r="D839" s="567" t="s">
        <v>5207</v>
      </c>
      <c r="E839" s="567" t="s">
        <v>5208</v>
      </c>
      <c r="F839" s="570"/>
      <c r="G839" s="570"/>
      <c r="H839" s="570"/>
      <c r="I839" s="570"/>
      <c r="J839" s="570"/>
      <c r="K839" s="570"/>
      <c r="L839" s="570"/>
      <c r="M839" s="570"/>
      <c r="N839" s="570">
        <v>1</v>
      </c>
      <c r="O839" s="570">
        <v>344</v>
      </c>
      <c r="P839" s="583"/>
      <c r="Q839" s="571">
        <v>344</v>
      </c>
    </row>
    <row r="840" spans="1:17" ht="14.4" customHeight="1" x14ac:dyDescent="0.3">
      <c r="A840" s="566" t="s">
        <v>6275</v>
      </c>
      <c r="B840" s="567" t="s">
        <v>5097</v>
      </c>
      <c r="C840" s="567" t="s">
        <v>5132</v>
      </c>
      <c r="D840" s="567" t="s">
        <v>5209</v>
      </c>
      <c r="E840" s="567" t="s">
        <v>5210</v>
      </c>
      <c r="F840" s="570">
        <v>9</v>
      </c>
      <c r="G840" s="570">
        <v>2232</v>
      </c>
      <c r="H840" s="570">
        <v>1</v>
      </c>
      <c r="I840" s="570">
        <v>248</v>
      </c>
      <c r="J840" s="570">
        <v>2</v>
      </c>
      <c r="K840" s="570">
        <v>498</v>
      </c>
      <c r="L840" s="570">
        <v>0.22311827956989247</v>
      </c>
      <c r="M840" s="570">
        <v>249</v>
      </c>
      <c r="N840" s="570">
        <v>2</v>
      </c>
      <c r="O840" s="570">
        <v>464</v>
      </c>
      <c r="P840" s="583">
        <v>0.2078853046594982</v>
      </c>
      <c r="Q840" s="571">
        <v>232</v>
      </c>
    </row>
    <row r="841" spans="1:17" ht="14.4" customHeight="1" x14ac:dyDescent="0.3">
      <c r="A841" s="566" t="s">
        <v>6275</v>
      </c>
      <c r="B841" s="567" t="s">
        <v>5097</v>
      </c>
      <c r="C841" s="567" t="s">
        <v>5132</v>
      </c>
      <c r="D841" s="567" t="s">
        <v>5211</v>
      </c>
      <c r="E841" s="567" t="s">
        <v>5212</v>
      </c>
      <c r="F841" s="570">
        <v>24</v>
      </c>
      <c r="G841" s="570">
        <v>2976</v>
      </c>
      <c r="H841" s="570">
        <v>1</v>
      </c>
      <c r="I841" s="570">
        <v>124</v>
      </c>
      <c r="J841" s="570">
        <v>4</v>
      </c>
      <c r="K841" s="570">
        <v>500</v>
      </c>
      <c r="L841" s="570">
        <v>0.16801075268817203</v>
      </c>
      <c r="M841" s="570">
        <v>125</v>
      </c>
      <c r="N841" s="570">
        <v>4</v>
      </c>
      <c r="O841" s="570">
        <v>464</v>
      </c>
      <c r="P841" s="583">
        <v>0.15591397849462366</v>
      </c>
      <c r="Q841" s="571">
        <v>116</v>
      </c>
    </row>
    <row r="842" spans="1:17" ht="14.4" customHeight="1" x14ac:dyDescent="0.3">
      <c r="A842" s="566" t="s">
        <v>6275</v>
      </c>
      <c r="B842" s="567" t="s">
        <v>5097</v>
      </c>
      <c r="C842" s="567" t="s">
        <v>5132</v>
      </c>
      <c r="D842" s="567" t="s">
        <v>5221</v>
      </c>
      <c r="E842" s="567" t="s">
        <v>5222</v>
      </c>
      <c r="F842" s="570">
        <v>2</v>
      </c>
      <c r="G842" s="570">
        <v>350</v>
      </c>
      <c r="H842" s="570">
        <v>1</v>
      </c>
      <c r="I842" s="570">
        <v>175</v>
      </c>
      <c r="J842" s="570">
        <v>1</v>
      </c>
      <c r="K842" s="570">
        <v>176</v>
      </c>
      <c r="L842" s="570">
        <v>0.50285714285714289</v>
      </c>
      <c r="M842" s="570">
        <v>176</v>
      </c>
      <c r="N842" s="570"/>
      <c r="O842" s="570"/>
      <c r="P842" s="583"/>
      <c r="Q842" s="571"/>
    </row>
    <row r="843" spans="1:17" ht="14.4" customHeight="1" x14ac:dyDescent="0.3">
      <c r="A843" s="566" t="s">
        <v>6275</v>
      </c>
      <c r="B843" s="567" t="s">
        <v>5097</v>
      </c>
      <c r="C843" s="567" t="s">
        <v>5132</v>
      </c>
      <c r="D843" s="567" t="s">
        <v>5235</v>
      </c>
      <c r="E843" s="567" t="s">
        <v>5236</v>
      </c>
      <c r="F843" s="570">
        <v>1</v>
      </c>
      <c r="G843" s="570">
        <v>310</v>
      </c>
      <c r="H843" s="570">
        <v>1</v>
      </c>
      <c r="I843" s="570">
        <v>310</v>
      </c>
      <c r="J843" s="570"/>
      <c r="K843" s="570"/>
      <c r="L843" s="570"/>
      <c r="M843" s="570"/>
      <c r="N843" s="570"/>
      <c r="O843" s="570"/>
      <c r="P843" s="583"/>
      <c r="Q843" s="571"/>
    </row>
    <row r="844" spans="1:17" ht="14.4" customHeight="1" x14ac:dyDescent="0.3">
      <c r="A844" s="566" t="s">
        <v>6275</v>
      </c>
      <c r="B844" s="567" t="s">
        <v>5097</v>
      </c>
      <c r="C844" s="567" t="s">
        <v>5132</v>
      </c>
      <c r="D844" s="567" t="s">
        <v>5921</v>
      </c>
      <c r="E844" s="567" t="s">
        <v>5922</v>
      </c>
      <c r="F844" s="570">
        <v>1</v>
      </c>
      <c r="G844" s="570">
        <v>679</v>
      </c>
      <c r="H844" s="570">
        <v>1</v>
      </c>
      <c r="I844" s="570">
        <v>679</v>
      </c>
      <c r="J844" s="570"/>
      <c r="K844" s="570"/>
      <c r="L844" s="570"/>
      <c r="M844" s="570"/>
      <c r="N844" s="570"/>
      <c r="O844" s="570"/>
      <c r="P844" s="583"/>
      <c r="Q844" s="571"/>
    </row>
    <row r="845" spans="1:17" ht="14.4" customHeight="1" x14ac:dyDescent="0.3">
      <c r="A845" s="566" t="s">
        <v>6275</v>
      </c>
      <c r="B845" s="567" t="s">
        <v>5097</v>
      </c>
      <c r="C845" s="567" t="s">
        <v>5132</v>
      </c>
      <c r="D845" s="567" t="s">
        <v>5923</v>
      </c>
      <c r="E845" s="567" t="s">
        <v>5924</v>
      </c>
      <c r="F845" s="570">
        <v>1</v>
      </c>
      <c r="G845" s="570">
        <v>348</v>
      </c>
      <c r="H845" s="570">
        <v>1</v>
      </c>
      <c r="I845" s="570">
        <v>348</v>
      </c>
      <c r="J845" s="570"/>
      <c r="K845" s="570"/>
      <c r="L845" s="570"/>
      <c r="M845" s="570"/>
      <c r="N845" s="570"/>
      <c r="O845" s="570"/>
      <c r="P845" s="583"/>
      <c r="Q845" s="571"/>
    </row>
    <row r="846" spans="1:17" ht="14.4" customHeight="1" x14ac:dyDescent="0.3">
      <c r="A846" s="566" t="s">
        <v>6276</v>
      </c>
      <c r="B846" s="567" t="s">
        <v>5097</v>
      </c>
      <c r="C846" s="567" t="s">
        <v>5132</v>
      </c>
      <c r="D846" s="567" t="s">
        <v>5147</v>
      </c>
      <c r="E846" s="567" t="s">
        <v>5148</v>
      </c>
      <c r="F846" s="570"/>
      <c r="G846" s="570"/>
      <c r="H846" s="570"/>
      <c r="I846" s="570"/>
      <c r="J846" s="570">
        <v>2</v>
      </c>
      <c r="K846" s="570">
        <v>150</v>
      </c>
      <c r="L846" s="570"/>
      <c r="M846" s="570">
        <v>75</v>
      </c>
      <c r="N846" s="570">
        <v>5</v>
      </c>
      <c r="O846" s="570">
        <v>405</v>
      </c>
      <c r="P846" s="583"/>
      <c r="Q846" s="571">
        <v>81</v>
      </c>
    </row>
    <row r="847" spans="1:17" ht="14.4" customHeight="1" x14ac:dyDescent="0.3">
      <c r="A847" s="566" t="s">
        <v>6276</v>
      </c>
      <c r="B847" s="567" t="s">
        <v>5097</v>
      </c>
      <c r="C847" s="567" t="s">
        <v>5132</v>
      </c>
      <c r="D847" s="567" t="s">
        <v>5682</v>
      </c>
      <c r="E847" s="567" t="s">
        <v>5683</v>
      </c>
      <c r="F847" s="570"/>
      <c r="G847" s="570"/>
      <c r="H847" s="570"/>
      <c r="I847" s="570"/>
      <c r="J847" s="570"/>
      <c r="K847" s="570"/>
      <c r="L847" s="570"/>
      <c r="M847" s="570"/>
      <c r="N847" s="570">
        <v>2</v>
      </c>
      <c r="O847" s="570">
        <v>112</v>
      </c>
      <c r="P847" s="583"/>
      <c r="Q847" s="571">
        <v>56</v>
      </c>
    </row>
    <row r="848" spans="1:17" ht="14.4" customHeight="1" x14ac:dyDescent="0.3">
      <c r="A848" s="566" t="s">
        <v>6276</v>
      </c>
      <c r="B848" s="567" t="s">
        <v>5097</v>
      </c>
      <c r="C848" s="567" t="s">
        <v>5132</v>
      </c>
      <c r="D848" s="567" t="s">
        <v>5161</v>
      </c>
      <c r="E848" s="567" t="s">
        <v>5162</v>
      </c>
      <c r="F848" s="570">
        <v>8</v>
      </c>
      <c r="G848" s="570">
        <v>272</v>
      </c>
      <c r="H848" s="570">
        <v>1</v>
      </c>
      <c r="I848" s="570">
        <v>34</v>
      </c>
      <c r="J848" s="570">
        <v>8</v>
      </c>
      <c r="K848" s="570">
        <v>272</v>
      </c>
      <c r="L848" s="570">
        <v>1</v>
      </c>
      <c r="M848" s="570">
        <v>34</v>
      </c>
      <c r="N848" s="570">
        <v>6</v>
      </c>
      <c r="O848" s="570">
        <v>204</v>
      </c>
      <c r="P848" s="583">
        <v>0.75</v>
      </c>
      <c r="Q848" s="571">
        <v>34</v>
      </c>
    </row>
    <row r="849" spans="1:17" ht="14.4" customHeight="1" x14ac:dyDescent="0.3">
      <c r="A849" s="566" t="s">
        <v>6276</v>
      </c>
      <c r="B849" s="567" t="s">
        <v>5097</v>
      </c>
      <c r="C849" s="567" t="s">
        <v>5132</v>
      </c>
      <c r="D849" s="567" t="s">
        <v>5179</v>
      </c>
      <c r="E849" s="567" t="s">
        <v>5180</v>
      </c>
      <c r="F849" s="570">
        <v>2</v>
      </c>
      <c r="G849" s="570">
        <v>1214</v>
      </c>
      <c r="H849" s="570">
        <v>1</v>
      </c>
      <c r="I849" s="570">
        <v>607</v>
      </c>
      <c r="J849" s="570">
        <v>1</v>
      </c>
      <c r="K849" s="570">
        <v>609</v>
      </c>
      <c r="L849" s="570">
        <v>0.50164744645799009</v>
      </c>
      <c r="M849" s="570">
        <v>609</v>
      </c>
      <c r="N849" s="570"/>
      <c r="O849" s="570"/>
      <c r="P849" s="583"/>
      <c r="Q849" s="571"/>
    </row>
    <row r="850" spans="1:17" ht="14.4" customHeight="1" x14ac:dyDescent="0.3">
      <c r="A850" s="566" t="s">
        <v>6276</v>
      </c>
      <c r="B850" s="567" t="s">
        <v>5097</v>
      </c>
      <c r="C850" s="567" t="s">
        <v>5132</v>
      </c>
      <c r="D850" s="567" t="s">
        <v>5181</v>
      </c>
      <c r="E850" s="567" t="s">
        <v>5182</v>
      </c>
      <c r="F850" s="570">
        <v>1</v>
      </c>
      <c r="G850" s="570">
        <v>162</v>
      </c>
      <c r="H850" s="570">
        <v>1</v>
      </c>
      <c r="I850" s="570">
        <v>162</v>
      </c>
      <c r="J850" s="570">
        <v>3</v>
      </c>
      <c r="K850" s="570">
        <v>492</v>
      </c>
      <c r="L850" s="570">
        <v>3.0370370370370372</v>
      </c>
      <c r="M850" s="570">
        <v>164</v>
      </c>
      <c r="N850" s="570">
        <v>1</v>
      </c>
      <c r="O850" s="570">
        <v>165</v>
      </c>
      <c r="P850" s="583">
        <v>1.0185185185185186</v>
      </c>
      <c r="Q850" s="571">
        <v>165</v>
      </c>
    </row>
    <row r="851" spans="1:17" ht="14.4" customHeight="1" x14ac:dyDescent="0.3">
      <c r="A851" s="566" t="s">
        <v>6276</v>
      </c>
      <c r="B851" s="567" t="s">
        <v>5097</v>
      </c>
      <c r="C851" s="567" t="s">
        <v>5132</v>
      </c>
      <c r="D851" s="567" t="s">
        <v>5185</v>
      </c>
      <c r="E851" s="567" t="s">
        <v>5186</v>
      </c>
      <c r="F851" s="570"/>
      <c r="G851" s="570"/>
      <c r="H851" s="570"/>
      <c r="I851" s="570"/>
      <c r="J851" s="570">
        <v>2</v>
      </c>
      <c r="K851" s="570">
        <v>1886</v>
      </c>
      <c r="L851" s="570"/>
      <c r="M851" s="570">
        <v>943</v>
      </c>
      <c r="N851" s="570"/>
      <c r="O851" s="570"/>
      <c r="P851" s="583"/>
      <c r="Q851" s="571"/>
    </row>
    <row r="852" spans="1:17" ht="14.4" customHeight="1" x14ac:dyDescent="0.3">
      <c r="A852" s="566" t="s">
        <v>6276</v>
      </c>
      <c r="B852" s="567" t="s">
        <v>5097</v>
      </c>
      <c r="C852" s="567" t="s">
        <v>5132</v>
      </c>
      <c r="D852" s="567" t="s">
        <v>5189</v>
      </c>
      <c r="E852" s="567" t="s">
        <v>5190</v>
      </c>
      <c r="F852" s="570">
        <v>1</v>
      </c>
      <c r="G852" s="570">
        <v>385</v>
      </c>
      <c r="H852" s="570">
        <v>1</v>
      </c>
      <c r="I852" s="570">
        <v>385</v>
      </c>
      <c r="J852" s="570">
        <v>2</v>
      </c>
      <c r="K852" s="570">
        <v>770</v>
      </c>
      <c r="L852" s="570">
        <v>2</v>
      </c>
      <c r="M852" s="570">
        <v>385</v>
      </c>
      <c r="N852" s="570"/>
      <c r="O852" s="570"/>
      <c r="P852" s="583"/>
      <c r="Q852" s="571"/>
    </row>
    <row r="853" spans="1:17" ht="14.4" customHeight="1" x14ac:dyDescent="0.3">
      <c r="A853" s="566" t="s">
        <v>6276</v>
      </c>
      <c r="B853" s="567" t="s">
        <v>5097</v>
      </c>
      <c r="C853" s="567" t="s">
        <v>5132</v>
      </c>
      <c r="D853" s="567" t="s">
        <v>5191</v>
      </c>
      <c r="E853" s="567" t="s">
        <v>5192</v>
      </c>
      <c r="F853" s="570"/>
      <c r="G853" s="570"/>
      <c r="H853" s="570"/>
      <c r="I853" s="570"/>
      <c r="J853" s="570">
        <v>2</v>
      </c>
      <c r="K853" s="570">
        <v>78</v>
      </c>
      <c r="L853" s="570"/>
      <c r="M853" s="570">
        <v>39</v>
      </c>
      <c r="N853" s="570"/>
      <c r="O853" s="570"/>
      <c r="P853" s="583"/>
      <c r="Q853" s="571"/>
    </row>
    <row r="854" spans="1:17" ht="14.4" customHeight="1" x14ac:dyDescent="0.3">
      <c r="A854" s="566" t="s">
        <v>6276</v>
      </c>
      <c r="B854" s="567" t="s">
        <v>5097</v>
      </c>
      <c r="C854" s="567" t="s">
        <v>5132</v>
      </c>
      <c r="D854" s="567" t="s">
        <v>5197</v>
      </c>
      <c r="E854" s="567" t="s">
        <v>5198</v>
      </c>
      <c r="F854" s="570">
        <v>1</v>
      </c>
      <c r="G854" s="570">
        <v>1684</v>
      </c>
      <c r="H854" s="570">
        <v>1</v>
      </c>
      <c r="I854" s="570">
        <v>1684</v>
      </c>
      <c r="J854" s="570"/>
      <c r="K854" s="570"/>
      <c r="L854" s="570"/>
      <c r="M854" s="570"/>
      <c r="N854" s="570"/>
      <c r="O854" s="570"/>
      <c r="P854" s="583"/>
      <c r="Q854" s="571"/>
    </row>
    <row r="855" spans="1:17" ht="14.4" customHeight="1" x14ac:dyDescent="0.3">
      <c r="A855" s="566" t="s">
        <v>6276</v>
      </c>
      <c r="B855" s="567" t="s">
        <v>5097</v>
      </c>
      <c r="C855" s="567" t="s">
        <v>5132</v>
      </c>
      <c r="D855" s="567" t="s">
        <v>5207</v>
      </c>
      <c r="E855" s="567" t="s">
        <v>5208</v>
      </c>
      <c r="F855" s="570"/>
      <c r="G855" s="570"/>
      <c r="H855" s="570"/>
      <c r="I855" s="570"/>
      <c r="J855" s="570"/>
      <c r="K855" s="570"/>
      <c r="L855" s="570"/>
      <c r="M855" s="570"/>
      <c r="N855" s="570">
        <v>1</v>
      </c>
      <c r="O855" s="570">
        <v>344</v>
      </c>
      <c r="P855" s="583"/>
      <c r="Q855" s="571">
        <v>344</v>
      </c>
    </row>
    <row r="856" spans="1:17" ht="14.4" customHeight="1" x14ac:dyDescent="0.3">
      <c r="A856" s="566" t="s">
        <v>6276</v>
      </c>
      <c r="B856" s="567" t="s">
        <v>5097</v>
      </c>
      <c r="C856" s="567" t="s">
        <v>5132</v>
      </c>
      <c r="D856" s="567" t="s">
        <v>5209</v>
      </c>
      <c r="E856" s="567" t="s">
        <v>5210</v>
      </c>
      <c r="F856" s="570">
        <v>20</v>
      </c>
      <c r="G856" s="570">
        <v>4960</v>
      </c>
      <c r="H856" s="570">
        <v>1</v>
      </c>
      <c r="I856" s="570">
        <v>248</v>
      </c>
      <c r="J856" s="570">
        <v>6</v>
      </c>
      <c r="K856" s="570">
        <v>1494</v>
      </c>
      <c r="L856" s="570">
        <v>0.30120967741935484</v>
      </c>
      <c r="M856" s="570">
        <v>249</v>
      </c>
      <c r="N856" s="570">
        <v>14</v>
      </c>
      <c r="O856" s="570">
        <v>3248</v>
      </c>
      <c r="P856" s="583">
        <v>0.65483870967741931</v>
      </c>
      <c r="Q856" s="571">
        <v>232</v>
      </c>
    </row>
    <row r="857" spans="1:17" ht="14.4" customHeight="1" x14ac:dyDescent="0.3">
      <c r="A857" s="566" t="s">
        <v>6276</v>
      </c>
      <c r="B857" s="567" t="s">
        <v>5097</v>
      </c>
      <c r="C857" s="567" t="s">
        <v>5132</v>
      </c>
      <c r="D857" s="567" t="s">
        <v>5211</v>
      </c>
      <c r="E857" s="567" t="s">
        <v>5212</v>
      </c>
      <c r="F857" s="570">
        <v>22</v>
      </c>
      <c r="G857" s="570">
        <v>2728</v>
      </c>
      <c r="H857" s="570">
        <v>1</v>
      </c>
      <c r="I857" s="570">
        <v>124</v>
      </c>
      <c r="J857" s="570">
        <v>32</v>
      </c>
      <c r="K857" s="570">
        <v>4000</v>
      </c>
      <c r="L857" s="570">
        <v>1.466275659824047</v>
      </c>
      <c r="M857" s="570">
        <v>125</v>
      </c>
      <c r="N857" s="570">
        <v>20</v>
      </c>
      <c r="O857" s="570">
        <v>2320</v>
      </c>
      <c r="P857" s="583">
        <v>0.85043988269794724</v>
      </c>
      <c r="Q857" s="571">
        <v>116</v>
      </c>
    </row>
    <row r="858" spans="1:17" ht="14.4" customHeight="1" x14ac:dyDescent="0.3">
      <c r="A858" s="566" t="s">
        <v>6276</v>
      </c>
      <c r="B858" s="567" t="s">
        <v>5097</v>
      </c>
      <c r="C858" s="567" t="s">
        <v>5132</v>
      </c>
      <c r="D858" s="567" t="s">
        <v>5217</v>
      </c>
      <c r="E858" s="567" t="s">
        <v>5218</v>
      </c>
      <c r="F858" s="570"/>
      <c r="G858" s="570"/>
      <c r="H858" s="570"/>
      <c r="I858" s="570"/>
      <c r="J858" s="570">
        <v>1</v>
      </c>
      <c r="K858" s="570">
        <v>672</v>
      </c>
      <c r="L858" s="570"/>
      <c r="M858" s="570">
        <v>672</v>
      </c>
      <c r="N858" s="570"/>
      <c r="O858" s="570"/>
      <c r="P858" s="583"/>
      <c r="Q858" s="571"/>
    </row>
    <row r="859" spans="1:17" ht="14.4" customHeight="1" x14ac:dyDescent="0.3">
      <c r="A859" s="566" t="s">
        <v>6276</v>
      </c>
      <c r="B859" s="567" t="s">
        <v>5097</v>
      </c>
      <c r="C859" s="567" t="s">
        <v>5132</v>
      </c>
      <c r="D859" s="567" t="s">
        <v>5229</v>
      </c>
      <c r="E859" s="567" t="s">
        <v>5230</v>
      </c>
      <c r="F859" s="570"/>
      <c r="G859" s="570"/>
      <c r="H859" s="570"/>
      <c r="I859" s="570"/>
      <c r="J859" s="570"/>
      <c r="K859" s="570"/>
      <c r="L859" s="570"/>
      <c r="M859" s="570"/>
      <c r="N859" s="570">
        <v>1</v>
      </c>
      <c r="O859" s="570">
        <v>431</v>
      </c>
      <c r="P859" s="583"/>
      <c r="Q859" s="571">
        <v>431</v>
      </c>
    </row>
    <row r="860" spans="1:17" ht="14.4" customHeight="1" x14ac:dyDescent="0.3">
      <c r="A860" s="566" t="s">
        <v>6276</v>
      </c>
      <c r="B860" s="567" t="s">
        <v>5097</v>
      </c>
      <c r="C860" s="567" t="s">
        <v>5132</v>
      </c>
      <c r="D860" s="567" t="s">
        <v>5253</v>
      </c>
      <c r="E860" s="567" t="s">
        <v>5254</v>
      </c>
      <c r="F860" s="570"/>
      <c r="G860" s="570"/>
      <c r="H860" s="570"/>
      <c r="I860" s="570"/>
      <c r="J860" s="570">
        <v>1</v>
      </c>
      <c r="K860" s="570">
        <v>333</v>
      </c>
      <c r="L860" s="570"/>
      <c r="M860" s="570">
        <v>333</v>
      </c>
      <c r="N860" s="570"/>
      <c r="O860" s="570"/>
      <c r="P860" s="583"/>
      <c r="Q860" s="571"/>
    </row>
    <row r="861" spans="1:17" ht="14.4" customHeight="1" x14ac:dyDescent="0.3">
      <c r="A861" s="566" t="s">
        <v>6277</v>
      </c>
      <c r="B861" s="567" t="s">
        <v>5097</v>
      </c>
      <c r="C861" s="567" t="s">
        <v>5132</v>
      </c>
      <c r="D861" s="567" t="s">
        <v>5211</v>
      </c>
      <c r="E861" s="567" t="s">
        <v>5212</v>
      </c>
      <c r="F861" s="570">
        <v>1</v>
      </c>
      <c r="G861" s="570">
        <v>124</v>
      </c>
      <c r="H861" s="570">
        <v>1</v>
      </c>
      <c r="I861" s="570">
        <v>124</v>
      </c>
      <c r="J861" s="570"/>
      <c r="K861" s="570"/>
      <c r="L861" s="570"/>
      <c r="M861" s="570"/>
      <c r="N861" s="570"/>
      <c r="O861" s="570"/>
      <c r="P861" s="583"/>
      <c r="Q861" s="571"/>
    </row>
    <row r="862" spans="1:17" ht="14.4" customHeight="1" x14ac:dyDescent="0.3">
      <c r="A862" s="566" t="s">
        <v>6278</v>
      </c>
      <c r="B862" s="567" t="s">
        <v>5097</v>
      </c>
      <c r="C862" s="567" t="s">
        <v>5132</v>
      </c>
      <c r="D862" s="567" t="s">
        <v>5147</v>
      </c>
      <c r="E862" s="567" t="s">
        <v>5148</v>
      </c>
      <c r="F862" s="570">
        <v>1</v>
      </c>
      <c r="G862" s="570">
        <v>75</v>
      </c>
      <c r="H862" s="570">
        <v>1</v>
      </c>
      <c r="I862" s="570">
        <v>75</v>
      </c>
      <c r="J862" s="570">
        <v>2</v>
      </c>
      <c r="K862" s="570">
        <v>150</v>
      </c>
      <c r="L862" s="570">
        <v>2</v>
      </c>
      <c r="M862" s="570">
        <v>75</v>
      </c>
      <c r="N862" s="570">
        <v>3</v>
      </c>
      <c r="O862" s="570">
        <v>243</v>
      </c>
      <c r="P862" s="583">
        <v>3.24</v>
      </c>
      <c r="Q862" s="571">
        <v>81</v>
      </c>
    </row>
    <row r="863" spans="1:17" ht="14.4" customHeight="1" x14ac:dyDescent="0.3">
      <c r="A863" s="566" t="s">
        <v>6278</v>
      </c>
      <c r="B863" s="567" t="s">
        <v>5097</v>
      </c>
      <c r="C863" s="567" t="s">
        <v>5132</v>
      </c>
      <c r="D863" s="567" t="s">
        <v>5161</v>
      </c>
      <c r="E863" s="567" t="s">
        <v>5162</v>
      </c>
      <c r="F863" s="570"/>
      <c r="G863" s="570"/>
      <c r="H863" s="570"/>
      <c r="I863" s="570"/>
      <c r="J863" s="570">
        <v>1</v>
      </c>
      <c r="K863" s="570">
        <v>34</v>
      </c>
      <c r="L863" s="570"/>
      <c r="M863" s="570">
        <v>34</v>
      </c>
      <c r="N863" s="570"/>
      <c r="O863" s="570"/>
      <c r="P863" s="583"/>
      <c r="Q863" s="571"/>
    </row>
    <row r="864" spans="1:17" ht="14.4" customHeight="1" x14ac:dyDescent="0.3">
      <c r="A864" s="566" t="s">
        <v>6278</v>
      </c>
      <c r="B864" s="567" t="s">
        <v>5097</v>
      </c>
      <c r="C864" s="567" t="s">
        <v>5132</v>
      </c>
      <c r="D864" s="567" t="s">
        <v>5179</v>
      </c>
      <c r="E864" s="567" t="s">
        <v>5180</v>
      </c>
      <c r="F864" s="570">
        <v>3</v>
      </c>
      <c r="G864" s="570">
        <v>1821</v>
      </c>
      <c r="H864" s="570">
        <v>1</v>
      </c>
      <c r="I864" s="570">
        <v>607</v>
      </c>
      <c r="J864" s="570">
        <v>3</v>
      </c>
      <c r="K864" s="570">
        <v>1827</v>
      </c>
      <c r="L864" s="570">
        <v>1.0032948929159802</v>
      </c>
      <c r="M864" s="570">
        <v>609</v>
      </c>
      <c r="N864" s="570">
        <v>3</v>
      </c>
      <c r="O864" s="570">
        <v>1833</v>
      </c>
      <c r="P864" s="583">
        <v>1.0065897858319606</v>
      </c>
      <c r="Q864" s="571">
        <v>611</v>
      </c>
    </row>
    <row r="865" spans="1:17" ht="14.4" customHeight="1" x14ac:dyDescent="0.3">
      <c r="A865" s="566" t="s">
        <v>6278</v>
      </c>
      <c r="B865" s="567" t="s">
        <v>5097</v>
      </c>
      <c r="C865" s="567" t="s">
        <v>5132</v>
      </c>
      <c r="D865" s="567" t="s">
        <v>5191</v>
      </c>
      <c r="E865" s="567" t="s">
        <v>5192</v>
      </c>
      <c r="F865" s="570">
        <v>7</v>
      </c>
      <c r="G865" s="570">
        <v>273</v>
      </c>
      <c r="H865" s="570">
        <v>1</v>
      </c>
      <c r="I865" s="570">
        <v>39</v>
      </c>
      <c r="J865" s="570">
        <v>2</v>
      </c>
      <c r="K865" s="570">
        <v>78</v>
      </c>
      <c r="L865" s="570">
        <v>0.2857142857142857</v>
      </c>
      <c r="M865" s="570">
        <v>39</v>
      </c>
      <c r="N865" s="570">
        <v>6</v>
      </c>
      <c r="O865" s="570">
        <v>234</v>
      </c>
      <c r="P865" s="583">
        <v>0.8571428571428571</v>
      </c>
      <c r="Q865" s="571">
        <v>39</v>
      </c>
    </row>
    <row r="866" spans="1:17" ht="14.4" customHeight="1" x14ac:dyDescent="0.3">
      <c r="A866" s="566" t="s">
        <v>6278</v>
      </c>
      <c r="B866" s="567" t="s">
        <v>5097</v>
      </c>
      <c r="C866" s="567" t="s">
        <v>5132</v>
      </c>
      <c r="D866" s="567" t="s">
        <v>5203</v>
      </c>
      <c r="E866" s="567" t="s">
        <v>5204</v>
      </c>
      <c r="F866" s="570">
        <v>3</v>
      </c>
      <c r="G866" s="570">
        <v>2055</v>
      </c>
      <c r="H866" s="570">
        <v>1</v>
      </c>
      <c r="I866" s="570">
        <v>685</v>
      </c>
      <c r="J866" s="570">
        <v>3</v>
      </c>
      <c r="K866" s="570">
        <v>2061</v>
      </c>
      <c r="L866" s="570">
        <v>1.0029197080291972</v>
      </c>
      <c r="M866" s="570">
        <v>687</v>
      </c>
      <c r="N866" s="570">
        <v>3</v>
      </c>
      <c r="O866" s="570">
        <v>2067</v>
      </c>
      <c r="P866" s="583">
        <v>1.0058394160583941</v>
      </c>
      <c r="Q866" s="571">
        <v>689</v>
      </c>
    </row>
    <row r="867" spans="1:17" ht="14.4" customHeight="1" x14ac:dyDescent="0.3">
      <c r="A867" s="566" t="s">
        <v>6278</v>
      </c>
      <c r="B867" s="567" t="s">
        <v>5097</v>
      </c>
      <c r="C867" s="567" t="s">
        <v>5132</v>
      </c>
      <c r="D867" s="567" t="s">
        <v>5209</v>
      </c>
      <c r="E867" s="567" t="s">
        <v>5210</v>
      </c>
      <c r="F867" s="570">
        <v>2</v>
      </c>
      <c r="G867" s="570">
        <v>496</v>
      </c>
      <c r="H867" s="570">
        <v>1</v>
      </c>
      <c r="I867" s="570">
        <v>248</v>
      </c>
      <c r="J867" s="570">
        <v>1</v>
      </c>
      <c r="K867" s="570">
        <v>249</v>
      </c>
      <c r="L867" s="570">
        <v>0.50201612903225812</v>
      </c>
      <c r="M867" s="570">
        <v>249</v>
      </c>
      <c r="N867" s="570"/>
      <c r="O867" s="570"/>
      <c r="P867" s="583"/>
      <c r="Q867" s="571"/>
    </row>
    <row r="868" spans="1:17" ht="14.4" customHeight="1" x14ac:dyDescent="0.3">
      <c r="A868" s="566" t="s">
        <v>6278</v>
      </c>
      <c r="B868" s="567" t="s">
        <v>5097</v>
      </c>
      <c r="C868" s="567" t="s">
        <v>5132</v>
      </c>
      <c r="D868" s="567" t="s">
        <v>5211</v>
      </c>
      <c r="E868" s="567" t="s">
        <v>5212</v>
      </c>
      <c r="F868" s="570">
        <v>1</v>
      </c>
      <c r="G868" s="570">
        <v>124</v>
      </c>
      <c r="H868" s="570">
        <v>1</v>
      </c>
      <c r="I868" s="570">
        <v>124</v>
      </c>
      <c r="J868" s="570">
        <v>3</v>
      </c>
      <c r="K868" s="570">
        <v>375</v>
      </c>
      <c r="L868" s="570">
        <v>3.024193548387097</v>
      </c>
      <c r="M868" s="570">
        <v>125</v>
      </c>
      <c r="N868" s="570">
        <v>4</v>
      </c>
      <c r="O868" s="570">
        <v>464</v>
      </c>
      <c r="P868" s="583">
        <v>3.7419354838709675</v>
      </c>
      <c r="Q868" s="571">
        <v>116</v>
      </c>
    </row>
    <row r="869" spans="1:17" ht="14.4" customHeight="1" x14ac:dyDescent="0.3">
      <c r="A869" s="566" t="s">
        <v>6279</v>
      </c>
      <c r="B869" s="567" t="s">
        <v>5097</v>
      </c>
      <c r="C869" s="567" t="s">
        <v>5132</v>
      </c>
      <c r="D869" s="567" t="s">
        <v>5161</v>
      </c>
      <c r="E869" s="567" t="s">
        <v>5162</v>
      </c>
      <c r="F869" s="570">
        <v>2</v>
      </c>
      <c r="G869" s="570">
        <v>68</v>
      </c>
      <c r="H869" s="570">
        <v>1</v>
      </c>
      <c r="I869" s="570">
        <v>34</v>
      </c>
      <c r="J869" s="570"/>
      <c r="K869" s="570"/>
      <c r="L869" s="570"/>
      <c r="M869" s="570"/>
      <c r="N869" s="570"/>
      <c r="O869" s="570"/>
      <c r="P869" s="583"/>
      <c r="Q869" s="571"/>
    </row>
    <row r="870" spans="1:17" ht="14.4" customHeight="1" x14ac:dyDescent="0.3">
      <c r="A870" s="566" t="s">
        <v>6279</v>
      </c>
      <c r="B870" s="567" t="s">
        <v>5097</v>
      </c>
      <c r="C870" s="567" t="s">
        <v>5132</v>
      </c>
      <c r="D870" s="567" t="s">
        <v>5209</v>
      </c>
      <c r="E870" s="567" t="s">
        <v>5210</v>
      </c>
      <c r="F870" s="570">
        <v>1</v>
      </c>
      <c r="G870" s="570">
        <v>248</v>
      </c>
      <c r="H870" s="570">
        <v>1</v>
      </c>
      <c r="I870" s="570">
        <v>248</v>
      </c>
      <c r="J870" s="570">
        <v>3</v>
      </c>
      <c r="K870" s="570">
        <v>747</v>
      </c>
      <c r="L870" s="570">
        <v>3.0120967741935485</v>
      </c>
      <c r="M870" s="570">
        <v>249</v>
      </c>
      <c r="N870" s="570"/>
      <c r="O870" s="570"/>
      <c r="P870" s="583"/>
      <c r="Q870" s="571"/>
    </row>
    <row r="871" spans="1:17" ht="14.4" customHeight="1" x14ac:dyDescent="0.3">
      <c r="A871" s="566" t="s">
        <v>6280</v>
      </c>
      <c r="B871" s="567" t="s">
        <v>5097</v>
      </c>
      <c r="C871" s="567" t="s">
        <v>5119</v>
      </c>
      <c r="D871" s="567" t="s">
        <v>6281</v>
      </c>
      <c r="E871" s="567" t="s">
        <v>6282</v>
      </c>
      <c r="F871" s="570"/>
      <c r="G871" s="570"/>
      <c r="H871" s="570"/>
      <c r="I871" s="570"/>
      <c r="J871" s="570"/>
      <c r="K871" s="570"/>
      <c r="L871" s="570"/>
      <c r="M871" s="570"/>
      <c r="N871" s="570">
        <v>1</v>
      </c>
      <c r="O871" s="570">
        <v>6199.32</v>
      </c>
      <c r="P871" s="583"/>
      <c r="Q871" s="571">
        <v>6199.32</v>
      </c>
    </row>
    <row r="872" spans="1:17" ht="14.4" customHeight="1" x14ac:dyDescent="0.3">
      <c r="A872" s="566" t="s">
        <v>6280</v>
      </c>
      <c r="B872" s="567" t="s">
        <v>5097</v>
      </c>
      <c r="C872" s="567" t="s">
        <v>5119</v>
      </c>
      <c r="D872" s="567" t="s">
        <v>5124</v>
      </c>
      <c r="E872" s="567" t="s">
        <v>5125</v>
      </c>
      <c r="F872" s="570"/>
      <c r="G872" s="570"/>
      <c r="H872" s="570"/>
      <c r="I872" s="570"/>
      <c r="J872" s="570">
        <v>1</v>
      </c>
      <c r="K872" s="570">
        <v>1357</v>
      </c>
      <c r="L872" s="570"/>
      <c r="M872" s="570">
        <v>1357</v>
      </c>
      <c r="N872" s="570"/>
      <c r="O872" s="570"/>
      <c r="P872" s="583"/>
      <c r="Q872" s="571"/>
    </row>
    <row r="873" spans="1:17" ht="14.4" customHeight="1" x14ac:dyDescent="0.3">
      <c r="A873" s="566" t="s">
        <v>6280</v>
      </c>
      <c r="B873" s="567" t="s">
        <v>5097</v>
      </c>
      <c r="C873" s="567" t="s">
        <v>5132</v>
      </c>
      <c r="D873" s="567" t="s">
        <v>5147</v>
      </c>
      <c r="E873" s="567" t="s">
        <v>5148</v>
      </c>
      <c r="F873" s="570"/>
      <c r="G873" s="570"/>
      <c r="H873" s="570"/>
      <c r="I873" s="570"/>
      <c r="J873" s="570">
        <v>1</v>
      </c>
      <c r="K873" s="570">
        <v>75</v>
      </c>
      <c r="L873" s="570"/>
      <c r="M873" s="570">
        <v>75</v>
      </c>
      <c r="N873" s="570"/>
      <c r="O873" s="570"/>
      <c r="P873" s="583"/>
      <c r="Q873" s="571"/>
    </row>
    <row r="874" spans="1:17" ht="14.4" customHeight="1" x14ac:dyDescent="0.3">
      <c r="A874" s="566" t="s">
        <v>6280</v>
      </c>
      <c r="B874" s="567" t="s">
        <v>5097</v>
      </c>
      <c r="C874" s="567" t="s">
        <v>5132</v>
      </c>
      <c r="D874" s="567" t="s">
        <v>5161</v>
      </c>
      <c r="E874" s="567" t="s">
        <v>5162</v>
      </c>
      <c r="F874" s="570">
        <v>4</v>
      </c>
      <c r="G874" s="570">
        <v>136</v>
      </c>
      <c r="H874" s="570">
        <v>1</v>
      </c>
      <c r="I874" s="570">
        <v>34</v>
      </c>
      <c r="J874" s="570">
        <v>3</v>
      </c>
      <c r="K874" s="570">
        <v>102</v>
      </c>
      <c r="L874" s="570">
        <v>0.75</v>
      </c>
      <c r="M874" s="570">
        <v>34</v>
      </c>
      <c r="N874" s="570">
        <v>2</v>
      </c>
      <c r="O874" s="570">
        <v>68</v>
      </c>
      <c r="P874" s="583">
        <v>0.5</v>
      </c>
      <c r="Q874" s="571">
        <v>34</v>
      </c>
    </row>
    <row r="875" spans="1:17" ht="14.4" customHeight="1" x14ac:dyDescent="0.3">
      <c r="A875" s="566" t="s">
        <v>6280</v>
      </c>
      <c r="B875" s="567" t="s">
        <v>5097</v>
      </c>
      <c r="C875" s="567" t="s">
        <v>5132</v>
      </c>
      <c r="D875" s="567" t="s">
        <v>5177</v>
      </c>
      <c r="E875" s="567" t="s">
        <v>5178</v>
      </c>
      <c r="F875" s="570"/>
      <c r="G875" s="570"/>
      <c r="H875" s="570"/>
      <c r="I875" s="570"/>
      <c r="J875" s="570"/>
      <c r="K875" s="570"/>
      <c r="L875" s="570"/>
      <c r="M875" s="570"/>
      <c r="N875" s="570">
        <v>2</v>
      </c>
      <c r="O875" s="570">
        <v>166</v>
      </c>
      <c r="P875" s="583"/>
      <c r="Q875" s="571">
        <v>83</v>
      </c>
    </row>
    <row r="876" spans="1:17" ht="14.4" customHeight="1" x14ac:dyDescent="0.3">
      <c r="A876" s="566" t="s">
        <v>6280</v>
      </c>
      <c r="B876" s="567" t="s">
        <v>5097</v>
      </c>
      <c r="C876" s="567" t="s">
        <v>5132</v>
      </c>
      <c r="D876" s="567" t="s">
        <v>5179</v>
      </c>
      <c r="E876" s="567" t="s">
        <v>5180</v>
      </c>
      <c r="F876" s="570"/>
      <c r="G876" s="570"/>
      <c r="H876" s="570"/>
      <c r="I876" s="570"/>
      <c r="J876" s="570"/>
      <c r="K876" s="570"/>
      <c r="L876" s="570"/>
      <c r="M876" s="570"/>
      <c r="N876" s="570">
        <v>2</v>
      </c>
      <c r="O876" s="570">
        <v>1222</v>
      </c>
      <c r="P876" s="583"/>
      <c r="Q876" s="571">
        <v>611</v>
      </c>
    </row>
    <row r="877" spans="1:17" ht="14.4" customHeight="1" x14ac:dyDescent="0.3">
      <c r="A877" s="566" t="s">
        <v>6280</v>
      </c>
      <c r="B877" s="567" t="s">
        <v>5097</v>
      </c>
      <c r="C877" s="567" t="s">
        <v>5132</v>
      </c>
      <c r="D877" s="567" t="s">
        <v>5181</v>
      </c>
      <c r="E877" s="567" t="s">
        <v>5182</v>
      </c>
      <c r="F877" s="570"/>
      <c r="G877" s="570"/>
      <c r="H877" s="570"/>
      <c r="I877" s="570"/>
      <c r="J877" s="570">
        <v>1</v>
      </c>
      <c r="K877" s="570">
        <v>164</v>
      </c>
      <c r="L877" s="570"/>
      <c r="M877" s="570">
        <v>164</v>
      </c>
      <c r="N877" s="570"/>
      <c r="O877" s="570"/>
      <c r="P877" s="583"/>
      <c r="Q877" s="571"/>
    </row>
    <row r="878" spans="1:17" ht="14.4" customHeight="1" x14ac:dyDescent="0.3">
      <c r="A878" s="566" t="s">
        <v>6280</v>
      </c>
      <c r="B878" s="567" t="s">
        <v>5097</v>
      </c>
      <c r="C878" s="567" t="s">
        <v>5132</v>
      </c>
      <c r="D878" s="567" t="s">
        <v>5185</v>
      </c>
      <c r="E878" s="567" t="s">
        <v>5186</v>
      </c>
      <c r="F878" s="570"/>
      <c r="G878" s="570"/>
      <c r="H878" s="570"/>
      <c r="I878" s="570"/>
      <c r="J878" s="570">
        <v>1</v>
      </c>
      <c r="K878" s="570">
        <v>943</v>
      </c>
      <c r="L878" s="570"/>
      <c r="M878" s="570">
        <v>943</v>
      </c>
      <c r="N878" s="570"/>
      <c r="O878" s="570"/>
      <c r="P878" s="583"/>
      <c r="Q878" s="571"/>
    </row>
    <row r="879" spans="1:17" ht="14.4" customHeight="1" x14ac:dyDescent="0.3">
      <c r="A879" s="566" t="s">
        <v>6280</v>
      </c>
      <c r="B879" s="567" t="s">
        <v>5097</v>
      </c>
      <c r="C879" s="567" t="s">
        <v>5132</v>
      </c>
      <c r="D879" s="567" t="s">
        <v>5189</v>
      </c>
      <c r="E879" s="567" t="s">
        <v>5190</v>
      </c>
      <c r="F879" s="570"/>
      <c r="G879" s="570"/>
      <c r="H879" s="570"/>
      <c r="I879" s="570"/>
      <c r="J879" s="570">
        <v>1</v>
      </c>
      <c r="K879" s="570">
        <v>385</v>
      </c>
      <c r="L879" s="570"/>
      <c r="M879" s="570">
        <v>385</v>
      </c>
      <c r="N879" s="570">
        <v>2</v>
      </c>
      <c r="O879" s="570">
        <v>772</v>
      </c>
      <c r="P879" s="583"/>
      <c r="Q879" s="571">
        <v>386</v>
      </c>
    </row>
    <row r="880" spans="1:17" ht="14.4" customHeight="1" x14ac:dyDescent="0.3">
      <c r="A880" s="566" t="s">
        <v>6280</v>
      </c>
      <c r="B880" s="567" t="s">
        <v>5097</v>
      </c>
      <c r="C880" s="567" t="s">
        <v>5132</v>
      </c>
      <c r="D880" s="567" t="s">
        <v>5191</v>
      </c>
      <c r="E880" s="567" t="s">
        <v>5192</v>
      </c>
      <c r="F880" s="570"/>
      <c r="G880" s="570"/>
      <c r="H880" s="570"/>
      <c r="I880" s="570"/>
      <c r="J880" s="570"/>
      <c r="K880" s="570"/>
      <c r="L880" s="570"/>
      <c r="M880" s="570"/>
      <c r="N880" s="570">
        <v>2</v>
      </c>
      <c r="O880" s="570">
        <v>78</v>
      </c>
      <c r="P880" s="583"/>
      <c r="Q880" s="571">
        <v>39</v>
      </c>
    </row>
    <row r="881" spans="1:17" ht="14.4" customHeight="1" x14ac:dyDescent="0.3">
      <c r="A881" s="566" t="s">
        <v>6280</v>
      </c>
      <c r="B881" s="567" t="s">
        <v>5097</v>
      </c>
      <c r="C881" s="567" t="s">
        <v>5132</v>
      </c>
      <c r="D881" s="567" t="s">
        <v>5201</v>
      </c>
      <c r="E881" s="567" t="s">
        <v>5202</v>
      </c>
      <c r="F881" s="570"/>
      <c r="G881" s="570"/>
      <c r="H881" s="570"/>
      <c r="I881" s="570"/>
      <c r="J881" s="570">
        <v>1</v>
      </c>
      <c r="K881" s="570">
        <v>4424</v>
      </c>
      <c r="L881" s="570"/>
      <c r="M881" s="570">
        <v>4424</v>
      </c>
      <c r="N881" s="570"/>
      <c r="O881" s="570"/>
      <c r="P881" s="583"/>
      <c r="Q881" s="571"/>
    </row>
    <row r="882" spans="1:17" ht="14.4" customHeight="1" x14ac:dyDescent="0.3">
      <c r="A882" s="566" t="s">
        <v>6280</v>
      </c>
      <c r="B882" s="567" t="s">
        <v>5097</v>
      </c>
      <c r="C882" s="567" t="s">
        <v>5132</v>
      </c>
      <c r="D882" s="567" t="s">
        <v>5203</v>
      </c>
      <c r="E882" s="567" t="s">
        <v>5204</v>
      </c>
      <c r="F882" s="570"/>
      <c r="G882" s="570"/>
      <c r="H882" s="570"/>
      <c r="I882" s="570"/>
      <c r="J882" s="570"/>
      <c r="K882" s="570"/>
      <c r="L882" s="570"/>
      <c r="M882" s="570"/>
      <c r="N882" s="570">
        <v>1</v>
      </c>
      <c r="O882" s="570">
        <v>689</v>
      </c>
      <c r="P882" s="583"/>
      <c r="Q882" s="571">
        <v>689</v>
      </c>
    </row>
    <row r="883" spans="1:17" ht="14.4" customHeight="1" x14ac:dyDescent="0.3">
      <c r="A883" s="566" t="s">
        <v>6280</v>
      </c>
      <c r="B883" s="567" t="s">
        <v>5097</v>
      </c>
      <c r="C883" s="567" t="s">
        <v>5132</v>
      </c>
      <c r="D883" s="567" t="s">
        <v>5209</v>
      </c>
      <c r="E883" s="567" t="s">
        <v>5210</v>
      </c>
      <c r="F883" s="570">
        <v>17</v>
      </c>
      <c r="G883" s="570">
        <v>4216</v>
      </c>
      <c r="H883" s="570">
        <v>1</v>
      </c>
      <c r="I883" s="570">
        <v>248</v>
      </c>
      <c r="J883" s="570">
        <v>9</v>
      </c>
      <c r="K883" s="570">
        <v>2241</v>
      </c>
      <c r="L883" s="570">
        <v>0.53154648956356731</v>
      </c>
      <c r="M883" s="570">
        <v>249</v>
      </c>
      <c r="N883" s="570">
        <v>10</v>
      </c>
      <c r="O883" s="570">
        <v>2320</v>
      </c>
      <c r="P883" s="583">
        <v>0.55028462998102468</v>
      </c>
      <c r="Q883" s="571">
        <v>232</v>
      </c>
    </row>
    <row r="884" spans="1:17" ht="14.4" customHeight="1" x14ac:dyDescent="0.3">
      <c r="A884" s="566" t="s">
        <v>6280</v>
      </c>
      <c r="B884" s="567" t="s">
        <v>5097</v>
      </c>
      <c r="C884" s="567" t="s">
        <v>5132</v>
      </c>
      <c r="D884" s="567" t="s">
        <v>5211</v>
      </c>
      <c r="E884" s="567" t="s">
        <v>5212</v>
      </c>
      <c r="F884" s="570">
        <v>7</v>
      </c>
      <c r="G884" s="570">
        <v>868</v>
      </c>
      <c r="H884" s="570">
        <v>1</v>
      </c>
      <c r="I884" s="570">
        <v>124</v>
      </c>
      <c r="J884" s="570">
        <v>43</v>
      </c>
      <c r="K884" s="570">
        <v>5375</v>
      </c>
      <c r="L884" s="570">
        <v>6.1923963133640552</v>
      </c>
      <c r="M884" s="570">
        <v>125</v>
      </c>
      <c r="N884" s="570">
        <v>8</v>
      </c>
      <c r="O884" s="570">
        <v>928</v>
      </c>
      <c r="P884" s="583">
        <v>1.0691244239631337</v>
      </c>
      <c r="Q884" s="571">
        <v>116</v>
      </c>
    </row>
    <row r="885" spans="1:17" ht="14.4" customHeight="1" x14ac:dyDescent="0.3">
      <c r="A885" s="566" t="s">
        <v>6280</v>
      </c>
      <c r="B885" s="567" t="s">
        <v>5097</v>
      </c>
      <c r="C885" s="567" t="s">
        <v>5132</v>
      </c>
      <c r="D885" s="567" t="s">
        <v>5233</v>
      </c>
      <c r="E885" s="567" t="s">
        <v>5234</v>
      </c>
      <c r="F885" s="570"/>
      <c r="G885" s="570"/>
      <c r="H885" s="570"/>
      <c r="I885" s="570"/>
      <c r="J885" s="570">
        <v>1</v>
      </c>
      <c r="K885" s="570">
        <v>112</v>
      </c>
      <c r="L885" s="570"/>
      <c r="M885" s="570">
        <v>112</v>
      </c>
      <c r="N885" s="570"/>
      <c r="O885" s="570"/>
      <c r="P885" s="583"/>
      <c r="Q885" s="571"/>
    </row>
    <row r="886" spans="1:17" ht="14.4" customHeight="1" x14ac:dyDescent="0.3">
      <c r="A886" s="566" t="s">
        <v>6280</v>
      </c>
      <c r="B886" s="567" t="s">
        <v>5097</v>
      </c>
      <c r="C886" s="567" t="s">
        <v>5132</v>
      </c>
      <c r="D886" s="567" t="s">
        <v>5241</v>
      </c>
      <c r="E886" s="567" t="s">
        <v>5242</v>
      </c>
      <c r="F886" s="570"/>
      <c r="G886" s="570"/>
      <c r="H886" s="570"/>
      <c r="I886" s="570"/>
      <c r="J886" s="570">
        <v>1</v>
      </c>
      <c r="K886" s="570">
        <v>656</v>
      </c>
      <c r="L886" s="570"/>
      <c r="M886" s="570">
        <v>656</v>
      </c>
      <c r="N886" s="570"/>
      <c r="O886" s="570"/>
      <c r="P886" s="583"/>
      <c r="Q886" s="571"/>
    </row>
    <row r="887" spans="1:17" ht="14.4" customHeight="1" x14ac:dyDescent="0.3">
      <c r="A887" s="566" t="s">
        <v>6283</v>
      </c>
      <c r="B887" s="567" t="s">
        <v>5097</v>
      </c>
      <c r="C887" s="567" t="s">
        <v>5132</v>
      </c>
      <c r="D887" s="567" t="s">
        <v>5161</v>
      </c>
      <c r="E887" s="567" t="s">
        <v>5162</v>
      </c>
      <c r="F887" s="570">
        <v>2</v>
      </c>
      <c r="G887" s="570">
        <v>68</v>
      </c>
      <c r="H887" s="570">
        <v>1</v>
      </c>
      <c r="I887" s="570">
        <v>34</v>
      </c>
      <c r="J887" s="570"/>
      <c r="K887" s="570"/>
      <c r="L887" s="570"/>
      <c r="M887" s="570"/>
      <c r="N887" s="570"/>
      <c r="O887" s="570"/>
      <c r="P887" s="583"/>
      <c r="Q887" s="571"/>
    </row>
    <row r="888" spans="1:17" ht="14.4" customHeight="1" x14ac:dyDescent="0.3">
      <c r="A888" s="566" t="s">
        <v>6283</v>
      </c>
      <c r="B888" s="567" t="s">
        <v>5097</v>
      </c>
      <c r="C888" s="567" t="s">
        <v>5132</v>
      </c>
      <c r="D888" s="567" t="s">
        <v>5209</v>
      </c>
      <c r="E888" s="567" t="s">
        <v>5210</v>
      </c>
      <c r="F888" s="570">
        <v>5</v>
      </c>
      <c r="G888" s="570">
        <v>1240</v>
      </c>
      <c r="H888" s="570">
        <v>1</v>
      </c>
      <c r="I888" s="570">
        <v>248</v>
      </c>
      <c r="J888" s="570">
        <v>5</v>
      </c>
      <c r="K888" s="570">
        <v>1245</v>
      </c>
      <c r="L888" s="570">
        <v>1.0040322580645162</v>
      </c>
      <c r="M888" s="570">
        <v>249</v>
      </c>
      <c r="N888" s="570">
        <v>4</v>
      </c>
      <c r="O888" s="570">
        <v>928</v>
      </c>
      <c r="P888" s="583">
        <v>0.74838709677419357</v>
      </c>
      <c r="Q888" s="571">
        <v>232</v>
      </c>
    </row>
    <row r="889" spans="1:17" ht="14.4" customHeight="1" x14ac:dyDescent="0.3">
      <c r="A889" s="566" t="s">
        <v>6284</v>
      </c>
      <c r="B889" s="567" t="s">
        <v>5097</v>
      </c>
      <c r="C889" s="567" t="s">
        <v>5132</v>
      </c>
      <c r="D889" s="567" t="s">
        <v>5147</v>
      </c>
      <c r="E889" s="567" t="s">
        <v>5148</v>
      </c>
      <c r="F889" s="570"/>
      <c r="G889" s="570"/>
      <c r="H889" s="570"/>
      <c r="I889" s="570"/>
      <c r="J889" s="570"/>
      <c r="K889" s="570"/>
      <c r="L889" s="570"/>
      <c r="M889" s="570"/>
      <c r="N889" s="570">
        <v>1</v>
      </c>
      <c r="O889" s="570">
        <v>81</v>
      </c>
      <c r="P889" s="583"/>
      <c r="Q889" s="571">
        <v>81</v>
      </c>
    </row>
    <row r="890" spans="1:17" ht="14.4" customHeight="1" x14ac:dyDescent="0.3">
      <c r="A890" s="566" t="s">
        <v>6284</v>
      </c>
      <c r="B890" s="567" t="s">
        <v>5097</v>
      </c>
      <c r="C890" s="567" t="s">
        <v>5132</v>
      </c>
      <c r="D890" s="567" t="s">
        <v>5161</v>
      </c>
      <c r="E890" s="567" t="s">
        <v>5162</v>
      </c>
      <c r="F890" s="570">
        <v>2</v>
      </c>
      <c r="G890" s="570">
        <v>68</v>
      </c>
      <c r="H890" s="570">
        <v>1</v>
      </c>
      <c r="I890" s="570">
        <v>34</v>
      </c>
      <c r="J890" s="570"/>
      <c r="K890" s="570"/>
      <c r="L890" s="570"/>
      <c r="M890" s="570"/>
      <c r="N890" s="570">
        <v>1</v>
      </c>
      <c r="O890" s="570">
        <v>34</v>
      </c>
      <c r="P890" s="583">
        <v>0.5</v>
      </c>
      <c r="Q890" s="571">
        <v>34</v>
      </c>
    </row>
    <row r="891" spans="1:17" ht="14.4" customHeight="1" x14ac:dyDescent="0.3">
      <c r="A891" s="566" t="s">
        <v>6284</v>
      </c>
      <c r="B891" s="567" t="s">
        <v>5097</v>
      </c>
      <c r="C891" s="567" t="s">
        <v>5132</v>
      </c>
      <c r="D891" s="567" t="s">
        <v>5207</v>
      </c>
      <c r="E891" s="567" t="s">
        <v>5208</v>
      </c>
      <c r="F891" s="570"/>
      <c r="G891" s="570"/>
      <c r="H891" s="570"/>
      <c r="I891" s="570"/>
      <c r="J891" s="570">
        <v>1</v>
      </c>
      <c r="K891" s="570">
        <v>360</v>
      </c>
      <c r="L891" s="570"/>
      <c r="M891" s="570">
        <v>360</v>
      </c>
      <c r="N891" s="570"/>
      <c r="O891" s="570"/>
      <c r="P891" s="583"/>
      <c r="Q891" s="571"/>
    </row>
    <row r="892" spans="1:17" ht="14.4" customHeight="1" x14ac:dyDescent="0.3">
      <c r="A892" s="566" t="s">
        <v>6284</v>
      </c>
      <c r="B892" s="567" t="s">
        <v>5097</v>
      </c>
      <c r="C892" s="567" t="s">
        <v>5132</v>
      </c>
      <c r="D892" s="567" t="s">
        <v>5209</v>
      </c>
      <c r="E892" s="567" t="s">
        <v>5210</v>
      </c>
      <c r="F892" s="570">
        <v>6</v>
      </c>
      <c r="G892" s="570">
        <v>1488</v>
      </c>
      <c r="H892" s="570">
        <v>1</v>
      </c>
      <c r="I892" s="570">
        <v>248</v>
      </c>
      <c r="J892" s="570">
        <v>10</v>
      </c>
      <c r="K892" s="570">
        <v>2490</v>
      </c>
      <c r="L892" s="570">
        <v>1.6733870967741935</v>
      </c>
      <c r="M892" s="570">
        <v>249</v>
      </c>
      <c r="N892" s="570">
        <v>7</v>
      </c>
      <c r="O892" s="570">
        <v>1624</v>
      </c>
      <c r="P892" s="583">
        <v>1.0913978494623655</v>
      </c>
      <c r="Q892" s="571">
        <v>232</v>
      </c>
    </row>
    <row r="893" spans="1:17" ht="14.4" customHeight="1" x14ac:dyDescent="0.3">
      <c r="A893" s="566" t="s">
        <v>6284</v>
      </c>
      <c r="B893" s="567" t="s">
        <v>5097</v>
      </c>
      <c r="C893" s="567" t="s">
        <v>5132</v>
      </c>
      <c r="D893" s="567" t="s">
        <v>5211</v>
      </c>
      <c r="E893" s="567" t="s">
        <v>5212</v>
      </c>
      <c r="F893" s="570">
        <v>4</v>
      </c>
      <c r="G893" s="570">
        <v>496</v>
      </c>
      <c r="H893" s="570">
        <v>1</v>
      </c>
      <c r="I893" s="570">
        <v>124</v>
      </c>
      <c r="J893" s="570">
        <v>7</v>
      </c>
      <c r="K893" s="570">
        <v>875</v>
      </c>
      <c r="L893" s="570">
        <v>1.7641129032258065</v>
      </c>
      <c r="M893" s="570">
        <v>125</v>
      </c>
      <c r="N893" s="570">
        <v>2</v>
      </c>
      <c r="O893" s="570">
        <v>232</v>
      </c>
      <c r="P893" s="583">
        <v>0.46774193548387094</v>
      </c>
      <c r="Q893" s="571">
        <v>116</v>
      </c>
    </row>
    <row r="894" spans="1:17" ht="14.4" customHeight="1" x14ac:dyDescent="0.3">
      <c r="A894" s="566" t="s">
        <v>6284</v>
      </c>
      <c r="B894" s="567" t="s">
        <v>5097</v>
      </c>
      <c r="C894" s="567" t="s">
        <v>5132</v>
      </c>
      <c r="D894" s="567" t="s">
        <v>5213</v>
      </c>
      <c r="E894" s="567" t="s">
        <v>5214</v>
      </c>
      <c r="F894" s="570"/>
      <c r="G894" s="570"/>
      <c r="H894" s="570"/>
      <c r="I894" s="570"/>
      <c r="J894" s="570"/>
      <c r="K894" s="570"/>
      <c r="L894" s="570"/>
      <c r="M894" s="570"/>
      <c r="N894" s="570">
        <v>1</v>
      </c>
      <c r="O894" s="570">
        <v>1043</v>
      </c>
      <c r="P894" s="583"/>
      <c r="Q894" s="571">
        <v>1043</v>
      </c>
    </row>
    <row r="895" spans="1:17" ht="14.4" customHeight="1" x14ac:dyDescent="0.3">
      <c r="A895" s="566" t="s">
        <v>6285</v>
      </c>
      <c r="B895" s="567" t="s">
        <v>5097</v>
      </c>
      <c r="C895" s="567" t="s">
        <v>5132</v>
      </c>
      <c r="D895" s="567" t="s">
        <v>5209</v>
      </c>
      <c r="E895" s="567" t="s">
        <v>5210</v>
      </c>
      <c r="F895" s="570">
        <v>9</v>
      </c>
      <c r="G895" s="570">
        <v>2232</v>
      </c>
      <c r="H895" s="570">
        <v>1</v>
      </c>
      <c r="I895" s="570">
        <v>248</v>
      </c>
      <c r="J895" s="570">
        <v>6</v>
      </c>
      <c r="K895" s="570">
        <v>1494</v>
      </c>
      <c r="L895" s="570">
        <v>0.66935483870967738</v>
      </c>
      <c r="M895" s="570">
        <v>249</v>
      </c>
      <c r="N895" s="570">
        <v>6</v>
      </c>
      <c r="O895" s="570">
        <v>1392</v>
      </c>
      <c r="P895" s="583">
        <v>0.62365591397849462</v>
      </c>
      <c r="Q895" s="571">
        <v>232</v>
      </c>
    </row>
    <row r="896" spans="1:17" ht="14.4" customHeight="1" x14ac:dyDescent="0.3">
      <c r="A896" s="566" t="s">
        <v>6286</v>
      </c>
      <c r="B896" s="567" t="s">
        <v>5097</v>
      </c>
      <c r="C896" s="567" t="s">
        <v>5119</v>
      </c>
      <c r="D896" s="567" t="s">
        <v>5292</v>
      </c>
      <c r="E896" s="567" t="s">
        <v>5293</v>
      </c>
      <c r="F896" s="570">
        <v>0.2</v>
      </c>
      <c r="G896" s="570">
        <v>228.86</v>
      </c>
      <c r="H896" s="570">
        <v>1</v>
      </c>
      <c r="I896" s="570">
        <v>1144.3</v>
      </c>
      <c r="J896" s="570"/>
      <c r="K896" s="570"/>
      <c r="L896" s="570"/>
      <c r="M896" s="570"/>
      <c r="N896" s="570"/>
      <c r="O896" s="570"/>
      <c r="P896" s="583"/>
      <c r="Q896" s="571"/>
    </row>
    <row r="897" spans="1:17" ht="14.4" customHeight="1" x14ac:dyDescent="0.3">
      <c r="A897" s="566" t="s">
        <v>6286</v>
      </c>
      <c r="B897" s="567" t="s">
        <v>5097</v>
      </c>
      <c r="C897" s="567" t="s">
        <v>5119</v>
      </c>
      <c r="D897" s="567" t="s">
        <v>6269</v>
      </c>
      <c r="E897" s="567" t="s">
        <v>6270</v>
      </c>
      <c r="F897" s="570">
        <v>1</v>
      </c>
      <c r="G897" s="570">
        <v>3583.9</v>
      </c>
      <c r="H897" s="570">
        <v>1</v>
      </c>
      <c r="I897" s="570">
        <v>3583.9</v>
      </c>
      <c r="J897" s="570">
        <v>1</v>
      </c>
      <c r="K897" s="570">
        <v>3583.9</v>
      </c>
      <c r="L897" s="570">
        <v>1</v>
      </c>
      <c r="M897" s="570">
        <v>3583.9</v>
      </c>
      <c r="N897" s="570"/>
      <c r="O897" s="570"/>
      <c r="P897" s="583"/>
      <c r="Q897" s="571"/>
    </row>
    <row r="898" spans="1:17" ht="14.4" customHeight="1" x14ac:dyDescent="0.3">
      <c r="A898" s="566" t="s">
        <v>6286</v>
      </c>
      <c r="B898" s="567" t="s">
        <v>5097</v>
      </c>
      <c r="C898" s="567" t="s">
        <v>5132</v>
      </c>
      <c r="D898" s="567" t="s">
        <v>5161</v>
      </c>
      <c r="E898" s="567" t="s">
        <v>5162</v>
      </c>
      <c r="F898" s="570">
        <v>1</v>
      </c>
      <c r="G898" s="570">
        <v>34</v>
      </c>
      <c r="H898" s="570">
        <v>1</v>
      </c>
      <c r="I898" s="570">
        <v>34</v>
      </c>
      <c r="J898" s="570"/>
      <c r="K898" s="570"/>
      <c r="L898" s="570"/>
      <c r="M898" s="570"/>
      <c r="N898" s="570"/>
      <c r="O898" s="570"/>
      <c r="P898" s="583"/>
      <c r="Q898" s="571"/>
    </row>
    <row r="899" spans="1:17" ht="14.4" customHeight="1" x14ac:dyDescent="0.3">
      <c r="A899" s="566" t="s">
        <v>6286</v>
      </c>
      <c r="B899" s="567" t="s">
        <v>5097</v>
      </c>
      <c r="C899" s="567" t="s">
        <v>5132</v>
      </c>
      <c r="D899" s="567" t="s">
        <v>5167</v>
      </c>
      <c r="E899" s="567" t="s">
        <v>5168</v>
      </c>
      <c r="F899" s="570"/>
      <c r="G899" s="570"/>
      <c r="H899" s="570"/>
      <c r="I899" s="570"/>
      <c r="J899" s="570"/>
      <c r="K899" s="570"/>
      <c r="L899" s="570"/>
      <c r="M899" s="570"/>
      <c r="N899" s="570">
        <v>2</v>
      </c>
      <c r="O899" s="570">
        <v>10</v>
      </c>
      <c r="P899" s="583"/>
      <c r="Q899" s="571">
        <v>5</v>
      </c>
    </row>
    <row r="900" spans="1:17" ht="14.4" customHeight="1" x14ac:dyDescent="0.3">
      <c r="A900" s="566" t="s">
        <v>6286</v>
      </c>
      <c r="B900" s="567" t="s">
        <v>5097</v>
      </c>
      <c r="C900" s="567" t="s">
        <v>5132</v>
      </c>
      <c r="D900" s="567" t="s">
        <v>5171</v>
      </c>
      <c r="E900" s="567" t="s">
        <v>5172</v>
      </c>
      <c r="F900" s="570"/>
      <c r="G900" s="570"/>
      <c r="H900" s="570"/>
      <c r="I900" s="570"/>
      <c r="J900" s="570">
        <v>1</v>
      </c>
      <c r="K900" s="570">
        <v>114</v>
      </c>
      <c r="L900" s="570"/>
      <c r="M900" s="570">
        <v>114</v>
      </c>
      <c r="N900" s="570"/>
      <c r="O900" s="570"/>
      <c r="P900" s="583"/>
      <c r="Q900" s="571"/>
    </row>
    <row r="901" spans="1:17" ht="14.4" customHeight="1" x14ac:dyDescent="0.3">
      <c r="A901" s="566" t="s">
        <v>6286</v>
      </c>
      <c r="B901" s="567" t="s">
        <v>5097</v>
      </c>
      <c r="C901" s="567" t="s">
        <v>5132</v>
      </c>
      <c r="D901" s="567" t="s">
        <v>5177</v>
      </c>
      <c r="E901" s="567" t="s">
        <v>5178</v>
      </c>
      <c r="F901" s="570">
        <v>1</v>
      </c>
      <c r="G901" s="570">
        <v>83</v>
      </c>
      <c r="H901" s="570">
        <v>1</v>
      </c>
      <c r="I901" s="570">
        <v>83</v>
      </c>
      <c r="J901" s="570"/>
      <c r="K901" s="570"/>
      <c r="L901" s="570"/>
      <c r="M901" s="570"/>
      <c r="N901" s="570"/>
      <c r="O901" s="570"/>
      <c r="P901" s="583"/>
      <c r="Q901" s="571"/>
    </row>
    <row r="902" spans="1:17" ht="14.4" customHeight="1" x14ac:dyDescent="0.3">
      <c r="A902" s="566" t="s">
        <v>6286</v>
      </c>
      <c r="B902" s="567" t="s">
        <v>5097</v>
      </c>
      <c r="C902" s="567" t="s">
        <v>5132</v>
      </c>
      <c r="D902" s="567" t="s">
        <v>5179</v>
      </c>
      <c r="E902" s="567" t="s">
        <v>5180</v>
      </c>
      <c r="F902" s="570">
        <v>2</v>
      </c>
      <c r="G902" s="570">
        <v>1214</v>
      </c>
      <c r="H902" s="570">
        <v>1</v>
      </c>
      <c r="I902" s="570">
        <v>607</v>
      </c>
      <c r="J902" s="570">
        <v>2</v>
      </c>
      <c r="K902" s="570">
        <v>1218</v>
      </c>
      <c r="L902" s="570">
        <v>1.0032948929159802</v>
      </c>
      <c r="M902" s="570">
        <v>609</v>
      </c>
      <c r="N902" s="570">
        <v>2</v>
      </c>
      <c r="O902" s="570">
        <v>1222</v>
      </c>
      <c r="P902" s="583">
        <v>1.0065897858319606</v>
      </c>
      <c r="Q902" s="571">
        <v>611</v>
      </c>
    </row>
    <row r="903" spans="1:17" ht="14.4" customHeight="1" x14ac:dyDescent="0.3">
      <c r="A903" s="566" t="s">
        <v>6286</v>
      </c>
      <c r="B903" s="567" t="s">
        <v>5097</v>
      </c>
      <c r="C903" s="567" t="s">
        <v>5132</v>
      </c>
      <c r="D903" s="567" t="s">
        <v>5181</v>
      </c>
      <c r="E903" s="567" t="s">
        <v>5182</v>
      </c>
      <c r="F903" s="570">
        <v>1</v>
      </c>
      <c r="G903" s="570">
        <v>162</v>
      </c>
      <c r="H903" s="570">
        <v>1</v>
      </c>
      <c r="I903" s="570">
        <v>162</v>
      </c>
      <c r="J903" s="570"/>
      <c r="K903" s="570"/>
      <c r="L903" s="570"/>
      <c r="M903" s="570"/>
      <c r="N903" s="570"/>
      <c r="O903" s="570"/>
      <c r="P903" s="583"/>
      <c r="Q903" s="571"/>
    </row>
    <row r="904" spans="1:17" ht="14.4" customHeight="1" x14ac:dyDescent="0.3">
      <c r="A904" s="566" t="s">
        <v>6286</v>
      </c>
      <c r="B904" s="567" t="s">
        <v>5097</v>
      </c>
      <c r="C904" s="567" t="s">
        <v>5132</v>
      </c>
      <c r="D904" s="567" t="s">
        <v>5183</v>
      </c>
      <c r="E904" s="567" t="s">
        <v>5184</v>
      </c>
      <c r="F904" s="570">
        <v>1</v>
      </c>
      <c r="G904" s="570">
        <v>730</v>
      </c>
      <c r="H904" s="570">
        <v>1</v>
      </c>
      <c r="I904" s="570">
        <v>730</v>
      </c>
      <c r="J904" s="570"/>
      <c r="K904" s="570"/>
      <c r="L904" s="570"/>
      <c r="M904" s="570"/>
      <c r="N904" s="570"/>
      <c r="O904" s="570"/>
      <c r="P904" s="583"/>
      <c r="Q904" s="571"/>
    </row>
    <row r="905" spans="1:17" ht="14.4" customHeight="1" x14ac:dyDescent="0.3">
      <c r="A905" s="566" t="s">
        <v>6286</v>
      </c>
      <c r="B905" s="567" t="s">
        <v>5097</v>
      </c>
      <c r="C905" s="567" t="s">
        <v>5132</v>
      </c>
      <c r="D905" s="567" t="s">
        <v>5185</v>
      </c>
      <c r="E905" s="567" t="s">
        <v>5186</v>
      </c>
      <c r="F905" s="570">
        <v>2</v>
      </c>
      <c r="G905" s="570">
        <v>1882</v>
      </c>
      <c r="H905" s="570">
        <v>1</v>
      </c>
      <c r="I905" s="570">
        <v>941</v>
      </c>
      <c r="J905" s="570"/>
      <c r="K905" s="570"/>
      <c r="L905" s="570"/>
      <c r="M905" s="570"/>
      <c r="N905" s="570"/>
      <c r="O905" s="570"/>
      <c r="P905" s="583"/>
      <c r="Q905" s="571"/>
    </row>
    <row r="906" spans="1:17" ht="14.4" customHeight="1" x14ac:dyDescent="0.3">
      <c r="A906" s="566" t="s">
        <v>6286</v>
      </c>
      <c r="B906" s="567" t="s">
        <v>5097</v>
      </c>
      <c r="C906" s="567" t="s">
        <v>5132</v>
      </c>
      <c r="D906" s="567" t="s">
        <v>5189</v>
      </c>
      <c r="E906" s="567" t="s">
        <v>5190</v>
      </c>
      <c r="F906" s="570">
        <v>1</v>
      </c>
      <c r="G906" s="570">
        <v>385</v>
      </c>
      <c r="H906" s="570">
        <v>1</v>
      </c>
      <c r="I906" s="570">
        <v>385</v>
      </c>
      <c r="J906" s="570">
        <v>2</v>
      </c>
      <c r="K906" s="570">
        <v>770</v>
      </c>
      <c r="L906" s="570">
        <v>2</v>
      </c>
      <c r="M906" s="570">
        <v>385</v>
      </c>
      <c r="N906" s="570"/>
      <c r="O906" s="570"/>
      <c r="P906" s="583"/>
      <c r="Q906" s="571"/>
    </row>
    <row r="907" spans="1:17" ht="14.4" customHeight="1" x14ac:dyDescent="0.3">
      <c r="A907" s="566" t="s">
        <v>6286</v>
      </c>
      <c r="B907" s="567" t="s">
        <v>5097</v>
      </c>
      <c r="C907" s="567" t="s">
        <v>5132</v>
      </c>
      <c r="D907" s="567" t="s">
        <v>5191</v>
      </c>
      <c r="E907" s="567" t="s">
        <v>5192</v>
      </c>
      <c r="F907" s="570">
        <v>6</v>
      </c>
      <c r="G907" s="570">
        <v>234</v>
      </c>
      <c r="H907" s="570">
        <v>1</v>
      </c>
      <c r="I907" s="570">
        <v>39</v>
      </c>
      <c r="J907" s="570"/>
      <c r="K907" s="570"/>
      <c r="L907" s="570"/>
      <c r="M907" s="570"/>
      <c r="N907" s="570">
        <v>5</v>
      </c>
      <c r="O907" s="570">
        <v>195</v>
      </c>
      <c r="P907" s="583">
        <v>0.83333333333333337</v>
      </c>
      <c r="Q907" s="571">
        <v>39</v>
      </c>
    </row>
    <row r="908" spans="1:17" ht="14.4" customHeight="1" x14ac:dyDescent="0.3">
      <c r="A908" s="566" t="s">
        <v>6286</v>
      </c>
      <c r="B908" s="567" t="s">
        <v>5097</v>
      </c>
      <c r="C908" s="567" t="s">
        <v>5132</v>
      </c>
      <c r="D908" s="567" t="s">
        <v>5197</v>
      </c>
      <c r="E908" s="567" t="s">
        <v>5198</v>
      </c>
      <c r="F908" s="570"/>
      <c r="G908" s="570"/>
      <c r="H908" s="570"/>
      <c r="I908" s="570"/>
      <c r="J908" s="570">
        <v>1</v>
      </c>
      <c r="K908" s="570">
        <v>1684</v>
      </c>
      <c r="L908" s="570"/>
      <c r="M908" s="570">
        <v>1684</v>
      </c>
      <c r="N908" s="570"/>
      <c r="O908" s="570"/>
      <c r="P908" s="583"/>
      <c r="Q908" s="571"/>
    </row>
    <row r="909" spans="1:17" ht="14.4" customHeight="1" x14ac:dyDescent="0.3">
      <c r="A909" s="566" t="s">
        <v>6286</v>
      </c>
      <c r="B909" s="567" t="s">
        <v>5097</v>
      </c>
      <c r="C909" s="567" t="s">
        <v>5132</v>
      </c>
      <c r="D909" s="567" t="s">
        <v>5203</v>
      </c>
      <c r="E909" s="567" t="s">
        <v>5204</v>
      </c>
      <c r="F909" s="570">
        <v>2</v>
      </c>
      <c r="G909" s="570">
        <v>1370</v>
      </c>
      <c r="H909" s="570">
        <v>1</v>
      </c>
      <c r="I909" s="570">
        <v>685</v>
      </c>
      <c r="J909" s="570">
        <v>1</v>
      </c>
      <c r="K909" s="570">
        <v>687</v>
      </c>
      <c r="L909" s="570">
        <v>0.50145985401459858</v>
      </c>
      <c r="M909" s="570">
        <v>687</v>
      </c>
      <c r="N909" s="570">
        <v>1</v>
      </c>
      <c r="O909" s="570">
        <v>689</v>
      </c>
      <c r="P909" s="583">
        <v>0.50291970802919705</v>
      </c>
      <c r="Q909" s="571">
        <v>689</v>
      </c>
    </row>
    <row r="910" spans="1:17" ht="14.4" customHeight="1" x14ac:dyDescent="0.3">
      <c r="A910" s="566" t="s">
        <v>6286</v>
      </c>
      <c r="B910" s="567" t="s">
        <v>5097</v>
      </c>
      <c r="C910" s="567" t="s">
        <v>5132</v>
      </c>
      <c r="D910" s="567" t="s">
        <v>5209</v>
      </c>
      <c r="E910" s="567" t="s">
        <v>5210</v>
      </c>
      <c r="F910" s="570">
        <v>637</v>
      </c>
      <c r="G910" s="570">
        <v>157976</v>
      </c>
      <c r="H910" s="570">
        <v>1</v>
      </c>
      <c r="I910" s="570">
        <v>248</v>
      </c>
      <c r="J910" s="570">
        <v>832</v>
      </c>
      <c r="K910" s="570">
        <v>207168</v>
      </c>
      <c r="L910" s="570">
        <v>1.3113890717577354</v>
      </c>
      <c r="M910" s="570">
        <v>249</v>
      </c>
      <c r="N910" s="570">
        <v>882</v>
      </c>
      <c r="O910" s="570">
        <v>204624</v>
      </c>
      <c r="P910" s="583">
        <v>1.2952853598014888</v>
      </c>
      <c r="Q910" s="571">
        <v>232</v>
      </c>
    </row>
    <row r="911" spans="1:17" ht="14.4" customHeight="1" x14ac:dyDescent="0.3">
      <c r="A911" s="566" t="s">
        <v>6286</v>
      </c>
      <c r="B911" s="567" t="s">
        <v>5097</v>
      </c>
      <c r="C911" s="567" t="s">
        <v>5132</v>
      </c>
      <c r="D911" s="567" t="s">
        <v>5211</v>
      </c>
      <c r="E911" s="567" t="s">
        <v>5212</v>
      </c>
      <c r="F911" s="570">
        <v>1</v>
      </c>
      <c r="G911" s="570">
        <v>124</v>
      </c>
      <c r="H911" s="570">
        <v>1</v>
      </c>
      <c r="I911" s="570">
        <v>124</v>
      </c>
      <c r="J911" s="570"/>
      <c r="K911" s="570"/>
      <c r="L911" s="570"/>
      <c r="M911" s="570"/>
      <c r="N911" s="570">
        <v>1</v>
      </c>
      <c r="O911" s="570">
        <v>116</v>
      </c>
      <c r="P911" s="583">
        <v>0.93548387096774188</v>
      </c>
      <c r="Q911" s="571">
        <v>116</v>
      </c>
    </row>
    <row r="912" spans="1:17" ht="14.4" customHeight="1" thickBot="1" x14ac:dyDescent="0.35">
      <c r="A912" s="572" t="s">
        <v>6286</v>
      </c>
      <c r="B912" s="573" t="s">
        <v>5097</v>
      </c>
      <c r="C912" s="573" t="s">
        <v>5132</v>
      </c>
      <c r="D912" s="573" t="s">
        <v>5235</v>
      </c>
      <c r="E912" s="573" t="s">
        <v>5236</v>
      </c>
      <c r="F912" s="576">
        <v>4</v>
      </c>
      <c r="G912" s="576">
        <v>1240</v>
      </c>
      <c r="H912" s="576">
        <v>1</v>
      </c>
      <c r="I912" s="576">
        <v>310</v>
      </c>
      <c r="J912" s="576">
        <v>4</v>
      </c>
      <c r="K912" s="576">
        <v>1248</v>
      </c>
      <c r="L912" s="576">
        <v>1.0064516129032257</v>
      </c>
      <c r="M912" s="576">
        <v>312</v>
      </c>
      <c r="N912" s="576"/>
      <c r="O912" s="576"/>
      <c r="P912" s="584"/>
      <c r="Q912" s="57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1391.693</v>
      </c>
      <c r="C5" s="214">
        <v>1462.655</v>
      </c>
      <c r="D5" s="214">
        <v>1339.088</v>
      </c>
      <c r="E5" s="231">
        <v>0.96220071524395101</v>
      </c>
      <c r="F5" s="232">
        <v>649</v>
      </c>
      <c r="G5" s="214">
        <v>815</v>
      </c>
      <c r="H5" s="214">
        <v>691</v>
      </c>
      <c r="I5" s="233">
        <v>1.0647149460708782</v>
      </c>
      <c r="J5" s="223"/>
      <c r="K5" s="223"/>
      <c r="L5" s="8">
        <f>D5-B5</f>
        <v>-52.605000000000018</v>
      </c>
      <c r="M5" s="9">
        <f>H5-F5</f>
        <v>42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293.38200000000001</v>
      </c>
      <c r="C6" s="213">
        <v>355.762</v>
      </c>
      <c r="D6" s="213">
        <v>294.75700000000001</v>
      </c>
      <c r="E6" s="234">
        <v>1.0046867224301423</v>
      </c>
      <c r="F6" s="235">
        <v>153</v>
      </c>
      <c r="G6" s="213">
        <v>207</v>
      </c>
      <c r="H6" s="213">
        <v>180</v>
      </c>
      <c r="I6" s="236">
        <v>1.1764705882352942</v>
      </c>
      <c r="J6" s="223"/>
      <c r="K6" s="223"/>
      <c r="L6" s="6">
        <f t="shared" ref="L6:L11" si="0">D6-B6</f>
        <v>1.375</v>
      </c>
      <c r="M6" s="7">
        <f t="shared" ref="M6:M12" si="1">H6-F6</f>
        <v>27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617.59100000000001</v>
      </c>
      <c r="C7" s="213">
        <v>801.27599999999995</v>
      </c>
      <c r="D7" s="213">
        <v>685.88699999999994</v>
      </c>
      <c r="E7" s="234">
        <v>1.1105845130515177</v>
      </c>
      <c r="F7" s="235">
        <v>362</v>
      </c>
      <c r="G7" s="213">
        <v>551</v>
      </c>
      <c r="H7" s="213">
        <v>489</v>
      </c>
      <c r="I7" s="236">
        <v>1.350828729281768</v>
      </c>
      <c r="J7" s="223"/>
      <c r="K7" s="223"/>
      <c r="L7" s="6">
        <f t="shared" si="0"/>
        <v>68.295999999999935</v>
      </c>
      <c r="M7" s="7">
        <f t="shared" si="1"/>
        <v>127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89.55</v>
      </c>
      <c r="C8" s="213">
        <v>109.229</v>
      </c>
      <c r="D8" s="213">
        <v>102.361</v>
      </c>
      <c r="E8" s="234">
        <v>1.1430597431602458</v>
      </c>
      <c r="F8" s="235">
        <v>52</v>
      </c>
      <c r="G8" s="213">
        <v>72</v>
      </c>
      <c r="H8" s="213">
        <v>65</v>
      </c>
      <c r="I8" s="236">
        <v>1.25</v>
      </c>
      <c r="J8" s="223"/>
      <c r="K8" s="223"/>
      <c r="L8" s="6">
        <f t="shared" si="0"/>
        <v>12.811000000000007</v>
      </c>
      <c r="M8" s="7">
        <f t="shared" si="1"/>
        <v>13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1.3440000000000001</v>
      </c>
      <c r="D9" s="213">
        <v>0</v>
      </c>
      <c r="E9" s="234" t="s">
        <v>538</v>
      </c>
      <c r="F9" s="235">
        <v>0</v>
      </c>
      <c r="G9" s="213">
        <v>2</v>
      </c>
      <c r="H9" s="213">
        <v>0</v>
      </c>
      <c r="I9" s="236" t="s">
        <v>538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317.40600000000001</v>
      </c>
      <c r="C10" s="213">
        <v>385.19499999999999</v>
      </c>
      <c r="D10" s="213">
        <v>313.50700000000001</v>
      </c>
      <c r="E10" s="234">
        <v>0.98771604821584968</v>
      </c>
      <c r="F10" s="235">
        <v>173</v>
      </c>
      <c r="G10" s="213">
        <v>246</v>
      </c>
      <c r="H10" s="213">
        <v>231</v>
      </c>
      <c r="I10" s="236">
        <v>1.3352601156069364</v>
      </c>
      <c r="J10" s="223"/>
      <c r="K10" s="223"/>
      <c r="L10" s="6">
        <f t="shared" si="0"/>
        <v>-3.8990000000000009</v>
      </c>
      <c r="M10" s="7">
        <f t="shared" si="1"/>
        <v>58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97.271000000000001</v>
      </c>
      <c r="C11" s="213">
        <v>121.084</v>
      </c>
      <c r="D11" s="213">
        <v>97.302000000000007</v>
      </c>
      <c r="E11" s="234">
        <v>1.000318697247895</v>
      </c>
      <c r="F11" s="235">
        <v>39</v>
      </c>
      <c r="G11" s="213">
        <v>48</v>
      </c>
      <c r="H11" s="213">
        <v>36</v>
      </c>
      <c r="I11" s="236">
        <v>0.92307692307692313</v>
      </c>
      <c r="J11" s="223"/>
      <c r="K11" s="223"/>
      <c r="L11" s="6">
        <f t="shared" si="0"/>
        <v>3.1000000000005912E-2</v>
      </c>
      <c r="M11" s="7">
        <f t="shared" si="1"/>
        <v>-3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2806.8930000000005</v>
      </c>
      <c r="C12" s="216">
        <f>SUM(C5:C11)</f>
        <v>3236.5449999999996</v>
      </c>
      <c r="D12" s="216">
        <f>SUM(D5:D11)</f>
        <v>2832.902</v>
      </c>
      <c r="E12" s="237">
        <f>IF(OR(D12=0,B12=0),0,D12/B12)</f>
        <v>1.0092661173760451</v>
      </c>
      <c r="F12" s="238">
        <f>SUM(F5:F11)</f>
        <v>1428</v>
      </c>
      <c r="G12" s="216">
        <f>SUM(G5:G11)</f>
        <v>1941</v>
      </c>
      <c r="H12" s="216">
        <f>SUM(H5:H11)</f>
        <v>1692</v>
      </c>
      <c r="I12" s="239">
        <f>IF(OR(H12=0,F12=0),0,H12/F12)</f>
        <v>1.1848739495798319</v>
      </c>
      <c r="J12" s="223"/>
      <c r="K12" s="223"/>
      <c r="L12" s="229">
        <f>D12-B12</f>
        <v>26.00899999999956</v>
      </c>
      <c r="M12" s="240">
        <f t="shared" si="1"/>
        <v>264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1304.7270000000001</v>
      </c>
      <c r="C17" s="214">
        <v>1344.2190000000001</v>
      </c>
      <c r="D17" s="214">
        <v>1259.2329999999999</v>
      </c>
      <c r="E17" s="231">
        <v>0.96513140296782385</v>
      </c>
      <c r="F17" s="221">
        <v>593</v>
      </c>
      <c r="G17" s="214">
        <v>726</v>
      </c>
      <c r="H17" s="214">
        <v>632</v>
      </c>
      <c r="I17" s="233">
        <v>1.0657672849915683</v>
      </c>
      <c r="J17" s="472">
        <f>0.93*0.95</f>
        <v>0.88349999999999995</v>
      </c>
      <c r="K17" s="473"/>
      <c r="L17" s="248">
        <f>D17-B17</f>
        <v>-45.494000000000142</v>
      </c>
      <c r="M17" s="249">
        <f>H17-F17</f>
        <v>39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277.98399999999998</v>
      </c>
      <c r="C18" s="213">
        <v>336.64800000000002</v>
      </c>
      <c r="D18" s="213">
        <v>264.70499999999998</v>
      </c>
      <c r="E18" s="234">
        <v>0.95223106365834009</v>
      </c>
      <c r="F18" s="222">
        <v>140</v>
      </c>
      <c r="G18" s="213">
        <v>189</v>
      </c>
      <c r="H18" s="213">
        <v>160</v>
      </c>
      <c r="I18" s="236">
        <v>1.1428571428571428</v>
      </c>
      <c r="J18" s="472">
        <f>1.07*0.95</f>
        <v>1.0165</v>
      </c>
      <c r="K18" s="473"/>
      <c r="L18" s="250">
        <f t="shared" ref="L18:L24" si="2">D18-B18</f>
        <v>-13.278999999999996</v>
      </c>
      <c r="M18" s="251">
        <f t="shared" ref="M18:M24" si="3">H18-F18</f>
        <v>20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563.33500000000004</v>
      </c>
      <c r="C19" s="213">
        <v>705.97699999999998</v>
      </c>
      <c r="D19" s="213">
        <v>605.43799999999999</v>
      </c>
      <c r="E19" s="234">
        <v>1.0747388321336326</v>
      </c>
      <c r="F19" s="222">
        <v>316</v>
      </c>
      <c r="G19" s="213">
        <v>471</v>
      </c>
      <c r="H19" s="213">
        <v>424</v>
      </c>
      <c r="I19" s="236">
        <v>1.3417721518987342</v>
      </c>
      <c r="J19" s="472">
        <f>1.04*0.95</f>
        <v>0.98799999999999999</v>
      </c>
      <c r="K19" s="473"/>
      <c r="L19" s="250">
        <f t="shared" si="2"/>
        <v>42.102999999999952</v>
      </c>
      <c r="M19" s="251">
        <f t="shared" si="3"/>
        <v>108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79.655000000000001</v>
      </c>
      <c r="C20" s="213">
        <v>99.563999999999993</v>
      </c>
      <c r="D20" s="213">
        <v>90.331000000000003</v>
      </c>
      <c r="E20" s="234">
        <v>1.1340279957315924</v>
      </c>
      <c r="F20" s="222">
        <v>44</v>
      </c>
      <c r="G20" s="213">
        <v>63</v>
      </c>
      <c r="H20" s="213">
        <v>54</v>
      </c>
      <c r="I20" s="236">
        <v>1.2272727272727273</v>
      </c>
      <c r="J20" s="472">
        <f>0.96*0.95</f>
        <v>0.91199999999999992</v>
      </c>
      <c r="K20" s="473"/>
      <c r="L20" s="250">
        <f t="shared" si="2"/>
        <v>10.676000000000002</v>
      </c>
      <c r="M20" s="251">
        <f t="shared" si="3"/>
        <v>10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1.3440000000000001</v>
      </c>
      <c r="D21" s="213">
        <v>0</v>
      </c>
      <c r="E21" s="234" t="s">
        <v>538</v>
      </c>
      <c r="F21" s="222">
        <v>0</v>
      </c>
      <c r="G21" s="213">
        <v>2</v>
      </c>
      <c r="H21" s="213">
        <v>0</v>
      </c>
      <c r="I21" s="236" t="s">
        <v>538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291.59800000000001</v>
      </c>
      <c r="C22" s="213">
        <v>337.01900000000001</v>
      </c>
      <c r="D22" s="213">
        <v>287.14600000000002</v>
      </c>
      <c r="E22" s="234">
        <v>0.98473240557205466</v>
      </c>
      <c r="F22" s="222">
        <v>152</v>
      </c>
      <c r="G22" s="213">
        <v>206</v>
      </c>
      <c r="H22" s="213">
        <v>213</v>
      </c>
      <c r="I22" s="236">
        <v>1.4013157894736843</v>
      </c>
      <c r="J22" s="472">
        <f>1.05*0.95</f>
        <v>0.99749999999999994</v>
      </c>
      <c r="K22" s="473"/>
      <c r="L22" s="250">
        <f t="shared" si="2"/>
        <v>-4.4519999999999982</v>
      </c>
      <c r="M22" s="251">
        <f t="shared" si="3"/>
        <v>61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96.153000000000006</v>
      </c>
      <c r="C23" s="213">
        <v>113.09</v>
      </c>
      <c r="D23" s="213">
        <v>97.302000000000007</v>
      </c>
      <c r="E23" s="234">
        <v>1.0119497051574053</v>
      </c>
      <c r="F23" s="222">
        <v>38</v>
      </c>
      <c r="G23" s="213">
        <v>43</v>
      </c>
      <c r="H23" s="213">
        <v>36</v>
      </c>
      <c r="I23" s="236">
        <v>0.94736842105263153</v>
      </c>
      <c r="J23" s="472">
        <f>1*0.95</f>
        <v>0.95</v>
      </c>
      <c r="K23" s="473"/>
      <c r="L23" s="250">
        <f t="shared" si="2"/>
        <v>1.1490000000000009</v>
      </c>
      <c r="M23" s="251">
        <f t="shared" si="3"/>
        <v>-2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2613.4520000000002</v>
      </c>
      <c r="C24" s="254">
        <f>SUM(C17:C23)</f>
        <v>2937.8609999999999</v>
      </c>
      <c r="D24" s="254">
        <f>SUM(D17:D23)</f>
        <v>2604.1550000000002</v>
      </c>
      <c r="E24" s="255">
        <f>IF(OR(D24=0,B24=0),0,D24/B24)</f>
        <v>0.99644263602316019</v>
      </c>
      <c r="F24" s="253">
        <f>SUM(F17:F23)</f>
        <v>1283</v>
      </c>
      <c r="G24" s="254">
        <f>SUM(G17:G23)</f>
        <v>1700</v>
      </c>
      <c r="H24" s="254">
        <f>SUM(H17:H23)</f>
        <v>1519</v>
      </c>
      <c r="I24" s="256">
        <f>IF(OR(H24=0,F24=0),0,H24/F24)</f>
        <v>1.1839438815276695</v>
      </c>
      <c r="J24" s="223"/>
      <c r="K24" s="223"/>
      <c r="L24" s="246">
        <f t="shared" si="2"/>
        <v>-9.2970000000000255</v>
      </c>
      <c r="M24" s="257">
        <f t="shared" si="3"/>
        <v>236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28.271000000000001</v>
      </c>
      <c r="C29" s="214">
        <v>56.231000000000002</v>
      </c>
      <c r="D29" s="214">
        <v>38.259</v>
      </c>
      <c r="E29" s="231">
        <v>1.3532948958296487</v>
      </c>
      <c r="F29" s="232">
        <v>8</v>
      </c>
      <c r="G29" s="214">
        <v>35</v>
      </c>
      <c r="H29" s="214">
        <v>24</v>
      </c>
      <c r="I29" s="265">
        <v>3</v>
      </c>
      <c r="J29" s="221">
        <v>686.351</v>
      </c>
      <c r="K29" s="214">
        <v>1050.327</v>
      </c>
      <c r="L29" s="214">
        <v>752.32299999999998</v>
      </c>
      <c r="M29" s="231">
        <v>1.0961199153202952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0</v>
      </c>
      <c r="C30" s="213">
        <v>2.7360000000000002</v>
      </c>
      <c r="D30" s="213">
        <v>12.316000000000001</v>
      </c>
      <c r="E30" s="234" t="s">
        <v>538</v>
      </c>
      <c r="F30" s="235">
        <v>0</v>
      </c>
      <c r="G30" s="213">
        <v>4</v>
      </c>
      <c r="H30" s="213">
        <v>4</v>
      </c>
      <c r="I30" s="267" t="s">
        <v>538</v>
      </c>
      <c r="J30" s="222">
        <v>0</v>
      </c>
      <c r="K30" s="213">
        <v>91.475999999999999</v>
      </c>
      <c r="L30" s="213">
        <v>530.37800000000004</v>
      </c>
      <c r="M30" s="234" t="s">
        <v>538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3.8780000000000001</v>
      </c>
      <c r="C31" s="213">
        <v>30.593</v>
      </c>
      <c r="D31" s="213">
        <v>22.274999999999999</v>
      </c>
      <c r="E31" s="234">
        <v>5.7439401753481167</v>
      </c>
      <c r="F31" s="235">
        <v>3</v>
      </c>
      <c r="G31" s="213">
        <v>25</v>
      </c>
      <c r="H31" s="213">
        <v>14</v>
      </c>
      <c r="I31" s="267">
        <v>4.666666666666667</v>
      </c>
      <c r="J31" s="222">
        <v>88.608999999999995</v>
      </c>
      <c r="K31" s="213">
        <v>708.02499999999998</v>
      </c>
      <c r="L31" s="213">
        <v>762.91800000000001</v>
      </c>
      <c r="M31" s="234">
        <v>8.6099380424110432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0</v>
      </c>
      <c r="C32" s="213">
        <v>2.6150000000000002</v>
      </c>
      <c r="D32" s="213">
        <v>0.58399999999999996</v>
      </c>
      <c r="E32" s="234" t="s">
        <v>538</v>
      </c>
      <c r="F32" s="235">
        <v>0</v>
      </c>
      <c r="G32" s="213">
        <v>3</v>
      </c>
      <c r="H32" s="213">
        <v>1</v>
      </c>
      <c r="I32" s="267" t="s">
        <v>538</v>
      </c>
      <c r="J32" s="222">
        <v>0</v>
      </c>
      <c r="K32" s="213">
        <v>59.28</v>
      </c>
      <c r="L32" s="213">
        <v>8.6639999999999997</v>
      </c>
      <c r="M32" s="234" t="s">
        <v>538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538</v>
      </c>
      <c r="F33" s="235">
        <v>0</v>
      </c>
      <c r="G33" s="213">
        <v>0</v>
      </c>
      <c r="H33" s="213">
        <v>0</v>
      </c>
      <c r="I33" s="267" t="s">
        <v>538</v>
      </c>
      <c r="J33" s="222">
        <v>0</v>
      </c>
      <c r="K33" s="213">
        <v>0</v>
      </c>
      <c r="L33" s="213">
        <v>0</v>
      </c>
      <c r="M33" s="234" t="s">
        <v>538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1.994</v>
      </c>
      <c r="C34" s="213">
        <v>14.782</v>
      </c>
      <c r="D34" s="213">
        <v>11.922000000000001</v>
      </c>
      <c r="E34" s="234">
        <v>5.9789368104312945</v>
      </c>
      <c r="F34" s="235">
        <v>1</v>
      </c>
      <c r="G34" s="213">
        <v>11</v>
      </c>
      <c r="H34" s="213">
        <v>5</v>
      </c>
      <c r="I34" s="267">
        <v>5</v>
      </c>
      <c r="J34" s="222">
        <v>14.414999999999999</v>
      </c>
      <c r="K34" s="213">
        <v>166.81399999999999</v>
      </c>
      <c r="L34" s="213">
        <v>458.8</v>
      </c>
      <c r="M34" s="234">
        <v>31.827956989247316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6.008</v>
      </c>
      <c r="D35" s="213">
        <v>0</v>
      </c>
      <c r="E35" s="234" t="s">
        <v>538</v>
      </c>
      <c r="F35" s="235">
        <v>0</v>
      </c>
      <c r="G35" s="213">
        <v>3</v>
      </c>
      <c r="H35" s="213">
        <v>0</v>
      </c>
      <c r="I35" s="267" t="s">
        <v>538</v>
      </c>
      <c r="J35" s="222">
        <v>0</v>
      </c>
      <c r="K35" s="213">
        <v>50.031999999999996</v>
      </c>
      <c r="L35" s="213">
        <v>0</v>
      </c>
      <c r="M35" s="234" t="s">
        <v>538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34.143000000000001</v>
      </c>
      <c r="C36" s="270">
        <f>SUM(C29:C35)</f>
        <v>112.96499999999999</v>
      </c>
      <c r="D36" s="270">
        <f>SUM(D29:D35)</f>
        <v>85.355999999999995</v>
      </c>
      <c r="E36" s="271">
        <f>IF(OR(D36=0,B36=0),0,D36/B36)</f>
        <v>2.4999560671294261</v>
      </c>
      <c r="F36" s="272">
        <f>SUM(F29:F35)</f>
        <v>12</v>
      </c>
      <c r="G36" s="270">
        <f>SUM(G29:G35)</f>
        <v>81</v>
      </c>
      <c r="H36" s="270">
        <f>SUM(H29:H35)</f>
        <v>48</v>
      </c>
      <c r="I36" s="273">
        <f>IF(OR(H36=0,F36=0),0,H36/F36)</f>
        <v>4</v>
      </c>
      <c r="J36" s="269">
        <f>SUM(J29:J35)</f>
        <v>789.375</v>
      </c>
      <c r="K36" s="270">
        <f>SUM(K29:K35)</f>
        <v>2125.9540000000002</v>
      </c>
      <c r="L36" s="270">
        <f>SUM(L29:L35)</f>
        <v>2513.0830000000005</v>
      </c>
      <c r="M36" s="271">
        <f>IF(OR(L36=0,J36=0),0,L36/J36)</f>
        <v>3.1836364212193198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58.695</v>
      </c>
      <c r="C41" s="214">
        <v>62.204999999999998</v>
      </c>
      <c r="D41" s="214">
        <v>41.595999999999997</v>
      </c>
      <c r="E41" s="231">
        <v>0.70868046682000163</v>
      </c>
      <c r="F41" s="232">
        <v>48</v>
      </c>
      <c r="G41" s="214">
        <v>54</v>
      </c>
      <c r="H41" s="214">
        <v>35</v>
      </c>
      <c r="I41" s="233">
        <v>0.72916666666666663</v>
      </c>
      <c r="J41" s="259"/>
      <c r="K41" s="259"/>
      <c r="L41" s="248">
        <f t="shared" ref="L41:L48" si="4">D41-B41</f>
        <v>-17.099000000000004</v>
      </c>
      <c r="M41" s="249">
        <f t="shared" ref="M41:M48" si="5">H41-F41</f>
        <v>-13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15.398</v>
      </c>
      <c r="C42" s="213">
        <v>16.378</v>
      </c>
      <c r="D42" s="213">
        <v>17.736000000000001</v>
      </c>
      <c r="E42" s="234">
        <v>1.1518379010261073</v>
      </c>
      <c r="F42" s="235">
        <v>13</v>
      </c>
      <c r="G42" s="213">
        <v>14</v>
      </c>
      <c r="H42" s="213">
        <v>16</v>
      </c>
      <c r="I42" s="236">
        <v>1.2307692307692308</v>
      </c>
      <c r="J42" s="259"/>
      <c r="K42" s="259"/>
      <c r="L42" s="250">
        <f t="shared" si="4"/>
        <v>2.338000000000001</v>
      </c>
      <c r="M42" s="251">
        <f t="shared" si="5"/>
        <v>3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50.378</v>
      </c>
      <c r="C43" s="213">
        <v>64.706000000000003</v>
      </c>
      <c r="D43" s="213">
        <v>58.173999999999999</v>
      </c>
      <c r="E43" s="234">
        <v>1.1547500893247051</v>
      </c>
      <c r="F43" s="235">
        <v>43</v>
      </c>
      <c r="G43" s="213">
        <v>55</v>
      </c>
      <c r="H43" s="213">
        <v>51</v>
      </c>
      <c r="I43" s="236">
        <v>1.1860465116279071</v>
      </c>
      <c r="J43" s="259"/>
      <c r="K43" s="259"/>
      <c r="L43" s="250">
        <f t="shared" si="4"/>
        <v>7.7959999999999994</v>
      </c>
      <c r="M43" s="251">
        <f t="shared" si="5"/>
        <v>8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9.8949999999999996</v>
      </c>
      <c r="C44" s="213">
        <v>7.05</v>
      </c>
      <c r="D44" s="213">
        <v>11.446</v>
      </c>
      <c r="E44" s="234">
        <v>1.1567458312278929</v>
      </c>
      <c r="F44" s="235">
        <v>8</v>
      </c>
      <c r="G44" s="213">
        <v>6</v>
      </c>
      <c r="H44" s="213">
        <v>10</v>
      </c>
      <c r="I44" s="236">
        <v>1.25</v>
      </c>
      <c r="J44" s="259"/>
      <c r="K44" s="259"/>
      <c r="L44" s="250">
        <f t="shared" si="4"/>
        <v>1.5510000000000002</v>
      </c>
      <c r="M44" s="251">
        <f t="shared" si="5"/>
        <v>2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538</v>
      </c>
      <c r="F45" s="235">
        <v>0</v>
      </c>
      <c r="G45" s="213">
        <v>0</v>
      </c>
      <c r="H45" s="213">
        <v>0</v>
      </c>
      <c r="I45" s="236" t="s">
        <v>538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23.814</v>
      </c>
      <c r="C46" s="213">
        <v>33.393999999999998</v>
      </c>
      <c r="D46" s="213">
        <v>14.439</v>
      </c>
      <c r="E46" s="234">
        <v>0.60632401108591583</v>
      </c>
      <c r="F46" s="235">
        <v>20</v>
      </c>
      <c r="G46" s="213">
        <v>29</v>
      </c>
      <c r="H46" s="213">
        <v>13</v>
      </c>
      <c r="I46" s="236">
        <v>0.65</v>
      </c>
      <c r="J46" s="259"/>
      <c r="K46" s="259"/>
      <c r="L46" s="250">
        <f t="shared" si="4"/>
        <v>-9.375</v>
      </c>
      <c r="M46" s="251">
        <f t="shared" si="5"/>
        <v>-7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1.1180000000000001</v>
      </c>
      <c r="C47" s="213">
        <v>1.986</v>
      </c>
      <c r="D47" s="213">
        <v>0</v>
      </c>
      <c r="E47" s="234" t="s">
        <v>538</v>
      </c>
      <c r="F47" s="235">
        <v>1</v>
      </c>
      <c r="G47" s="213">
        <v>2</v>
      </c>
      <c r="H47" s="213">
        <v>0</v>
      </c>
      <c r="I47" s="236" t="s">
        <v>538</v>
      </c>
      <c r="J47" s="259"/>
      <c r="K47" s="259"/>
      <c r="L47" s="250">
        <f t="shared" si="4"/>
        <v>-1.1180000000000001</v>
      </c>
      <c r="M47" s="251">
        <f t="shared" si="5"/>
        <v>-1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159.298</v>
      </c>
      <c r="C48" s="281">
        <f>SUM(C41:C47)</f>
        <v>185.71899999999999</v>
      </c>
      <c r="D48" s="281">
        <f>SUM(D41:D47)</f>
        <v>143.39099999999999</v>
      </c>
      <c r="E48" s="282">
        <f>IF(OR(D48=0,B48=0),0,D48/B48)</f>
        <v>0.90014312797398577</v>
      </c>
      <c r="F48" s="283">
        <f>SUM(F41:F47)</f>
        <v>133</v>
      </c>
      <c r="G48" s="281">
        <f>SUM(G41:G47)</f>
        <v>160</v>
      </c>
      <c r="H48" s="281">
        <f>SUM(H41:H47)</f>
        <v>125</v>
      </c>
      <c r="I48" s="284">
        <f>IF(OR(H48=0,F48=0),0,H48/F48)</f>
        <v>0.93984962406015038</v>
      </c>
      <c r="J48" s="259"/>
      <c r="K48" s="259"/>
      <c r="L48" s="278">
        <f t="shared" si="4"/>
        <v>-15.907000000000011</v>
      </c>
      <c r="M48" s="285">
        <f t="shared" si="5"/>
        <v>-8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2097.35</v>
      </c>
      <c r="C33" s="332">
        <v>1824</v>
      </c>
      <c r="D33" s="150">
        <f>IF(C33="","",C33-B33)</f>
        <v>-273.34999999999991</v>
      </c>
      <c r="E33" s="151">
        <f>IF(C33="","",C33/B33)</f>
        <v>0.86966886785705777</v>
      </c>
      <c r="F33" s="152">
        <v>262.75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3994.96</v>
      </c>
      <c r="C34" s="333">
        <v>3638</v>
      </c>
      <c r="D34" s="154">
        <f t="shared" ref="D34:D45" si="0">IF(C34="","",C34-B34)</f>
        <v>-356.96000000000004</v>
      </c>
      <c r="E34" s="155">
        <f t="shared" ref="E34:E45" si="1">IF(C34="","",C34/B34)</f>
        <v>0.91064741574383723</v>
      </c>
      <c r="F34" s="156">
        <v>552.13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6032.44</v>
      </c>
      <c r="C35" s="333">
        <v>5553</v>
      </c>
      <c r="D35" s="154">
        <f t="shared" si="0"/>
        <v>-479.4399999999996</v>
      </c>
      <c r="E35" s="155">
        <f t="shared" si="1"/>
        <v>0.92052303877038155</v>
      </c>
      <c r="F35" s="156">
        <v>844.43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7677.83</v>
      </c>
      <c r="C36" s="333">
        <v>6979</v>
      </c>
      <c r="D36" s="154">
        <f t="shared" si="0"/>
        <v>-698.82999999999993</v>
      </c>
      <c r="E36" s="155">
        <f t="shared" si="1"/>
        <v>0.90898079275003485</v>
      </c>
      <c r="F36" s="156">
        <v>1058.54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10097.540000000001</v>
      </c>
      <c r="C37" s="333">
        <v>9175</v>
      </c>
      <c r="D37" s="154">
        <f t="shared" si="0"/>
        <v>-922.54000000000087</v>
      </c>
      <c r="E37" s="155">
        <f t="shared" si="1"/>
        <v>0.90863715320761285</v>
      </c>
      <c r="F37" s="156">
        <v>1358.48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12501</v>
      </c>
      <c r="C38" s="333">
        <v>11512</v>
      </c>
      <c r="D38" s="154">
        <f t="shared" si="0"/>
        <v>-989</v>
      </c>
      <c r="E38" s="155">
        <f t="shared" si="1"/>
        <v>0.92088632909367252</v>
      </c>
      <c r="F38" s="156">
        <v>1744.64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14511.85</v>
      </c>
      <c r="C39" s="333">
        <v>13392</v>
      </c>
      <c r="D39" s="154">
        <f t="shared" si="0"/>
        <v>-1119.8500000000004</v>
      </c>
      <c r="E39" s="155">
        <f t="shared" si="1"/>
        <v>0.92283203037517614</v>
      </c>
      <c r="F39" s="156">
        <v>2170.73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7"/>
      <c r="B4" s="778" t="s">
        <v>170</v>
      </c>
      <c r="C4" s="779" t="s">
        <v>143</v>
      </c>
      <c r="D4" s="780" t="s">
        <v>171</v>
      </c>
      <c r="E4" s="778" t="s">
        <v>170</v>
      </c>
      <c r="F4" s="779" t="s">
        <v>143</v>
      </c>
      <c r="G4" s="780" t="s">
        <v>171</v>
      </c>
      <c r="H4" s="778" t="s">
        <v>170</v>
      </c>
      <c r="I4" s="779" t="s">
        <v>143</v>
      </c>
      <c r="J4" s="780" t="s">
        <v>171</v>
      </c>
      <c r="K4" s="781"/>
      <c r="L4" s="782"/>
      <c r="M4" s="782"/>
      <c r="N4" s="782"/>
      <c r="O4" s="783"/>
      <c r="P4" s="784"/>
      <c r="Q4" s="785" t="s">
        <v>144</v>
      </c>
      <c r="R4" s="786" t="s">
        <v>143</v>
      </c>
      <c r="S4" s="787" t="s">
        <v>172</v>
      </c>
      <c r="T4" s="788" t="s">
        <v>173</v>
      </c>
      <c r="U4" s="788" t="s">
        <v>174</v>
      </c>
      <c r="V4" s="789" t="s">
        <v>5</v>
      </c>
      <c r="W4" s="790" t="s">
        <v>175</v>
      </c>
    </row>
    <row r="5" spans="1:23" ht="14.4" customHeight="1" x14ac:dyDescent="0.3">
      <c r="A5" s="819" t="s">
        <v>6287</v>
      </c>
      <c r="B5" s="791">
        <v>2</v>
      </c>
      <c r="C5" s="792">
        <v>18.29</v>
      </c>
      <c r="D5" s="793">
        <v>40</v>
      </c>
      <c r="E5" s="794">
        <v>1</v>
      </c>
      <c r="F5" s="795">
        <v>8.66</v>
      </c>
      <c r="G5" s="796">
        <v>12</v>
      </c>
      <c r="H5" s="797"/>
      <c r="I5" s="795"/>
      <c r="J5" s="796"/>
      <c r="K5" s="798">
        <v>8.33</v>
      </c>
      <c r="L5" s="797">
        <v>6</v>
      </c>
      <c r="M5" s="797">
        <v>53</v>
      </c>
      <c r="N5" s="799">
        <v>17.510000000000002</v>
      </c>
      <c r="O5" s="797" t="s">
        <v>6288</v>
      </c>
      <c r="P5" s="800" t="s">
        <v>6289</v>
      </c>
      <c r="Q5" s="801">
        <f>H5-B5</f>
        <v>-2</v>
      </c>
      <c r="R5" s="801">
        <f>I5-C5</f>
        <v>-18.29</v>
      </c>
      <c r="S5" s="802" t="str">
        <f>IF(H5=0,"",H5*N5)</f>
        <v/>
      </c>
      <c r="T5" s="802" t="str">
        <f>IF(H5=0,"",H5*J5)</f>
        <v/>
      </c>
      <c r="U5" s="802" t="str">
        <f>IF(H5=0,"",T5-S5)</f>
        <v/>
      </c>
      <c r="V5" s="803" t="str">
        <f>IF(H5=0,"",T5/S5)</f>
        <v/>
      </c>
      <c r="W5" s="804"/>
    </row>
    <row r="6" spans="1:23" ht="14.4" customHeight="1" x14ac:dyDescent="0.3">
      <c r="A6" s="820" t="s">
        <v>6290</v>
      </c>
      <c r="B6" s="766"/>
      <c r="C6" s="768"/>
      <c r="D6" s="769"/>
      <c r="E6" s="764">
        <v>1</v>
      </c>
      <c r="F6" s="734">
        <v>36.67</v>
      </c>
      <c r="G6" s="735">
        <v>101</v>
      </c>
      <c r="H6" s="741">
        <v>2</v>
      </c>
      <c r="I6" s="742">
        <v>75.55</v>
      </c>
      <c r="J6" s="743">
        <v>124</v>
      </c>
      <c r="K6" s="737">
        <v>36.67</v>
      </c>
      <c r="L6" s="736">
        <v>22</v>
      </c>
      <c r="M6" s="736">
        <v>149</v>
      </c>
      <c r="N6" s="738">
        <v>49.56</v>
      </c>
      <c r="O6" s="736" t="s">
        <v>6288</v>
      </c>
      <c r="P6" s="765" t="s">
        <v>6291</v>
      </c>
      <c r="Q6" s="739">
        <f t="shared" ref="Q6:R69" si="0">H6-B6</f>
        <v>2</v>
      </c>
      <c r="R6" s="739">
        <f t="shared" si="0"/>
        <v>75.55</v>
      </c>
      <c r="S6" s="766">
        <f t="shared" ref="S6:S69" si="1">IF(H6=0,"",H6*N6)</f>
        <v>99.12</v>
      </c>
      <c r="T6" s="766">
        <f t="shared" ref="T6:T69" si="2">IF(H6=0,"",H6*J6)</f>
        <v>248</v>
      </c>
      <c r="U6" s="766">
        <f t="shared" ref="U6:U69" si="3">IF(H6=0,"",T6-S6)</f>
        <v>148.88</v>
      </c>
      <c r="V6" s="767">
        <f t="shared" ref="V6:V69" si="4">IF(H6=0,"",T6/S6)</f>
        <v>2.5020177562550443</v>
      </c>
      <c r="W6" s="740">
        <v>149</v>
      </c>
    </row>
    <row r="7" spans="1:23" ht="14.4" customHeight="1" x14ac:dyDescent="0.3">
      <c r="A7" s="820" t="s">
        <v>6292</v>
      </c>
      <c r="B7" s="766">
        <v>2</v>
      </c>
      <c r="C7" s="768">
        <v>47.45</v>
      </c>
      <c r="D7" s="769">
        <v>70</v>
      </c>
      <c r="E7" s="764">
        <v>4</v>
      </c>
      <c r="F7" s="734">
        <v>92.63</v>
      </c>
      <c r="G7" s="735">
        <v>38.299999999999997</v>
      </c>
      <c r="H7" s="741">
        <v>4</v>
      </c>
      <c r="I7" s="742">
        <v>88.64</v>
      </c>
      <c r="J7" s="743">
        <v>37.299999999999997</v>
      </c>
      <c r="K7" s="737">
        <v>22.16</v>
      </c>
      <c r="L7" s="736">
        <v>11</v>
      </c>
      <c r="M7" s="736">
        <v>98</v>
      </c>
      <c r="N7" s="738">
        <v>32.64</v>
      </c>
      <c r="O7" s="736" t="s">
        <v>6288</v>
      </c>
      <c r="P7" s="765" t="s">
        <v>6293</v>
      </c>
      <c r="Q7" s="739">
        <f t="shared" si="0"/>
        <v>2</v>
      </c>
      <c r="R7" s="739">
        <f t="shared" si="0"/>
        <v>41.19</v>
      </c>
      <c r="S7" s="766">
        <f t="shared" si="1"/>
        <v>130.56</v>
      </c>
      <c r="T7" s="766">
        <f t="shared" si="2"/>
        <v>149.19999999999999</v>
      </c>
      <c r="U7" s="766">
        <f t="shared" si="3"/>
        <v>18.639999999999986</v>
      </c>
      <c r="V7" s="767">
        <f t="shared" si="4"/>
        <v>1.1427696078431371</v>
      </c>
      <c r="W7" s="740">
        <v>28</v>
      </c>
    </row>
    <row r="8" spans="1:23" ht="14.4" customHeight="1" x14ac:dyDescent="0.3">
      <c r="A8" s="821" t="s">
        <v>6294</v>
      </c>
      <c r="B8" s="770"/>
      <c r="C8" s="771"/>
      <c r="D8" s="772"/>
      <c r="E8" s="773">
        <v>1</v>
      </c>
      <c r="F8" s="744">
        <v>10.220000000000001</v>
      </c>
      <c r="G8" s="745">
        <v>24</v>
      </c>
      <c r="H8" s="746"/>
      <c r="I8" s="747"/>
      <c r="J8" s="748"/>
      <c r="K8" s="749">
        <v>10.220000000000001</v>
      </c>
      <c r="L8" s="750">
        <v>6</v>
      </c>
      <c r="M8" s="750">
        <v>51</v>
      </c>
      <c r="N8" s="751">
        <v>17.12</v>
      </c>
      <c r="O8" s="750" t="s">
        <v>6288</v>
      </c>
      <c r="P8" s="774" t="s">
        <v>6295</v>
      </c>
      <c r="Q8" s="752">
        <f t="shared" si="0"/>
        <v>0</v>
      </c>
      <c r="R8" s="752">
        <f t="shared" si="0"/>
        <v>0</v>
      </c>
      <c r="S8" s="770" t="str">
        <f t="shared" si="1"/>
        <v/>
      </c>
      <c r="T8" s="770" t="str">
        <f t="shared" si="2"/>
        <v/>
      </c>
      <c r="U8" s="770" t="str">
        <f t="shared" si="3"/>
        <v/>
      </c>
      <c r="V8" s="775" t="str">
        <f t="shared" si="4"/>
        <v/>
      </c>
      <c r="W8" s="753"/>
    </row>
    <row r="9" spans="1:23" ht="14.4" customHeight="1" x14ac:dyDescent="0.3">
      <c r="A9" s="822" t="s">
        <v>6296</v>
      </c>
      <c r="B9" s="805">
        <v>10</v>
      </c>
      <c r="C9" s="806">
        <v>134.41999999999999</v>
      </c>
      <c r="D9" s="776">
        <v>39</v>
      </c>
      <c r="E9" s="807">
        <v>3</v>
      </c>
      <c r="F9" s="808">
        <v>42.08</v>
      </c>
      <c r="G9" s="754">
        <v>31.7</v>
      </c>
      <c r="H9" s="809">
        <v>13</v>
      </c>
      <c r="I9" s="810">
        <v>173.23</v>
      </c>
      <c r="J9" s="755">
        <v>27</v>
      </c>
      <c r="K9" s="811">
        <v>13.07</v>
      </c>
      <c r="L9" s="812">
        <v>8</v>
      </c>
      <c r="M9" s="812">
        <v>69</v>
      </c>
      <c r="N9" s="813">
        <v>23.12</v>
      </c>
      <c r="O9" s="812" t="s">
        <v>6288</v>
      </c>
      <c r="P9" s="814" t="s">
        <v>6297</v>
      </c>
      <c r="Q9" s="815">
        <f t="shared" si="0"/>
        <v>3</v>
      </c>
      <c r="R9" s="815">
        <f t="shared" si="0"/>
        <v>38.81</v>
      </c>
      <c r="S9" s="805">
        <f t="shared" si="1"/>
        <v>300.56</v>
      </c>
      <c r="T9" s="805">
        <f t="shared" si="2"/>
        <v>351</v>
      </c>
      <c r="U9" s="805">
        <f t="shared" si="3"/>
        <v>50.44</v>
      </c>
      <c r="V9" s="816">
        <f t="shared" si="4"/>
        <v>1.1678200692041523</v>
      </c>
      <c r="W9" s="756">
        <v>76</v>
      </c>
    </row>
    <row r="10" spans="1:23" ht="14.4" customHeight="1" x14ac:dyDescent="0.3">
      <c r="A10" s="820" t="s">
        <v>6298</v>
      </c>
      <c r="B10" s="766"/>
      <c r="C10" s="768"/>
      <c r="D10" s="769"/>
      <c r="E10" s="741">
        <v>1</v>
      </c>
      <c r="F10" s="742">
        <v>2.1800000000000002</v>
      </c>
      <c r="G10" s="757">
        <v>4</v>
      </c>
      <c r="H10" s="736"/>
      <c r="I10" s="734"/>
      <c r="J10" s="735"/>
      <c r="K10" s="737">
        <v>2.1800000000000002</v>
      </c>
      <c r="L10" s="736">
        <v>2</v>
      </c>
      <c r="M10" s="736">
        <v>22</v>
      </c>
      <c r="N10" s="738">
        <v>7.4</v>
      </c>
      <c r="O10" s="736" t="s">
        <v>6288</v>
      </c>
      <c r="P10" s="765" t="s">
        <v>6299</v>
      </c>
      <c r="Q10" s="739">
        <f t="shared" si="0"/>
        <v>0</v>
      </c>
      <c r="R10" s="739">
        <f t="shared" si="0"/>
        <v>0</v>
      </c>
      <c r="S10" s="766" t="str">
        <f t="shared" si="1"/>
        <v/>
      </c>
      <c r="T10" s="766" t="str">
        <f t="shared" si="2"/>
        <v/>
      </c>
      <c r="U10" s="766" t="str">
        <f t="shared" si="3"/>
        <v/>
      </c>
      <c r="V10" s="767" t="str">
        <f t="shared" si="4"/>
        <v/>
      </c>
      <c r="W10" s="740"/>
    </row>
    <row r="11" spans="1:23" ht="14.4" customHeight="1" x14ac:dyDescent="0.3">
      <c r="A11" s="822" t="s">
        <v>6300</v>
      </c>
      <c r="B11" s="805">
        <v>1</v>
      </c>
      <c r="C11" s="806">
        <v>2.54</v>
      </c>
      <c r="D11" s="776">
        <v>7</v>
      </c>
      <c r="E11" s="809"/>
      <c r="F11" s="810"/>
      <c r="G11" s="758"/>
      <c r="H11" s="812"/>
      <c r="I11" s="808"/>
      <c r="J11" s="754"/>
      <c r="K11" s="811">
        <v>2.54</v>
      </c>
      <c r="L11" s="812">
        <v>3</v>
      </c>
      <c r="M11" s="812">
        <v>25</v>
      </c>
      <c r="N11" s="813">
        <v>8.48</v>
      </c>
      <c r="O11" s="812" t="s">
        <v>6288</v>
      </c>
      <c r="P11" s="814" t="s">
        <v>6301</v>
      </c>
      <c r="Q11" s="815">
        <f t="shared" si="0"/>
        <v>-1</v>
      </c>
      <c r="R11" s="815">
        <f t="shared" si="0"/>
        <v>-2.54</v>
      </c>
      <c r="S11" s="805" t="str">
        <f t="shared" si="1"/>
        <v/>
      </c>
      <c r="T11" s="805" t="str">
        <f t="shared" si="2"/>
        <v/>
      </c>
      <c r="U11" s="805" t="str">
        <f t="shared" si="3"/>
        <v/>
      </c>
      <c r="V11" s="816" t="str">
        <f t="shared" si="4"/>
        <v/>
      </c>
      <c r="W11" s="756"/>
    </row>
    <row r="12" spans="1:23" ht="14.4" customHeight="1" x14ac:dyDescent="0.3">
      <c r="A12" s="820" t="s">
        <v>6302</v>
      </c>
      <c r="B12" s="766">
        <v>3</v>
      </c>
      <c r="C12" s="768">
        <v>1.49</v>
      </c>
      <c r="D12" s="769">
        <v>3.3</v>
      </c>
      <c r="E12" s="741">
        <v>6</v>
      </c>
      <c r="F12" s="742">
        <v>3</v>
      </c>
      <c r="G12" s="757">
        <v>3</v>
      </c>
      <c r="H12" s="736">
        <v>2</v>
      </c>
      <c r="I12" s="734">
        <v>1</v>
      </c>
      <c r="J12" s="735">
        <v>3</v>
      </c>
      <c r="K12" s="737">
        <v>0.5</v>
      </c>
      <c r="L12" s="736">
        <v>1</v>
      </c>
      <c r="M12" s="736">
        <v>10</v>
      </c>
      <c r="N12" s="738">
        <v>3.48</v>
      </c>
      <c r="O12" s="736" t="s">
        <v>6288</v>
      </c>
      <c r="P12" s="765" t="s">
        <v>6303</v>
      </c>
      <c r="Q12" s="739">
        <f t="shared" si="0"/>
        <v>-1</v>
      </c>
      <c r="R12" s="739">
        <f t="shared" si="0"/>
        <v>-0.49</v>
      </c>
      <c r="S12" s="766">
        <f t="shared" si="1"/>
        <v>6.96</v>
      </c>
      <c r="T12" s="766">
        <f t="shared" si="2"/>
        <v>6</v>
      </c>
      <c r="U12" s="766">
        <f t="shared" si="3"/>
        <v>-0.96</v>
      </c>
      <c r="V12" s="767">
        <f t="shared" si="4"/>
        <v>0.86206896551724144</v>
      </c>
      <c r="W12" s="740">
        <v>1</v>
      </c>
    </row>
    <row r="13" spans="1:23" ht="14.4" customHeight="1" x14ac:dyDescent="0.3">
      <c r="A13" s="822" t="s">
        <v>6304</v>
      </c>
      <c r="B13" s="805"/>
      <c r="C13" s="806"/>
      <c r="D13" s="776"/>
      <c r="E13" s="809">
        <v>2</v>
      </c>
      <c r="F13" s="810">
        <v>1.1100000000000001</v>
      </c>
      <c r="G13" s="758">
        <v>4.5</v>
      </c>
      <c r="H13" s="812"/>
      <c r="I13" s="808"/>
      <c r="J13" s="754"/>
      <c r="K13" s="811">
        <v>0.53</v>
      </c>
      <c r="L13" s="812">
        <v>1</v>
      </c>
      <c r="M13" s="812">
        <v>11</v>
      </c>
      <c r="N13" s="813">
        <v>3.75</v>
      </c>
      <c r="O13" s="812" t="s">
        <v>6288</v>
      </c>
      <c r="P13" s="814" t="s">
        <v>6305</v>
      </c>
      <c r="Q13" s="815">
        <f t="shared" si="0"/>
        <v>0</v>
      </c>
      <c r="R13" s="815">
        <f t="shared" si="0"/>
        <v>0</v>
      </c>
      <c r="S13" s="805" t="str">
        <f t="shared" si="1"/>
        <v/>
      </c>
      <c r="T13" s="805" t="str">
        <f t="shared" si="2"/>
        <v/>
      </c>
      <c r="U13" s="805" t="str">
        <f t="shared" si="3"/>
        <v/>
      </c>
      <c r="V13" s="816" t="str">
        <f t="shared" si="4"/>
        <v/>
      </c>
      <c r="W13" s="756"/>
    </row>
    <row r="14" spans="1:23" ht="14.4" customHeight="1" x14ac:dyDescent="0.3">
      <c r="A14" s="820" t="s">
        <v>6306</v>
      </c>
      <c r="B14" s="766"/>
      <c r="C14" s="768"/>
      <c r="D14" s="769"/>
      <c r="E14" s="741">
        <v>1</v>
      </c>
      <c r="F14" s="742">
        <v>0.2</v>
      </c>
      <c r="G14" s="757">
        <v>2</v>
      </c>
      <c r="H14" s="736"/>
      <c r="I14" s="734"/>
      <c r="J14" s="735"/>
      <c r="K14" s="737">
        <v>0.2</v>
      </c>
      <c r="L14" s="736">
        <v>1</v>
      </c>
      <c r="M14" s="736">
        <v>6</v>
      </c>
      <c r="N14" s="738">
        <v>1.94</v>
      </c>
      <c r="O14" s="736" t="s">
        <v>5132</v>
      </c>
      <c r="P14" s="765" t="s">
        <v>6307</v>
      </c>
      <c r="Q14" s="739">
        <f t="shared" si="0"/>
        <v>0</v>
      </c>
      <c r="R14" s="739">
        <f t="shared" si="0"/>
        <v>0</v>
      </c>
      <c r="S14" s="766" t="str">
        <f t="shared" si="1"/>
        <v/>
      </c>
      <c r="T14" s="766" t="str">
        <f t="shared" si="2"/>
        <v/>
      </c>
      <c r="U14" s="766" t="str">
        <f t="shared" si="3"/>
        <v/>
      </c>
      <c r="V14" s="767" t="str">
        <f t="shared" si="4"/>
        <v/>
      </c>
      <c r="W14" s="740"/>
    </row>
    <row r="15" spans="1:23" ht="14.4" customHeight="1" x14ac:dyDescent="0.3">
      <c r="A15" s="822" t="s">
        <v>6308</v>
      </c>
      <c r="B15" s="805">
        <v>1</v>
      </c>
      <c r="C15" s="806">
        <v>0.23</v>
      </c>
      <c r="D15" s="776">
        <v>2</v>
      </c>
      <c r="E15" s="809"/>
      <c r="F15" s="810"/>
      <c r="G15" s="758"/>
      <c r="H15" s="812"/>
      <c r="I15" s="808"/>
      <c r="J15" s="754"/>
      <c r="K15" s="811">
        <v>0.23</v>
      </c>
      <c r="L15" s="812">
        <v>1</v>
      </c>
      <c r="M15" s="812">
        <v>7</v>
      </c>
      <c r="N15" s="813">
        <v>2.4</v>
      </c>
      <c r="O15" s="812" t="s">
        <v>5132</v>
      </c>
      <c r="P15" s="814" t="s">
        <v>6309</v>
      </c>
      <c r="Q15" s="815">
        <f t="shared" si="0"/>
        <v>-1</v>
      </c>
      <c r="R15" s="815">
        <f t="shared" si="0"/>
        <v>-0.23</v>
      </c>
      <c r="S15" s="805" t="str">
        <f t="shared" si="1"/>
        <v/>
      </c>
      <c r="T15" s="805" t="str">
        <f t="shared" si="2"/>
        <v/>
      </c>
      <c r="U15" s="805" t="str">
        <f t="shared" si="3"/>
        <v/>
      </c>
      <c r="V15" s="816" t="str">
        <f t="shared" si="4"/>
        <v/>
      </c>
      <c r="W15" s="756"/>
    </row>
    <row r="16" spans="1:23" ht="14.4" customHeight="1" x14ac:dyDescent="0.3">
      <c r="A16" s="821" t="s">
        <v>6310</v>
      </c>
      <c r="B16" s="770">
        <v>4</v>
      </c>
      <c r="C16" s="771">
        <v>5.03</v>
      </c>
      <c r="D16" s="772">
        <v>4.8</v>
      </c>
      <c r="E16" s="746">
        <v>5</v>
      </c>
      <c r="F16" s="747">
        <v>6.28</v>
      </c>
      <c r="G16" s="748">
        <v>4.8</v>
      </c>
      <c r="H16" s="750">
        <v>3</v>
      </c>
      <c r="I16" s="744">
        <v>3.77</v>
      </c>
      <c r="J16" s="745">
        <v>4.7</v>
      </c>
      <c r="K16" s="749">
        <v>1.26</v>
      </c>
      <c r="L16" s="750">
        <v>2</v>
      </c>
      <c r="M16" s="750">
        <v>21</v>
      </c>
      <c r="N16" s="751">
        <v>6.93</v>
      </c>
      <c r="O16" s="750" t="s">
        <v>6288</v>
      </c>
      <c r="P16" s="774" t="s">
        <v>6311</v>
      </c>
      <c r="Q16" s="752">
        <f t="shared" si="0"/>
        <v>-1</v>
      </c>
      <c r="R16" s="752">
        <f t="shared" si="0"/>
        <v>-1.2600000000000002</v>
      </c>
      <c r="S16" s="770">
        <f t="shared" si="1"/>
        <v>20.79</v>
      </c>
      <c r="T16" s="770">
        <f t="shared" si="2"/>
        <v>14.100000000000001</v>
      </c>
      <c r="U16" s="770">
        <f t="shared" si="3"/>
        <v>-6.6899999999999977</v>
      </c>
      <c r="V16" s="775">
        <f t="shared" si="4"/>
        <v>0.67821067821067826</v>
      </c>
      <c r="W16" s="753">
        <v>1</v>
      </c>
    </row>
    <row r="17" spans="1:23" ht="14.4" customHeight="1" x14ac:dyDescent="0.3">
      <c r="A17" s="822" t="s">
        <v>6312</v>
      </c>
      <c r="B17" s="805">
        <v>1</v>
      </c>
      <c r="C17" s="806">
        <v>1.85</v>
      </c>
      <c r="D17" s="776">
        <v>5</v>
      </c>
      <c r="E17" s="809"/>
      <c r="F17" s="810"/>
      <c r="G17" s="758"/>
      <c r="H17" s="812">
        <v>1</v>
      </c>
      <c r="I17" s="808">
        <v>1.85</v>
      </c>
      <c r="J17" s="754">
        <v>4</v>
      </c>
      <c r="K17" s="811">
        <v>1.85</v>
      </c>
      <c r="L17" s="812">
        <v>4</v>
      </c>
      <c r="M17" s="812">
        <v>37</v>
      </c>
      <c r="N17" s="813">
        <v>12.17</v>
      </c>
      <c r="O17" s="812" t="s">
        <v>6288</v>
      </c>
      <c r="P17" s="814" t="s">
        <v>6313</v>
      </c>
      <c r="Q17" s="815">
        <f t="shared" si="0"/>
        <v>0</v>
      </c>
      <c r="R17" s="815">
        <f t="shared" si="0"/>
        <v>0</v>
      </c>
      <c r="S17" s="805">
        <f t="shared" si="1"/>
        <v>12.17</v>
      </c>
      <c r="T17" s="805">
        <f t="shared" si="2"/>
        <v>4</v>
      </c>
      <c r="U17" s="805">
        <f t="shared" si="3"/>
        <v>-8.17</v>
      </c>
      <c r="V17" s="816">
        <f t="shared" si="4"/>
        <v>0.32867707477403452</v>
      </c>
      <c r="W17" s="756"/>
    </row>
    <row r="18" spans="1:23" ht="14.4" customHeight="1" x14ac:dyDescent="0.3">
      <c r="A18" s="820" t="s">
        <v>6314</v>
      </c>
      <c r="B18" s="731">
        <v>3</v>
      </c>
      <c r="C18" s="732">
        <v>1.27</v>
      </c>
      <c r="D18" s="733">
        <v>5</v>
      </c>
      <c r="E18" s="764">
        <v>1</v>
      </c>
      <c r="F18" s="734">
        <v>0.42</v>
      </c>
      <c r="G18" s="735">
        <v>2</v>
      </c>
      <c r="H18" s="736">
        <v>4</v>
      </c>
      <c r="I18" s="734">
        <v>1.69</v>
      </c>
      <c r="J18" s="735">
        <v>2.5</v>
      </c>
      <c r="K18" s="737">
        <v>0.42</v>
      </c>
      <c r="L18" s="736">
        <v>1</v>
      </c>
      <c r="M18" s="736">
        <v>10</v>
      </c>
      <c r="N18" s="738">
        <v>3.43</v>
      </c>
      <c r="O18" s="736" t="s">
        <v>6288</v>
      </c>
      <c r="P18" s="765" t="s">
        <v>6315</v>
      </c>
      <c r="Q18" s="739">
        <f t="shared" si="0"/>
        <v>1</v>
      </c>
      <c r="R18" s="739">
        <f t="shared" si="0"/>
        <v>0.41999999999999993</v>
      </c>
      <c r="S18" s="766">
        <f t="shared" si="1"/>
        <v>13.72</v>
      </c>
      <c r="T18" s="766">
        <f t="shared" si="2"/>
        <v>10</v>
      </c>
      <c r="U18" s="766">
        <f t="shared" si="3"/>
        <v>-3.7200000000000006</v>
      </c>
      <c r="V18" s="767">
        <f t="shared" si="4"/>
        <v>0.7288629737609329</v>
      </c>
      <c r="W18" s="740">
        <v>1</v>
      </c>
    </row>
    <row r="19" spans="1:23" ht="14.4" customHeight="1" x14ac:dyDescent="0.3">
      <c r="A19" s="822" t="s">
        <v>6316</v>
      </c>
      <c r="B19" s="817">
        <v>2</v>
      </c>
      <c r="C19" s="818">
        <v>1.1399999999999999</v>
      </c>
      <c r="D19" s="759">
        <v>3</v>
      </c>
      <c r="E19" s="807"/>
      <c r="F19" s="808"/>
      <c r="G19" s="754"/>
      <c r="H19" s="812"/>
      <c r="I19" s="808"/>
      <c r="J19" s="754"/>
      <c r="K19" s="811">
        <v>0.56999999999999995</v>
      </c>
      <c r="L19" s="812">
        <v>2</v>
      </c>
      <c r="M19" s="812">
        <v>14</v>
      </c>
      <c r="N19" s="813">
        <v>4.8099999999999996</v>
      </c>
      <c r="O19" s="812" t="s">
        <v>6288</v>
      </c>
      <c r="P19" s="814" t="s">
        <v>6317</v>
      </c>
      <c r="Q19" s="815">
        <f t="shared" si="0"/>
        <v>-2</v>
      </c>
      <c r="R19" s="815">
        <f t="shared" si="0"/>
        <v>-1.1399999999999999</v>
      </c>
      <c r="S19" s="805" t="str">
        <f t="shared" si="1"/>
        <v/>
      </c>
      <c r="T19" s="805" t="str">
        <f t="shared" si="2"/>
        <v/>
      </c>
      <c r="U19" s="805" t="str">
        <f t="shared" si="3"/>
        <v/>
      </c>
      <c r="V19" s="816" t="str">
        <f t="shared" si="4"/>
        <v/>
      </c>
      <c r="W19" s="756"/>
    </row>
    <row r="20" spans="1:23" ht="14.4" customHeight="1" x14ac:dyDescent="0.3">
      <c r="A20" s="821" t="s">
        <v>6318</v>
      </c>
      <c r="B20" s="770"/>
      <c r="C20" s="771"/>
      <c r="D20" s="772"/>
      <c r="E20" s="746">
        <v>3</v>
      </c>
      <c r="F20" s="747">
        <v>1.1200000000000001</v>
      </c>
      <c r="G20" s="748">
        <v>2</v>
      </c>
      <c r="H20" s="750"/>
      <c r="I20" s="744"/>
      <c r="J20" s="745"/>
      <c r="K20" s="749">
        <v>0.37</v>
      </c>
      <c r="L20" s="750">
        <v>1</v>
      </c>
      <c r="M20" s="750">
        <v>12</v>
      </c>
      <c r="N20" s="751">
        <v>3.96</v>
      </c>
      <c r="O20" s="750" t="s">
        <v>6288</v>
      </c>
      <c r="P20" s="774" t="s">
        <v>6319</v>
      </c>
      <c r="Q20" s="752">
        <f t="shared" si="0"/>
        <v>0</v>
      </c>
      <c r="R20" s="752">
        <f t="shared" si="0"/>
        <v>0</v>
      </c>
      <c r="S20" s="770" t="str">
        <f t="shared" si="1"/>
        <v/>
      </c>
      <c r="T20" s="770" t="str">
        <f t="shared" si="2"/>
        <v/>
      </c>
      <c r="U20" s="770" t="str">
        <f t="shared" si="3"/>
        <v/>
      </c>
      <c r="V20" s="775" t="str">
        <f t="shared" si="4"/>
        <v/>
      </c>
      <c r="W20" s="753"/>
    </row>
    <row r="21" spans="1:23" ht="14.4" customHeight="1" x14ac:dyDescent="0.3">
      <c r="A21" s="822" t="s">
        <v>6320</v>
      </c>
      <c r="B21" s="805">
        <v>1</v>
      </c>
      <c r="C21" s="806">
        <v>0.43</v>
      </c>
      <c r="D21" s="776">
        <v>4</v>
      </c>
      <c r="E21" s="809"/>
      <c r="F21" s="810"/>
      <c r="G21" s="758"/>
      <c r="H21" s="812"/>
      <c r="I21" s="808"/>
      <c r="J21" s="754"/>
      <c r="K21" s="811">
        <v>0.43</v>
      </c>
      <c r="L21" s="812">
        <v>2</v>
      </c>
      <c r="M21" s="812">
        <v>14</v>
      </c>
      <c r="N21" s="813">
        <v>4.83</v>
      </c>
      <c r="O21" s="812" t="s">
        <v>6288</v>
      </c>
      <c r="P21" s="814" t="s">
        <v>6321</v>
      </c>
      <c r="Q21" s="815">
        <f t="shared" si="0"/>
        <v>-1</v>
      </c>
      <c r="R21" s="815">
        <f t="shared" si="0"/>
        <v>-0.43</v>
      </c>
      <c r="S21" s="805" t="str">
        <f t="shared" si="1"/>
        <v/>
      </c>
      <c r="T21" s="805" t="str">
        <f t="shared" si="2"/>
        <v/>
      </c>
      <c r="U21" s="805" t="str">
        <f t="shared" si="3"/>
        <v/>
      </c>
      <c r="V21" s="816" t="str">
        <f t="shared" si="4"/>
        <v/>
      </c>
      <c r="W21" s="756"/>
    </row>
    <row r="22" spans="1:23" ht="14.4" customHeight="1" x14ac:dyDescent="0.3">
      <c r="A22" s="820" t="s">
        <v>6322</v>
      </c>
      <c r="B22" s="766"/>
      <c r="C22" s="768"/>
      <c r="D22" s="769"/>
      <c r="E22" s="741">
        <v>1</v>
      </c>
      <c r="F22" s="742">
        <v>1.39</v>
      </c>
      <c r="G22" s="757">
        <v>3</v>
      </c>
      <c r="H22" s="736"/>
      <c r="I22" s="734"/>
      <c r="J22" s="735"/>
      <c r="K22" s="737">
        <v>1.39</v>
      </c>
      <c r="L22" s="736">
        <v>2</v>
      </c>
      <c r="M22" s="736">
        <v>21</v>
      </c>
      <c r="N22" s="738">
        <v>6.84</v>
      </c>
      <c r="O22" s="736" t="s">
        <v>6288</v>
      </c>
      <c r="P22" s="765" t="s">
        <v>6323</v>
      </c>
      <c r="Q22" s="739">
        <f t="shared" si="0"/>
        <v>0</v>
      </c>
      <c r="R22" s="739">
        <f t="shared" si="0"/>
        <v>0</v>
      </c>
      <c r="S22" s="766" t="str">
        <f t="shared" si="1"/>
        <v/>
      </c>
      <c r="T22" s="766" t="str">
        <f t="shared" si="2"/>
        <v/>
      </c>
      <c r="U22" s="766" t="str">
        <f t="shared" si="3"/>
        <v/>
      </c>
      <c r="V22" s="767" t="str">
        <f t="shared" si="4"/>
        <v/>
      </c>
      <c r="W22" s="740"/>
    </row>
    <row r="23" spans="1:23" ht="14.4" customHeight="1" x14ac:dyDescent="0.3">
      <c r="A23" s="821" t="s">
        <v>6324</v>
      </c>
      <c r="B23" s="760">
        <v>15</v>
      </c>
      <c r="C23" s="761">
        <v>7.71</v>
      </c>
      <c r="D23" s="762">
        <v>2.2000000000000002</v>
      </c>
      <c r="E23" s="773">
        <v>15</v>
      </c>
      <c r="F23" s="744">
        <v>7.73</v>
      </c>
      <c r="G23" s="745">
        <v>2.7</v>
      </c>
      <c r="H23" s="750"/>
      <c r="I23" s="744"/>
      <c r="J23" s="745"/>
      <c r="K23" s="749">
        <v>0.51</v>
      </c>
      <c r="L23" s="750">
        <v>1</v>
      </c>
      <c r="M23" s="750">
        <v>13</v>
      </c>
      <c r="N23" s="751">
        <v>4.32</v>
      </c>
      <c r="O23" s="750" t="s">
        <v>6288</v>
      </c>
      <c r="P23" s="774" t="s">
        <v>6325</v>
      </c>
      <c r="Q23" s="752">
        <f t="shared" si="0"/>
        <v>-15</v>
      </c>
      <c r="R23" s="752">
        <f t="shared" si="0"/>
        <v>-7.71</v>
      </c>
      <c r="S23" s="770" t="str">
        <f t="shared" si="1"/>
        <v/>
      </c>
      <c r="T23" s="770" t="str">
        <f t="shared" si="2"/>
        <v/>
      </c>
      <c r="U23" s="770" t="str">
        <f t="shared" si="3"/>
        <v/>
      </c>
      <c r="V23" s="775" t="str">
        <f t="shared" si="4"/>
        <v/>
      </c>
      <c r="W23" s="753"/>
    </row>
    <row r="24" spans="1:23" ht="14.4" customHeight="1" x14ac:dyDescent="0.3">
      <c r="A24" s="822" t="s">
        <v>6326</v>
      </c>
      <c r="B24" s="817">
        <v>2</v>
      </c>
      <c r="C24" s="818">
        <v>1.38</v>
      </c>
      <c r="D24" s="759">
        <v>2</v>
      </c>
      <c r="E24" s="807"/>
      <c r="F24" s="808"/>
      <c r="G24" s="754"/>
      <c r="H24" s="812"/>
      <c r="I24" s="808"/>
      <c r="J24" s="754"/>
      <c r="K24" s="811">
        <v>0.69</v>
      </c>
      <c r="L24" s="812">
        <v>2</v>
      </c>
      <c r="M24" s="812">
        <v>18</v>
      </c>
      <c r="N24" s="813">
        <v>5.86</v>
      </c>
      <c r="O24" s="812" t="s">
        <v>6288</v>
      </c>
      <c r="P24" s="814" t="s">
        <v>6327</v>
      </c>
      <c r="Q24" s="815">
        <f t="shared" si="0"/>
        <v>-2</v>
      </c>
      <c r="R24" s="815">
        <f t="shared" si="0"/>
        <v>-1.38</v>
      </c>
      <c r="S24" s="805" t="str">
        <f t="shared" si="1"/>
        <v/>
      </c>
      <c r="T24" s="805" t="str">
        <f t="shared" si="2"/>
        <v/>
      </c>
      <c r="U24" s="805" t="str">
        <f t="shared" si="3"/>
        <v/>
      </c>
      <c r="V24" s="816" t="str">
        <f t="shared" si="4"/>
        <v/>
      </c>
      <c r="W24" s="756"/>
    </row>
    <row r="25" spans="1:23" ht="14.4" customHeight="1" x14ac:dyDescent="0.3">
      <c r="A25" s="822" t="s">
        <v>6328</v>
      </c>
      <c r="B25" s="817"/>
      <c r="C25" s="818"/>
      <c r="D25" s="759"/>
      <c r="E25" s="807">
        <v>1</v>
      </c>
      <c r="F25" s="808">
        <v>1.1499999999999999</v>
      </c>
      <c r="G25" s="754">
        <v>5</v>
      </c>
      <c r="H25" s="812"/>
      <c r="I25" s="808"/>
      <c r="J25" s="754"/>
      <c r="K25" s="811">
        <v>1.1499999999999999</v>
      </c>
      <c r="L25" s="812">
        <v>2</v>
      </c>
      <c r="M25" s="812">
        <v>21</v>
      </c>
      <c r="N25" s="813">
        <v>6.86</v>
      </c>
      <c r="O25" s="812" t="s">
        <v>6288</v>
      </c>
      <c r="P25" s="814" t="s">
        <v>6329</v>
      </c>
      <c r="Q25" s="815">
        <f t="shared" si="0"/>
        <v>0</v>
      </c>
      <c r="R25" s="815">
        <f t="shared" si="0"/>
        <v>0</v>
      </c>
      <c r="S25" s="805" t="str">
        <f t="shared" si="1"/>
        <v/>
      </c>
      <c r="T25" s="805" t="str">
        <f t="shared" si="2"/>
        <v/>
      </c>
      <c r="U25" s="805" t="str">
        <f t="shared" si="3"/>
        <v/>
      </c>
      <c r="V25" s="816" t="str">
        <f t="shared" si="4"/>
        <v/>
      </c>
      <c r="W25" s="756"/>
    </row>
    <row r="26" spans="1:23" ht="14.4" customHeight="1" x14ac:dyDescent="0.3">
      <c r="A26" s="821" t="s">
        <v>6330</v>
      </c>
      <c r="B26" s="760">
        <v>1</v>
      </c>
      <c r="C26" s="761">
        <v>0.35</v>
      </c>
      <c r="D26" s="762">
        <v>1</v>
      </c>
      <c r="E26" s="773"/>
      <c r="F26" s="744"/>
      <c r="G26" s="745"/>
      <c r="H26" s="750"/>
      <c r="I26" s="744"/>
      <c r="J26" s="745"/>
      <c r="K26" s="749">
        <v>0.35</v>
      </c>
      <c r="L26" s="750">
        <v>1</v>
      </c>
      <c r="M26" s="750">
        <v>12</v>
      </c>
      <c r="N26" s="751">
        <v>4.09</v>
      </c>
      <c r="O26" s="750" t="s">
        <v>6288</v>
      </c>
      <c r="P26" s="774" t="s">
        <v>6331</v>
      </c>
      <c r="Q26" s="752">
        <f t="shared" si="0"/>
        <v>-1</v>
      </c>
      <c r="R26" s="752">
        <f t="shared" si="0"/>
        <v>-0.35</v>
      </c>
      <c r="S26" s="770" t="str">
        <f t="shared" si="1"/>
        <v/>
      </c>
      <c r="T26" s="770" t="str">
        <f t="shared" si="2"/>
        <v/>
      </c>
      <c r="U26" s="770" t="str">
        <f t="shared" si="3"/>
        <v/>
      </c>
      <c r="V26" s="775" t="str">
        <f t="shared" si="4"/>
        <v/>
      </c>
      <c r="W26" s="753"/>
    </row>
    <row r="27" spans="1:23" ht="14.4" customHeight="1" x14ac:dyDescent="0.3">
      <c r="A27" s="820" t="s">
        <v>6332</v>
      </c>
      <c r="B27" s="766">
        <v>8</v>
      </c>
      <c r="C27" s="768">
        <v>25.22</v>
      </c>
      <c r="D27" s="769">
        <v>11.3</v>
      </c>
      <c r="E27" s="764">
        <v>18</v>
      </c>
      <c r="F27" s="734">
        <v>56.74</v>
      </c>
      <c r="G27" s="735">
        <v>10.4</v>
      </c>
      <c r="H27" s="741">
        <v>35</v>
      </c>
      <c r="I27" s="742">
        <v>110.38</v>
      </c>
      <c r="J27" s="757">
        <v>9.8000000000000007</v>
      </c>
      <c r="K27" s="737">
        <v>3.15</v>
      </c>
      <c r="L27" s="736">
        <v>4</v>
      </c>
      <c r="M27" s="736">
        <v>34</v>
      </c>
      <c r="N27" s="738">
        <v>11.49</v>
      </c>
      <c r="O27" s="736" t="s">
        <v>6288</v>
      </c>
      <c r="P27" s="765" t="s">
        <v>6333</v>
      </c>
      <c r="Q27" s="739">
        <f t="shared" si="0"/>
        <v>27</v>
      </c>
      <c r="R27" s="739">
        <f t="shared" si="0"/>
        <v>85.16</v>
      </c>
      <c r="S27" s="766">
        <f t="shared" si="1"/>
        <v>402.15000000000003</v>
      </c>
      <c r="T27" s="766">
        <f t="shared" si="2"/>
        <v>343</v>
      </c>
      <c r="U27" s="766">
        <f t="shared" si="3"/>
        <v>-59.150000000000034</v>
      </c>
      <c r="V27" s="767">
        <f t="shared" si="4"/>
        <v>0.8529155787641427</v>
      </c>
      <c r="W27" s="740">
        <v>20</v>
      </c>
    </row>
    <row r="28" spans="1:23" ht="14.4" customHeight="1" x14ac:dyDescent="0.3">
      <c r="A28" s="822" t="s">
        <v>6334</v>
      </c>
      <c r="B28" s="805">
        <v>3</v>
      </c>
      <c r="C28" s="806">
        <v>11.47</v>
      </c>
      <c r="D28" s="776">
        <v>10</v>
      </c>
      <c r="E28" s="807">
        <v>4</v>
      </c>
      <c r="F28" s="808">
        <v>15.3</v>
      </c>
      <c r="G28" s="754">
        <v>8.3000000000000007</v>
      </c>
      <c r="H28" s="809">
        <v>5</v>
      </c>
      <c r="I28" s="810">
        <v>19.12</v>
      </c>
      <c r="J28" s="758">
        <v>13.6</v>
      </c>
      <c r="K28" s="811">
        <v>3.82</v>
      </c>
      <c r="L28" s="812">
        <v>5</v>
      </c>
      <c r="M28" s="812">
        <v>41</v>
      </c>
      <c r="N28" s="813">
        <v>13.69</v>
      </c>
      <c r="O28" s="812" t="s">
        <v>6288</v>
      </c>
      <c r="P28" s="814" t="s">
        <v>6335</v>
      </c>
      <c r="Q28" s="815">
        <f t="shared" si="0"/>
        <v>2</v>
      </c>
      <c r="R28" s="815">
        <f t="shared" si="0"/>
        <v>7.65</v>
      </c>
      <c r="S28" s="805">
        <f t="shared" si="1"/>
        <v>68.45</v>
      </c>
      <c r="T28" s="805">
        <f t="shared" si="2"/>
        <v>68</v>
      </c>
      <c r="U28" s="805">
        <f t="shared" si="3"/>
        <v>-0.45000000000000284</v>
      </c>
      <c r="V28" s="816">
        <f t="shared" si="4"/>
        <v>0.99342585829072316</v>
      </c>
      <c r="W28" s="756">
        <v>11</v>
      </c>
    </row>
    <row r="29" spans="1:23" ht="14.4" customHeight="1" x14ac:dyDescent="0.3">
      <c r="A29" s="822" t="s">
        <v>6336</v>
      </c>
      <c r="B29" s="805">
        <v>41</v>
      </c>
      <c r="C29" s="806">
        <v>193.05</v>
      </c>
      <c r="D29" s="776">
        <v>11.3</v>
      </c>
      <c r="E29" s="807">
        <v>18</v>
      </c>
      <c r="F29" s="808">
        <v>85.29</v>
      </c>
      <c r="G29" s="754">
        <v>11.1</v>
      </c>
      <c r="H29" s="809">
        <v>25</v>
      </c>
      <c r="I29" s="810">
        <v>118.52</v>
      </c>
      <c r="J29" s="758">
        <v>12</v>
      </c>
      <c r="K29" s="811">
        <v>4.74</v>
      </c>
      <c r="L29" s="812">
        <v>6</v>
      </c>
      <c r="M29" s="812">
        <v>53</v>
      </c>
      <c r="N29" s="813">
        <v>17.59</v>
      </c>
      <c r="O29" s="812" t="s">
        <v>6288</v>
      </c>
      <c r="P29" s="814" t="s">
        <v>6337</v>
      </c>
      <c r="Q29" s="815">
        <f t="shared" si="0"/>
        <v>-16</v>
      </c>
      <c r="R29" s="815">
        <f t="shared" si="0"/>
        <v>-74.530000000000015</v>
      </c>
      <c r="S29" s="805">
        <f t="shared" si="1"/>
        <v>439.75</v>
      </c>
      <c r="T29" s="805">
        <f t="shared" si="2"/>
        <v>300</v>
      </c>
      <c r="U29" s="805">
        <f t="shared" si="3"/>
        <v>-139.75</v>
      </c>
      <c r="V29" s="816">
        <f t="shared" si="4"/>
        <v>0.68220579874928933</v>
      </c>
      <c r="W29" s="756">
        <v>1</v>
      </c>
    </row>
    <row r="30" spans="1:23" ht="14.4" customHeight="1" x14ac:dyDescent="0.3">
      <c r="A30" s="820" t="s">
        <v>6338</v>
      </c>
      <c r="B30" s="766">
        <v>1</v>
      </c>
      <c r="C30" s="768">
        <v>2.86</v>
      </c>
      <c r="D30" s="769">
        <v>11</v>
      </c>
      <c r="E30" s="764">
        <v>3</v>
      </c>
      <c r="F30" s="734">
        <v>8.57</v>
      </c>
      <c r="G30" s="735">
        <v>8.3000000000000007</v>
      </c>
      <c r="H30" s="741">
        <v>4</v>
      </c>
      <c r="I30" s="742">
        <v>11.42</v>
      </c>
      <c r="J30" s="757">
        <v>7.5</v>
      </c>
      <c r="K30" s="737">
        <v>2.86</v>
      </c>
      <c r="L30" s="736">
        <v>3</v>
      </c>
      <c r="M30" s="736">
        <v>27</v>
      </c>
      <c r="N30" s="738">
        <v>8.85</v>
      </c>
      <c r="O30" s="736" t="s">
        <v>6288</v>
      </c>
      <c r="P30" s="765" t="s">
        <v>6339</v>
      </c>
      <c r="Q30" s="739">
        <f t="shared" si="0"/>
        <v>3</v>
      </c>
      <c r="R30" s="739">
        <f t="shared" si="0"/>
        <v>8.56</v>
      </c>
      <c r="S30" s="766">
        <f t="shared" si="1"/>
        <v>35.4</v>
      </c>
      <c r="T30" s="766">
        <f t="shared" si="2"/>
        <v>30</v>
      </c>
      <c r="U30" s="766">
        <f t="shared" si="3"/>
        <v>-5.3999999999999986</v>
      </c>
      <c r="V30" s="767">
        <f t="shared" si="4"/>
        <v>0.84745762711864414</v>
      </c>
      <c r="W30" s="740"/>
    </row>
    <row r="31" spans="1:23" ht="14.4" customHeight="1" x14ac:dyDescent="0.3">
      <c r="A31" s="822" t="s">
        <v>6340</v>
      </c>
      <c r="B31" s="805">
        <v>1</v>
      </c>
      <c r="C31" s="806">
        <v>2.86</v>
      </c>
      <c r="D31" s="776">
        <v>9</v>
      </c>
      <c r="E31" s="807">
        <v>2</v>
      </c>
      <c r="F31" s="808">
        <v>5.71</v>
      </c>
      <c r="G31" s="754">
        <v>10</v>
      </c>
      <c r="H31" s="809">
        <v>1</v>
      </c>
      <c r="I31" s="810">
        <v>2.86</v>
      </c>
      <c r="J31" s="758">
        <v>5</v>
      </c>
      <c r="K31" s="811">
        <v>2.86</v>
      </c>
      <c r="L31" s="812">
        <v>3</v>
      </c>
      <c r="M31" s="812">
        <v>27</v>
      </c>
      <c r="N31" s="813">
        <v>8.85</v>
      </c>
      <c r="O31" s="812" t="s">
        <v>6288</v>
      </c>
      <c r="P31" s="814" t="s">
        <v>6341</v>
      </c>
      <c r="Q31" s="815">
        <f t="shared" si="0"/>
        <v>0</v>
      </c>
      <c r="R31" s="815">
        <f t="shared" si="0"/>
        <v>0</v>
      </c>
      <c r="S31" s="805">
        <f t="shared" si="1"/>
        <v>8.85</v>
      </c>
      <c r="T31" s="805">
        <f t="shared" si="2"/>
        <v>5</v>
      </c>
      <c r="U31" s="805">
        <f t="shared" si="3"/>
        <v>-3.8499999999999996</v>
      </c>
      <c r="V31" s="816">
        <f t="shared" si="4"/>
        <v>0.56497175141242939</v>
      </c>
      <c r="W31" s="756"/>
    </row>
    <row r="32" spans="1:23" ht="14.4" customHeight="1" x14ac:dyDescent="0.3">
      <c r="A32" s="822" t="s">
        <v>6342</v>
      </c>
      <c r="B32" s="805">
        <v>2</v>
      </c>
      <c r="C32" s="806">
        <v>6.78</v>
      </c>
      <c r="D32" s="776">
        <v>8.5</v>
      </c>
      <c r="E32" s="807">
        <v>1</v>
      </c>
      <c r="F32" s="808">
        <v>3.39</v>
      </c>
      <c r="G32" s="754">
        <v>9</v>
      </c>
      <c r="H32" s="809">
        <v>1</v>
      </c>
      <c r="I32" s="810">
        <v>2.76</v>
      </c>
      <c r="J32" s="758">
        <v>4</v>
      </c>
      <c r="K32" s="811">
        <v>3.39</v>
      </c>
      <c r="L32" s="812">
        <v>5</v>
      </c>
      <c r="M32" s="812">
        <v>43</v>
      </c>
      <c r="N32" s="813">
        <v>14.36</v>
      </c>
      <c r="O32" s="812" t="s">
        <v>6288</v>
      </c>
      <c r="P32" s="814" t="s">
        <v>6343</v>
      </c>
      <c r="Q32" s="815">
        <f t="shared" si="0"/>
        <v>-1</v>
      </c>
      <c r="R32" s="815">
        <f t="shared" si="0"/>
        <v>-4.0200000000000005</v>
      </c>
      <c r="S32" s="805">
        <f t="shared" si="1"/>
        <v>14.36</v>
      </c>
      <c r="T32" s="805">
        <f t="shared" si="2"/>
        <v>4</v>
      </c>
      <c r="U32" s="805">
        <f t="shared" si="3"/>
        <v>-10.36</v>
      </c>
      <c r="V32" s="816">
        <f t="shared" si="4"/>
        <v>0.2785515320334262</v>
      </c>
      <c r="W32" s="756"/>
    </row>
    <row r="33" spans="1:23" ht="14.4" customHeight="1" x14ac:dyDescent="0.3">
      <c r="A33" s="821" t="s">
        <v>6344</v>
      </c>
      <c r="B33" s="770">
        <v>2</v>
      </c>
      <c r="C33" s="771">
        <v>2.06</v>
      </c>
      <c r="D33" s="772">
        <v>4.5</v>
      </c>
      <c r="E33" s="773">
        <v>3</v>
      </c>
      <c r="F33" s="744">
        <v>3.09</v>
      </c>
      <c r="G33" s="745">
        <v>5</v>
      </c>
      <c r="H33" s="746">
        <v>4</v>
      </c>
      <c r="I33" s="747">
        <v>4.12</v>
      </c>
      <c r="J33" s="748">
        <v>6.8</v>
      </c>
      <c r="K33" s="749">
        <v>1.03</v>
      </c>
      <c r="L33" s="750">
        <v>3</v>
      </c>
      <c r="M33" s="750">
        <v>25</v>
      </c>
      <c r="N33" s="751">
        <v>8.23</v>
      </c>
      <c r="O33" s="750" t="s">
        <v>6288</v>
      </c>
      <c r="P33" s="774" t="s">
        <v>6345</v>
      </c>
      <c r="Q33" s="752">
        <f t="shared" si="0"/>
        <v>2</v>
      </c>
      <c r="R33" s="752">
        <f t="shared" si="0"/>
        <v>2.06</v>
      </c>
      <c r="S33" s="770">
        <f t="shared" si="1"/>
        <v>32.92</v>
      </c>
      <c r="T33" s="770">
        <f t="shared" si="2"/>
        <v>27.2</v>
      </c>
      <c r="U33" s="770">
        <f t="shared" si="3"/>
        <v>-5.7200000000000024</v>
      </c>
      <c r="V33" s="775">
        <f t="shared" si="4"/>
        <v>0.82624544349939244</v>
      </c>
      <c r="W33" s="753">
        <v>2</v>
      </c>
    </row>
    <row r="34" spans="1:23" ht="14.4" customHeight="1" x14ac:dyDescent="0.3">
      <c r="A34" s="822" t="s">
        <v>6346</v>
      </c>
      <c r="B34" s="805">
        <v>2</v>
      </c>
      <c r="C34" s="806">
        <v>2.84</v>
      </c>
      <c r="D34" s="776">
        <v>6</v>
      </c>
      <c r="E34" s="807"/>
      <c r="F34" s="808"/>
      <c r="G34" s="754"/>
      <c r="H34" s="809">
        <v>1</v>
      </c>
      <c r="I34" s="810">
        <v>1.42</v>
      </c>
      <c r="J34" s="758">
        <v>4</v>
      </c>
      <c r="K34" s="811">
        <v>1.42</v>
      </c>
      <c r="L34" s="812">
        <v>4</v>
      </c>
      <c r="M34" s="812">
        <v>33</v>
      </c>
      <c r="N34" s="813">
        <v>11.11</v>
      </c>
      <c r="O34" s="812" t="s">
        <v>6288</v>
      </c>
      <c r="P34" s="814" t="s">
        <v>6347</v>
      </c>
      <c r="Q34" s="815">
        <f t="shared" si="0"/>
        <v>-1</v>
      </c>
      <c r="R34" s="815">
        <f t="shared" si="0"/>
        <v>-1.42</v>
      </c>
      <c r="S34" s="805">
        <f t="shared" si="1"/>
        <v>11.11</v>
      </c>
      <c r="T34" s="805">
        <f t="shared" si="2"/>
        <v>4</v>
      </c>
      <c r="U34" s="805">
        <f t="shared" si="3"/>
        <v>-7.1099999999999994</v>
      </c>
      <c r="V34" s="816">
        <f t="shared" si="4"/>
        <v>0.36003600360036003</v>
      </c>
      <c r="W34" s="756"/>
    </row>
    <row r="35" spans="1:23" ht="14.4" customHeight="1" x14ac:dyDescent="0.3">
      <c r="A35" s="822" t="s">
        <v>6348</v>
      </c>
      <c r="B35" s="805"/>
      <c r="C35" s="806"/>
      <c r="D35" s="776"/>
      <c r="E35" s="807">
        <v>1</v>
      </c>
      <c r="F35" s="808">
        <v>2.7</v>
      </c>
      <c r="G35" s="754">
        <v>10</v>
      </c>
      <c r="H35" s="809">
        <v>2</v>
      </c>
      <c r="I35" s="810">
        <v>5.4</v>
      </c>
      <c r="J35" s="758">
        <v>9</v>
      </c>
      <c r="K35" s="811">
        <v>2.7</v>
      </c>
      <c r="L35" s="812">
        <v>6</v>
      </c>
      <c r="M35" s="812">
        <v>51</v>
      </c>
      <c r="N35" s="813">
        <v>17.09</v>
      </c>
      <c r="O35" s="812" t="s">
        <v>6288</v>
      </c>
      <c r="P35" s="814" t="s">
        <v>6349</v>
      </c>
      <c r="Q35" s="815">
        <f t="shared" si="0"/>
        <v>2</v>
      </c>
      <c r="R35" s="815">
        <f t="shared" si="0"/>
        <v>5.4</v>
      </c>
      <c r="S35" s="805">
        <f t="shared" si="1"/>
        <v>34.18</v>
      </c>
      <c r="T35" s="805">
        <f t="shared" si="2"/>
        <v>18</v>
      </c>
      <c r="U35" s="805">
        <f t="shared" si="3"/>
        <v>-16.18</v>
      </c>
      <c r="V35" s="816">
        <f t="shared" si="4"/>
        <v>0.52662375658279692</v>
      </c>
      <c r="W35" s="756"/>
    </row>
    <row r="36" spans="1:23" ht="14.4" customHeight="1" x14ac:dyDescent="0.3">
      <c r="A36" s="820" t="s">
        <v>6350</v>
      </c>
      <c r="B36" s="731">
        <v>1</v>
      </c>
      <c r="C36" s="732">
        <v>1.81</v>
      </c>
      <c r="D36" s="733">
        <v>10</v>
      </c>
      <c r="E36" s="764"/>
      <c r="F36" s="734"/>
      <c r="G36" s="735"/>
      <c r="H36" s="736"/>
      <c r="I36" s="734"/>
      <c r="J36" s="735"/>
      <c r="K36" s="737">
        <v>1.81</v>
      </c>
      <c r="L36" s="736">
        <v>4</v>
      </c>
      <c r="M36" s="736">
        <v>33</v>
      </c>
      <c r="N36" s="738">
        <v>10.84</v>
      </c>
      <c r="O36" s="736" t="s">
        <v>6288</v>
      </c>
      <c r="P36" s="765" t="s">
        <v>6351</v>
      </c>
      <c r="Q36" s="739">
        <f t="shared" si="0"/>
        <v>-1</v>
      </c>
      <c r="R36" s="739">
        <f t="shared" si="0"/>
        <v>-1.81</v>
      </c>
      <c r="S36" s="766" t="str">
        <f t="shared" si="1"/>
        <v/>
      </c>
      <c r="T36" s="766" t="str">
        <f t="shared" si="2"/>
        <v/>
      </c>
      <c r="U36" s="766" t="str">
        <f t="shared" si="3"/>
        <v/>
      </c>
      <c r="V36" s="767" t="str">
        <f t="shared" si="4"/>
        <v/>
      </c>
      <c r="W36" s="740"/>
    </row>
    <row r="37" spans="1:23" ht="14.4" customHeight="1" x14ac:dyDescent="0.3">
      <c r="A37" s="820" t="s">
        <v>6352</v>
      </c>
      <c r="B37" s="731">
        <v>1</v>
      </c>
      <c r="C37" s="732">
        <v>1.04</v>
      </c>
      <c r="D37" s="733">
        <v>7</v>
      </c>
      <c r="E37" s="764"/>
      <c r="F37" s="734"/>
      <c r="G37" s="735"/>
      <c r="H37" s="736"/>
      <c r="I37" s="734"/>
      <c r="J37" s="735"/>
      <c r="K37" s="737">
        <v>1.04</v>
      </c>
      <c r="L37" s="736">
        <v>3</v>
      </c>
      <c r="M37" s="736">
        <v>29</v>
      </c>
      <c r="N37" s="738">
        <v>9.6999999999999993</v>
      </c>
      <c r="O37" s="736" t="s">
        <v>6288</v>
      </c>
      <c r="P37" s="765" t="s">
        <v>6353</v>
      </c>
      <c r="Q37" s="739">
        <f t="shared" si="0"/>
        <v>-1</v>
      </c>
      <c r="R37" s="739">
        <f t="shared" si="0"/>
        <v>-1.04</v>
      </c>
      <c r="S37" s="766" t="str">
        <f t="shared" si="1"/>
        <v/>
      </c>
      <c r="T37" s="766" t="str">
        <f t="shared" si="2"/>
        <v/>
      </c>
      <c r="U37" s="766" t="str">
        <f t="shared" si="3"/>
        <v/>
      </c>
      <c r="V37" s="767" t="str">
        <f t="shared" si="4"/>
        <v/>
      </c>
      <c r="W37" s="740"/>
    </row>
    <row r="38" spans="1:23" ht="14.4" customHeight="1" x14ac:dyDescent="0.3">
      <c r="A38" s="821" t="s">
        <v>6354</v>
      </c>
      <c r="B38" s="770"/>
      <c r="C38" s="771"/>
      <c r="D38" s="772"/>
      <c r="E38" s="746">
        <v>1</v>
      </c>
      <c r="F38" s="747">
        <v>0.66</v>
      </c>
      <c r="G38" s="748">
        <v>22</v>
      </c>
      <c r="H38" s="750"/>
      <c r="I38" s="744"/>
      <c r="J38" s="745"/>
      <c r="K38" s="749">
        <v>0.66</v>
      </c>
      <c r="L38" s="750">
        <v>3</v>
      </c>
      <c r="M38" s="750">
        <v>23</v>
      </c>
      <c r="N38" s="751">
        <v>7.67</v>
      </c>
      <c r="O38" s="750" t="s">
        <v>6288</v>
      </c>
      <c r="P38" s="774" t="s">
        <v>6355</v>
      </c>
      <c r="Q38" s="752">
        <f t="shared" si="0"/>
        <v>0</v>
      </c>
      <c r="R38" s="752">
        <f t="shared" si="0"/>
        <v>0</v>
      </c>
      <c r="S38" s="770" t="str">
        <f t="shared" si="1"/>
        <v/>
      </c>
      <c r="T38" s="770" t="str">
        <f t="shared" si="2"/>
        <v/>
      </c>
      <c r="U38" s="770" t="str">
        <f t="shared" si="3"/>
        <v/>
      </c>
      <c r="V38" s="775" t="str">
        <f t="shared" si="4"/>
        <v/>
      </c>
      <c r="W38" s="753"/>
    </row>
    <row r="39" spans="1:23" ht="14.4" customHeight="1" x14ac:dyDescent="0.3">
      <c r="A39" s="822" t="s">
        <v>6356</v>
      </c>
      <c r="B39" s="805"/>
      <c r="C39" s="806"/>
      <c r="D39" s="776"/>
      <c r="E39" s="809">
        <v>1</v>
      </c>
      <c r="F39" s="810">
        <v>0.76</v>
      </c>
      <c r="G39" s="758">
        <v>8</v>
      </c>
      <c r="H39" s="812"/>
      <c r="I39" s="808"/>
      <c r="J39" s="754"/>
      <c r="K39" s="811">
        <v>0.76</v>
      </c>
      <c r="L39" s="812">
        <v>3</v>
      </c>
      <c r="M39" s="812">
        <v>26</v>
      </c>
      <c r="N39" s="813">
        <v>8.8000000000000007</v>
      </c>
      <c r="O39" s="812" t="s">
        <v>6288</v>
      </c>
      <c r="P39" s="814" t="s">
        <v>6357</v>
      </c>
      <c r="Q39" s="815">
        <f t="shared" si="0"/>
        <v>0</v>
      </c>
      <c r="R39" s="815">
        <f t="shared" si="0"/>
        <v>0</v>
      </c>
      <c r="S39" s="805" t="str">
        <f t="shared" si="1"/>
        <v/>
      </c>
      <c r="T39" s="805" t="str">
        <f t="shared" si="2"/>
        <v/>
      </c>
      <c r="U39" s="805" t="str">
        <f t="shared" si="3"/>
        <v/>
      </c>
      <c r="V39" s="816" t="str">
        <f t="shared" si="4"/>
        <v/>
      </c>
      <c r="W39" s="756"/>
    </row>
    <row r="40" spans="1:23" ht="14.4" customHeight="1" x14ac:dyDescent="0.3">
      <c r="A40" s="822" t="s">
        <v>6358</v>
      </c>
      <c r="B40" s="805">
        <v>1</v>
      </c>
      <c r="C40" s="806">
        <v>0.92</v>
      </c>
      <c r="D40" s="776">
        <v>21</v>
      </c>
      <c r="E40" s="809"/>
      <c r="F40" s="810"/>
      <c r="G40" s="758"/>
      <c r="H40" s="812"/>
      <c r="I40" s="808"/>
      <c r="J40" s="754"/>
      <c r="K40" s="811">
        <v>0.92</v>
      </c>
      <c r="L40" s="812">
        <v>4</v>
      </c>
      <c r="M40" s="812">
        <v>33</v>
      </c>
      <c r="N40" s="813">
        <v>11</v>
      </c>
      <c r="O40" s="812" t="s">
        <v>6288</v>
      </c>
      <c r="P40" s="814" t="s">
        <v>6359</v>
      </c>
      <c r="Q40" s="815">
        <f t="shared" si="0"/>
        <v>-1</v>
      </c>
      <c r="R40" s="815">
        <f t="shared" si="0"/>
        <v>-0.92</v>
      </c>
      <c r="S40" s="805" t="str">
        <f t="shared" si="1"/>
        <v/>
      </c>
      <c r="T40" s="805" t="str">
        <f t="shared" si="2"/>
        <v/>
      </c>
      <c r="U40" s="805" t="str">
        <f t="shared" si="3"/>
        <v/>
      </c>
      <c r="V40" s="816" t="str">
        <f t="shared" si="4"/>
        <v/>
      </c>
      <c r="W40" s="756"/>
    </row>
    <row r="41" spans="1:23" ht="14.4" customHeight="1" x14ac:dyDescent="0.3">
      <c r="A41" s="820" t="s">
        <v>6360</v>
      </c>
      <c r="B41" s="731"/>
      <c r="C41" s="732"/>
      <c r="D41" s="733"/>
      <c r="E41" s="764">
        <v>1</v>
      </c>
      <c r="F41" s="734">
        <v>1.86</v>
      </c>
      <c r="G41" s="735">
        <v>12</v>
      </c>
      <c r="H41" s="736"/>
      <c r="I41" s="734"/>
      <c r="J41" s="735"/>
      <c r="K41" s="737">
        <v>0.97</v>
      </c>
      <c r="L41" s="736">
        <v>4</v>
      </c>
      <c r="M41" s="736">
        <v>36</v>
      </c>
      <c r="N41" s="738">
        <v>12.07</v>
      </c>
      <c r="O41" s="736" t="s">
        <v>6288</v>
      </c>
      <c r="P41" s="765" t="s">
        <v>6361</v>
      </c>
      <c r="Q41" s="739">
        <f t="shared" si="0"/>
        <v>0</v>
      </c>
      <c r="R41" s="739">
        <f t="shared" si="0"/>
        <v>0</v>
      </c>
      <c r="S41" s="766" t="str">
        <f t="shared" si="1"/>
        <v/>
      </c>
      <c r="T41" s="766" t="str">
        <f t="shared" si="2"/>
        <v/>
      </c>
      <c r="U41" s="766" t="str">
        <f t="shared" si="3"/>
        <v/>
      </c>
      <c r="V41" s="767" t="str">
        <f t="shared" si="4"/>
        <v/>
      </c>
      <c r="W41" s="740"/>
    </row>
    <row r="42" spans="1:23" ht="14.4" customHeight="1" x14ac:dyDescent="0.3">
      <c r="A42" s="822" t="s">
        <v>6362</v>
      </c>
      <c r="B42" s="817">
        <v>2</v>
      </c>
      <c r="C42" s="818">
        <v>3.87</v>
      </c>
      <c r="D42" s="759">
        <v>13.5</v>
      </c>
      <c r="E42" s="807"/>
      <c r="F42" s="808"/>
      <c r="G42" s="754"/>
      <c r="H42" s="812"/>
      <c r="I42" s="808"/>
      <c r="J42" s="754"/>
      <c r="K42" s="811">
        <v>1.42</v>
      </c>
      <c r="L42" s="812">
        <v>4</v>
      </c>
      <c r="M42" s="812">
        <v>39</v>
      </c>
      <c r="N42" s="813">
        <v>12.93</v>
      </c>
      <c r="O42" s="812" t="s">
        <v>6288</v>
      </c>
      <c r="P42" s="814" t="s">
        <v>6363</v>
      </c>
      <c r="Q42" s="815">
        <f t="shared" si="0"/>
        <v>-2</v>
      </c>
      <c r="R42" s="815">
        <f t="shared" si="0"/>
        <v>-3.87</v>
      </c>
      <c r="S42" s="805" t="str">
        <f t="shared" si="1"/>
        <v/>
      </c>
      <c r="T42" s="805" t="str">
        <f t="shared" si="2"/>
        <v/>
      </c>
      <c r="U42" s="805" t="str">
        <f t="shared" si="3"/>
        <v/>
      </c>
      <c r="V42" s="816" t="str">
        <f t="shared" si="4"/>
        <v/>
      </c>
      <c r="W42" s="756"/>
    </row>
    <row r="43" spans="1:23" ht="14.4" customHeight="1" x14ac:dyDescent="0.3">
      <c r="A43" s="821" t="s">
        <v>6364</v>
      </c>
      <c r="B43" s="770"/>
      <c r="C43" s="771"/>
      <c r="D43" s="772"/>
      <c r="E43" s="746">
        <v>1</v>
      </c>
      <c r="F43" s="747">
        <v>0.63</v>
      </c>
      <c r="G43" s="748">
        <v>2</v>
      </c>
      <c r="H43" s="750"/>
      <c r="I43" s="744"/>
      <c r="J43" s="745"/>
      <c r="K43" s="749">
        <v>0.63</v>
      </c>
      <c r="L43" s="750">
        <v>2</v>
      </c>
      <c r="M43" s="750">
        <v>22</v>
      </c>
      <c r="N43" s="751">
        <v>7.36</v>
      </c>
      <c r="O43" s="750" t="s">
        <v>6288</v>
      </c>
      <c r="P43" s="774" t="s">
        <v>6365</v>
      </c>
      <c r="Q43" s="752">
        <f t="shared" si="0"/>
        <v>0</v>
      </c>
      <c r="R43" s="752">
        <f t="shared" si="0"/>
        <v>0</v>
      </c>
      <c r="S43" s="770" t="str">
        <f t="shared" si="1"/>
        <v/>
      </c>
      <c r="T43" s="770" t="str">
        <f t="shared" si="2"/>
        <v/>
      </c>
      <c r="U43" s="770" t="str">
        <f t="shared" si="3"/>
        <v/>
      </c>
      <c r="V43" s="775" t="str">
        <f t="shared" si="4"/>
        <v/>
      </c>
      <c r="W43" s="753"/>
    </row>
    <row r="44" spans="1:23" ht="14.4" customHeight="1" x14ac:dyDescent="0.3">
      <c r="A44" s="820" t="s">
        <v>6366</v>
      </c>
      <c r="B44" s="766">
        <v>2</v>
      </c>
      <c r="C44" s="768">
        <v>1.78</v>
      </c>
      <c r="D44" s="769">
        <v>7.5</v>
      </c>
      <c r="E44" s="741">
        <v>3</v>
      </c>
      <c r="F44" s="742">
        <v>2.39</v>
      </c>
      <c r="G44" s="757">
        <v>7.7</v>
      </c>
      <c r="H44" s="736"/>
      <c r="I44" s="734"/>
      <c r="J44" s="735"/>
      <c r="K44" s="737">
        <v>0.89</v>
      </c>
      <c r="L44" s="736">
        <v>3</v>
      </c>
      <c r="M44" s="736">
        <v>26</v>
      </c>
      <c r="N44" s="738">
        <v>8.6199999999999992</v>
      </c>
      <c r="O44" s="736" t="s">
        <v>6288</v>
      </c>
      <c r="P44" s="765" t="s">
        <v>6367</v>
      </c>
      <c r="Q44" s="739">
        <f t="shared" si="0"/>
        <v>-2</v>
      </c>
      <c r="R44" s="739">
        <f t="shared" si="0"/>
        <v>-1.78</v>
      </c>
      <c r="S44" s="766" t="str">
        <f t="shared" si="1"/>
        <v/>
      </c>
      <c r="T44" s="766" t="str">
        <f t="shared" si="2"/>
        <v/>
      </c>
      <c r="U44" s="766" t="str">
        <f t="shared" si="3"/>
        <v/>
      </c>
      <c r="V44" s="767" t="str">
        <f t="shared" si="4"/>
        <v/>
      </c>
      <c r="W44" s="740"/>
    </row>
    <row r="45" spans="1:23" ht="14.4" customHeight="1" x14ac:dyDescent="0.3">
      <c r="A45" s="822" t="s">
        <v>6368</v>
      </c>
      <c r="B45" s="805"/>
      <c r="C45" s="806"/>
      <c r="D45" s="776"/>
      <c r="E45" s="809"/>
      <c r="F45" s="810"/>
      <c r="G45" s="758"/>
      <c r="H45" s="812">
        <v>1</v>
      </c>
      <c r="I45" s="808">
        <v>0.93</v>
      </c>
      <c r="J45" s="754">
        <v>8</v>
      </c>
      <c r="K45" s="811">
        <v>0.91</v>
      </c>
      <c r="L45" s="812">
        <v>3</v>
      </c>
      <c r="M45" s="812">
        <v>30</v>
      </c>
      <c r="N45" s="813">
        <v>9.93</v>
      </c>
      <c r="O45" s="812" t="s">
        <v>6288</v>
      </c>
      <c r="P45" s="814" t="s">
        <v>6369</v>
      </c>
      <c r="Q45" s="815">
        <f t="shared" si="0"/>
        <v>1</v>
      </c>
      <c r="R45" s="815">
        <f t="shared" si="0"/>
        <v>0.93</v>
      </c>
      <c r="S45" s="805">
        <f t="shared" si="1"/>
        <v>9.93</v>
      </c>
      <c r="T45" s="805">
        <f t="shared" si="2"/>
        <v>8</v>
      </c>
      <c r="U45" s="805">
        <f t="shared" si="3"/>
        <v>-1.9299999999999997</v>
      </c>
      <c r="V45" s="816">
        <f t="shared" si="4"/>
        <v>0.80563947633434041</v>
      </c>
      <c r="W45" s="756"/>
    </row>
    <row r="46" spans="1:23" ht="14.4" customHeight="1" x14ac:dyDescent="0.3">
      <c r="A46" s="822" t="s">
        <v>6370</v>
      </c>
      <c r="B46" s="805"/>
      <c r="C46" s="806"/>
      <c r="D46" s="776"/>
      <c r="E46" s="809">
        <v>2</v>
      </c>
      <c r="F46" s="810">
        <v>2.5</v>
      </c>
      <c r="G46" s="758">
        <v>13</v>
      </c>
      <c r="H46" s="812"/>
      <c r="I46" s="808"/>
      <c r="J46" s="754"/>
      <c r="K46" s="811">
        <v>1.25</v>
      </c>
      <c r="L46" s="812">
        <v>4</v>
      </c>
      <c r="M46" s="812">
        <v>39</v>
      </c>
      <c r="N46" s="813">
        <v>12.94</v>
      </c>
      <c r="O46" s="812" t="s">
        <v>6288</v>
      </c>
      <c r="P46" s="814" t="s">
        <v>6371</v>
      </c>
      <c r="Q46" s="815">
        <f t="shared" si="0"/>
        <v>0</v>
      </c>
      <c r="R46" s="815">
        <f t="shared" si="0"/>
        <v>0</v>
      </c>
      <c r="S46" s="805" t="str">
        <f t="shared" si="1"/>
        <v/>
      </c>
      <c r="T46" s="805" t="str">
        <f t="shared" si="2"/>
        <v/>
      </c>
      <c r="U46" s="805" t="str">
        <f t="shared" si="3"/>
        <v/>
      </c>
      <c r="V46" s="816" t="str">
        <f t="shared" si="4"/>
        <v/>
      </c>
      <c r="W46" s="756"/>
    </row>
    <row r="47" spans="1:23" ht="14.4" customHeight="1" x14ac:dyDescent="0.3">
      <c r="A47" s="820" t="s">
        <v>6372</v>
      </c>
      <c r="B47" s="766">
        <v>2</v>
      </c>
      <c r="C47" s="768">
        <v>1.53</v>
      </c>
      <c r="D47" s="769">
        <v>6</v>
      </c>
      <c r="E47" s="764">
        <v>1</v>
      </c>
      <c r="F47" s="734">
        <v>0.47</v>
      </c>
      <c r="G47" s="735">
        <v>4</v>
      </c>
      <c r="H47" s="741">
        <v>1</v>
      </c>
      <c r="I47" s="742">
        <v>1.34</v>
      </c>
      <c r="J47" s="743">
        <v>9</v>
      </c>
      <c r="K47" s="737">
        <v>0.47</v>
      </c>
      <c r="L47" s="736">
        <v>2</v>
      </c>
      <c r="M47" s="736">
        <v>16</v>
      </c>
      <c r="N47" s="738">
        <v>5.45</v>
      </c>
      <c r="O47" s="736" t="s">
        <v>6288</v>
      </c>
      <c r="P47" s="765" t="s">
        <v>6373</v>
      </c>
      <c r="Q47" s="739">
        <f t="shared" si="0"/>
        <v>-1</v>
      </c>
      <c r="R47" s="739">
        <f t="shared" si="0"/>
        <v>-0.18999999999999995</v>
      </c>
      <c r="S47" s="766">
        <f t="shared" si="1"/>
        <v>5.45</v>
      </c>
      <c r="T47" s="766">
        <f t="shared" si="2"/>
        <v>9</v>
      </c>
      <c r="U47" s="766">
        <f t="shared" si="3"/>
        <v>3.55</v>
      </c>
      <c r="V47" s="767">
        <f t="shared" si="4"/>
        <v>1.6513761467889907</v>
      </c>
      <c r="W47" s="740">
        <v>4</v>
      </c>
    </row>
    <row r="48" spans="1:23" ht="14.4" customHeight="1" x14ac:dyDescent="0.3">
      <c r="A48" s="822" t="s">
        <v>6374</v>
      </c>
      <c r="B48" s="805"/>
      <c r="C48" s="806"/>
      <c r="D48" s="776"/>
      <c r="E48" s="807">
        <v>1</v>
      </c>
      <c r="F48" s="808">
        <v>0.79</v>
      </c>
      <c r="G48" s="754">
        <v>7</v>
      </c>
      <c r="H48" s="809">
        <v>1</v>
      </c>
      <c r="I48" s="810">
        <v>0.79</v>
      </c>
      <c r="J48" s="755">
        <v>9</v>
      </c>
      <c r="K48" s="811">
        <v>0.79</v>
      </c>
      <c r="L48" s="812">
        <v>3</v>
      </c>
      <c r="M48" s="812">
        <v>27</v>
      </c>
      <c r="N48" s="813">
        <v>8.9499999999999993</v>
      </c>
      <c r="O48" s="812" t="s">
        <v>6288</v>
      </c>
      <c r="P48" s="814" t="s">
        <v>6375</v>
      </c>
      <c r="Q48" s="815">
        <f t="shared" si="0"/>
        <v>1</v>
      </c>
      <c r="R48" s="815">
        <f t="shared" si="0"/>
        <v>0.79</v>
      </c>
      <c r="S48" s="805">
        <f t="shared" si="1"/>
        <v>8.9499999999999993</v>
      </c>
      <c r="T48" s="805">
        <f t="shared" si="2"/>
        <v>9</v>
      </c>
      <c r="U48" s="805">
        <f t="shared" si="3"/>
        <v>5.0000000000000711E-2</v>
      </c>
      <c r="V48" s="816">
        <f t="shared" si="4"/>
        <v>1.005586592178771</v>
      </c>
      <c r="W48" s="756"/>
    </row>
    <row r="49" spans="1:23" ht="14.4" customHeight="1" x14ac:dyDescent="0.3">
      <c r="A49" s="821" t="s">
        <v>6376</v>
      </c>
      <c r="B49" s="760">
        <v>1</v>
      </c>
      <c r="C49" s="761">
        <v>18.440000000000001</v>
      </c>
      <c r="D49" s="762">
        <v>68</v>
      </c>
      <c r="E49" s="773"/>
      <c r="F49" s="744"/>
      <c r="G49" s="745"/>
      <c r="H49" s="750"/>
      <c r="I49" s="744"/>
      <c r="J49" s="745"/>
      <c r="K49" s="749">
        <v>18.440000000000001</v>
      </c>
      <c r="L49" s="750">
        <v>8</v>
      </c>
      <c r="M49" s="750">
        <v>71</v>
      </c>
      <c r="N49" s="751">
        <v>23.54</v>
      </c>
      <c r="O49" s="750" t="s">
        <v>6288</v>
      </c>
      <c r="P49" s="774" t="s">
        <v>6377</v>
      </c>
      <c r="Q49" s="752">
        <f t="shared" si="0"/>
        <v>-1</v>
      </c>
      <c r="R49" s="752">
        <f t="shared" si="0"/>
        <v>-18.440000000000001</v>
      </c>
      <c r="S49" s="770" t="str">
        <f t="shared" si="1"/>
        <v/>
      </c>
      <c r="T49" s="770" t="str">
        <f t="shared" si="2"/>
        <v/>
      </c>
      <c r="U49" s="770" t="str">
        <f t="shared" si="3"/>
        <v/>
      </c>
      <c r="V49" s="775" t="str">
        <f t="shared" si="4"/>
        <v/>
      </c>
      <c r="W49" s="753"/>
    </row>
    <row r="50" spans="1:23" ht="14.4" customHeight="1" x14ac:dyDescent="0.3">
      <c r="A50" s="820" t="s">
        <v>6378</v>
      </c>
      <c r="B50" s="731">
        <v>4</v>
      </c>
      <c r="C50" s="732">
        <v>7.12</v>
      </c>
      <c r="D50" s="733">
        <v>4.3</v>
      </c>
      <c r="E50" s="764">
        <v>2</v>
      </c>
      <c r="F50" s="734">
        <v>4.07</v>
      </c>
      <c r="G50" s="735">
        <v>3.5</v>
      </c>
      <c r="H50" s="736"/>
      <c r="I50" s="734"/>
      <c r="J50" s="735"/>
      <c r="K50" s="737">
        <v>2.04</v>
      </c>
      <c r="L50" s="736">
        <v>3</v>
      </c>
      <c r="M50" s="736">
        <v>24</v>
      </c>
      <c r="N50" s="738">
        <v>8.15</v>
      </c>
      <c r="O50" s="736" t="s">
        <v>6288</v>
      </c>
      <c r="P50" s="765" t="s">
        <v>6379</v>
      </c>
      <c r="Q50" s="739">
        <f t="shared" si="0"/>
        <v>-4</v>
      </c>
      <c r="R50" s="739">
        <f t="shared" si="0"/>
        <v>-7.12</v>
      </c>
      <c r="S50" s="766" t="str">
        <f t="shared" si="1"/>
        <v/>
      </c>
      <c r="T50" s="766" t="str">
        <f t="shared" si="2"/>
        <v/>
      </c>
      <c r="U50" s="766" t="str">
        <f t="shared" si="3"/>
        <v/>
      </c>
      <c r="V50" s="767" t="str">
        <f t="shared" si="4"/>
        <v/>
      </c>
      <c r="W50" s="740"/>
    </row>
    <row r="51" spans="1:23" ht="14.4" customHeight="1" x14ac:dyDescent="0.3">
      <c r="A51" s="822" t="s">
        <v>6380</v>
      </c>
      <c r="B51" s="817">
        <v>1</v>
      </c>
      <c r="C51" s="818">
        <v>1.92</v>
      </c>
      <c r="D51" s="759">
        <v>3</v>
      </c>
      <c r="E51" s="807"/>
      <c r="F51" s="808"/>
      <c r="G51" s="754"/>
      <c r="H51" s="812"/>
      <c r="I51" s="808"/>
      <c r="J51" s="754"/>
      <c r="K51" s="811">
        <v>2.38</v>
      </c>
      <c r="L51" s="812">
        <v>4</v>
      </c>
      <c r="M51" s="812">
        <v>32</v>
      </c>
      <c r="N51" s="813">
        <v>10.57</v>
      </c>
      <c r="O51" s="812" t="s">
        <v>6288</v>
      </c>
      <c r="P51" s="814" t="s">
        <v>6381</v>
      </c>
      <c r="Q51" s="815">
        <f t="shared" si="0"/>
        <v>-1</v>
      </c>
      <c r="R51" s="815">
        <f t="shared" si="0"/>
        <v>-1.92</v>
      </c>
      <c r="S51" s="805" t="str">
        <f t="shared" si="1"/>
        <v/>
      </c>
      <c r="T51" s="805" t="str">
        <f t="shared" si="2"/>
        <v/>
      </c>
      <c r="U51" s="805" t="str">
        <f t="shared" si="3"/>
        <v/>
      </c>
      <c r="V51" s="816" t="str">
        <f t="shared" si="4"/>
        <v/>
      </c>
      <c r="W51" s="756"/>
    </row>
    <row r="52" spans="1:23" ht="14.4" customHeight="1" x14ac:dyDescent="0.3">
      <c r="A52" s="821" t="s">
        <v>6382</v>
      </c>
      <c r="B52" s="770"/>
      <c r="C52" s="771"/>
      <c r="D52" s="772"/>
      <c r="E52" s="746">
        <v>1</v>
      </c>
      <c r="F52" s="747">
        <v>1.43</v>
      </c>
      <c r="G52" s="748">
        <v>13</v>
      </c>
      <c r="H52" s="750"/>
      <c r="I52" s="744"/>
      <c r="J52" s="745"/>
      <c r="K52" s="749">
        <v>1.43</v>
      </c>
      <c r="L52" s="750">
        <v>6</v>
      </c>
      <c r="M52" s="750">
        <v>51</v>
      </c>
      <c r="N52" s="751">
        <v>16.88</v>
      </c>
      <c r="O52" s="750" t="s">
        <v>6288</v>
      </c>
      <c r="P52" s="774" t="s">
        <v>6383</v>
      </c>
      <c r="Q52" s="752">
        <f t="shared" si="0"/>
        <v>0</v>
      </c>
      <c r="R52" s="752">
        <f t="shared" si="0"/>
        <v>0</v>
      </c>
      <c r="S52" s="770" t="str">
        <f t="shared" si="1"/>
        <v/>
      </c>
      <c r="T52" s="770" t="str">
        <f t="shared" si="2"/>
        <v/>
      </c>
      <c r="U52" s="770" t="str">
        <f t="shared" si="3"/>
        <v/>
      </c>
      <c r="V52" s="775" t="str">
        <f t="shared" si="4"/>
        <v/>
      </c>
      <c r="W52" s="753"/>
    </row>
    <row r="53" spans="1:23" ht="14.4" customHeight="1" x14ac:dyDescent="0.3">
      <c r="A53" s="820" t="s">
        <v>6384</v>
      </c>
      <c r="B53" s="766"/>
      <c r="C53" s="768"/>
      <c r="D53" s="769"/>
      <c r="E53" s="741">
        <v>1</v>
      </c>
      <c r="F53" s="742">
        <v>4.24</v>
      </c>
      <c r="G53" s="757">
        <v>95</v>
      </c>
      <c r="H53" s="736"/>
      <c r="I53" s="734"/>
      <c r="J53" s="735"/>
      <c r="K53" s="737">
        <v>0.95</v>
      </c>
      <c r="L53" s="736">
        <v>4</v>
      </c>
      <c r="M53" s="736">
        <v>33</v>
      </c>
      <c r="N53" s="738">
        <v>10.83</v>
      </c>
      <c r="O53" s="736" t="s">
        <v>6288</v>
      </c>
      <c r="P53" s="765" t="s">
        <v>6385</v>
      </c>
      <c r="Q53" s="739">
        <f t="shared" si="0"/>
        <v>0</v>
      </c>
      <c r="R53" s="739">
        <f t="shared" si="0"/>
        <v>0</v>
      </c>
      <c r="S53" s="766" t="str">
        <f t="shared" si="1"/>
        <v/>
      </c>
      <c r="T53" s="766" t="str">
        <f t="shared" si="2"/>
        <v/>
      </c>
      <c r="U53" s="766" t="str">
        <f t="shared" si="3"/>
        <v/>
      </c>
      <c r="V53" s="767" t="str">
        <f t="shared" si="4"/>
        <v/>
      </c>
      <c r="W53" s="740"/>
    </row>
    <row r="54" spans="1:23" ht="14.4" customHeight="1" x14ac:dyDescent="0.3">
      <c r="A54" s="822" t="s">
        <v>6386</v>
      </c>
      <c r="B54" s="805">
        <v>2</v>
      </c>
      <c r="C54" s="806">
        <v>3.55</v>
      </c>
      <c r="D54" s="776">
        <v>25.5</v>
      </c>
      <c r="E54" s="809">
        <v>1</v>
      </c>
      <c r="F54" s="810">
        <v>1.66</v>
      </c>
      <c r="G54" s="758">
        <v>15</v>
      </c>
      <c r="H54" s="812">
        <v>3</v>
      </c>
      <c r="I54" s="808">
        <v>4.9800000000000004</v>
      </c>
      <c r="J54" s="754">
        <v>11.3</v>
      </c>
      <c r="K54" s="811">
        <v>1.66</v>
      </c>
      <c r="L54" s="812">
        <v>6</v>
      </c>
      <c r="M54" s="812">
        <v>52</v>
      </c>
      <c r="N54" s="813">
        <v>17.39</v>
      </c>
      <c r="O54" s="812" t="s">
        <v>6288</v>
      </c>
      <c r="P54" s="814" t="s">
        <v>6387</v>
      </c>
      <c r="Q54" s="815">
        <f t="shared" si="0"/>
        <v>1</v>
      </c>
      <c r="R54" s="815">
        <f t="shared" si="0"/>
        <v>1.4300000000000006</v>
      </c>
      <c r="S54" s="805">
        <f t="shared" si="1"/>
        <v>52.17</v>
      </c>
      <c r="T54" s="805">
        <f t="shared" si="2"/>
        <v>33.900000000000006</v>
      </c>
      <c r="U54" s="805">
        <f t="shared" si="3"/>
        <v>-18.269999999999996</v>
      </c>
      <c r="V54" s="816">
        <f t="shared" si="4"/>
        <v>0.64979873490511797</v>
      </c>
      <c r="W54" s="756">
        <v>3</v>
      </c>
    </row>
    <row r="55" spans="1:23" ht="14.4" customHeight="1" x14ac:dyDescent="0.3">
      <c r="A55" s="822" t="s">
        <v>6388</v>
      </c>
      <c r="B55" s="805">
        <v>2</v>
      </c>
      <c r="C55" s="806">
        <v>6.65</v>
      </c>
      <c r="D55" s="776">
        <v>10</v>
      </c>
      <c r="E55" s="809">
        <v>2</v>
      </c>
      <c r="F55" s="810">
        <v>4.75</v>
      </c>
      <c r="G55" s="758">
        <v>7.5</v>
      </c>
      <c r="H55" s="812"/>
      <c r="I55" s="808"/>
      <c r="J55" s="754"/>
      <c r="K55" s="811">
        <v>3.33</v>
      </c>
      <c r="L55" s="812">
        <v>8</v>
      </c>
      <c r="M55" s="812">
        <v>68</v>
      </c>
      <c r="N55" s="813">
        <v>22.63</v>
      </c>
      <c r="O55" s="812" t="s">
        <v>6288</v>
      </c>
      <c r="P55" s="814" t="s">
        <v>6389</v>
      </c>
      <c r="Q55" s="815">
        <f t="shared" si="0"/>
        <v>-2</v>
      </c>
      <c r="R55" s="815">
        <f t="shared" si="0"/>
        <v>-6.65</v>
      </c>
      <c r="S55" s="805" t="str">
        <f t="shared" si="1"/>
        <v/>
      </c>
      <c r="T55" s="805" t="str">
        <f t="shared" si="2"/>
        <v/>
      </c>
      <c r="U55" s="805" t="str">
        <f t="shared" si="3"/>
        <v/>
      </c>
      <c r="V55" s="816" t="str">
        <f t="shared" si="4"/>
        <v/>
      </c>
      <c r="W55" s="756"/>
    </row>
    <row r="56" spans="1:23" ht="14.4" customHeight="1" x14ac:dyDescent="0.3">
      <c r="A56" s="820" t="s">
        <v>6390</v>
      </c>
      <c r="B56" s="766"/>
      <c r="C56" s="768"/>
      <c r="D56" s="769"/>
      <c r="E56" s="764"/>
      <c r="F56" s="734"/>
      <c r="G56" s="735"/>
      <c r="H56" s="741">
        <v>1</v>
      </c>
      <c r="I56" s="742">
        <v>0.46</v>
      </c>
      <c r="J56" s="757">
        <v>6</v>
      </c>
      <c r="K56" s="737">
        <v>0.46</v>
      </c>
      <c r="L56" s="736">
        <v>2</v>
      </c>
      <c r="M56" s="736">
        <v>20</v>
      </c>
      <c r="N56" s="738">
        <v>6.7</v>
      </c>
      <c r="O56" s="736" t="s">
        <v>6288</v>
      </c>
      <c r="P56" s="765" t="s">
        <v>6391</v>
      </c>
      <c r="Q56" s="739">
        <f t="shared" si="0"/>
        <v>1</v>
      </c>
      <c r="R56" s="739">
        <f t="shared" si="0"/>
        <v>0.46</v>
      </c>
      <c r="S56" s="766">
        <f t="shared" si="1"/>
        <v>6.7</v>
      </c>
      <c r="T56" s="766">
        <f t="shared" si="2"/>
        <v>6</v>
      </c>
      <c r="U56" s="766">
        <f t="shared" si="3"/>
        <v>-0.70000000000000018</v>
      </c>
      <c r="V56" s="767">
        <f t="shared" si="4"/>
        <v>0.89552238805970152</v>
      </c>
      <c r="W56" s="740"/>
    </row>
    <row r="57" spans="1:23" ht="14.4" customHeight="1" x14ac:dyDescent="0.3">
      <c r="A57" s="822" t="s">
        <v>6392</v>
      </c>
      <c r="B57" s="805"/>
      <c r="C57" s="806"/>
      <c r="D57" s="776"/>
      <c r="E57" s="807">
        <v>1</v>
      </c>
      <c r="F57" s="808">
        <v>0.59</v>
      </c>
      <c r="G57" s="754">
        <v>5</v>
      </c>
      <c r="H57" s="809">
        <v>1</v>
      </c>
      <c r="I57" s="810">
        <v>0.59</v>
      </c>
      <c r="J57" s="758">
        <v>5</v>
      </c>
      <c r="K57" s="811">
        <v>0.59</v>
      </c>
      <c r="L57" s="812">
        <v>3</v>
      </c>
      <c r="M57" s="812">
        <v>28</v>
      </c>
      <c r="N57" s="813">
        <v>9.18</v>
      </c>
      <c r="O57" s="812" t="s">
        <v>6288</v>
      </c>
      <c r="P57" s="814" t="s">
        <v>6393</v>
      </c>
      <c r="Q57" s="815">
        <f t="shared" si="0"/>
        <v>1</v>
      </c>
      <c r="R57" s="815">
        <f t="shared" si="0"/>
        <v>0.59</v>
      </c>
      <c r="S57" s="805">
        <f t="shared" si="1"/>
        <v>9.18</v>
      </c>
      <c r="T57" s="805">
        <f t="shared" si="2"/>
        <v>5</v>
      </c>
      <c r="U57" s="805">
        <f t="shared" si="3"/>
        <v>-4.18</v>
      </c>
      <c r="V57" s="816">
        <f t="shared" si="4"/>
        <v>0.54466230936819171</v>
      </c>
      <c r="W57" s="756"/>
    </row>
    <row r="58" spans="1:23" ht="14.4" customHeight="1" x14ac:dyDescent="0.3">
      <c r="A58" s="822" t="s">
        <v>6394</v>
      </c>
      <c r="B58" s="805"/>
      <c r="C58" s="806"/>
      <c r="D58" s="776"/>
      <c r="E58" s="807">
        <v>1</v>
      </c>
      <c r="F58" s="808">
        <v>0.47</v>
      </c>
      <c r="G58" s="754">
        <v>2</v>
      </c>
      <c r="H58" s="809"/>
      <c r="I58" s="810"/>
      <c r="J58" s="758"/>
      <c r="K58" s="811">
        <v>0.68</v>
      </c>
      <c r="L58" s="812">
        <v>3</v>
      </c>
      <c r="M58" s="812">
        <v>28</v>
      </c>
      <c r="N58" s="813">
        <v>9.17</v>
      </c>
      <c r="O58" s="812" t="s">
        <v>6288</v>
      </c>
      <c r="P58" s="814" t="s">
        <v>6395</v>
      </c>
      <c r="Q58" s="815">
        <f t="shared" si="0"/>
        <v>0</v>
      </c>
      <c r="R58" s="815">
        <f t="shared" si="0"/>
        <v>0</v>
      </c>
      <c r="S58" s="805" t="str">
        <f t="shared" si="1"/>
        <v/>
      </c>
      <c r="T58" s="805" t="str">
        <f t="shared" si="2"/>
        <v/>
      </c>
      <c r="U58" s="805" t="str">
        <f t="shared" si="3"/>
        <v/>
      </c>
      <c r="V58" s="816" t="str">
        <f t="shared" si="4"/>
        <v/>
      </c>
      <c r="W58" s="756"/>
    </row>
    <row r="59" spans="1:23" ht="14.4" customHeight="1" x14ac:dyDescent="0.3">
      <c r="A59" s="821" t="s">
        <v>6396</v>
      </c>
      <c r="B59" s="770"/>
      <c r="C59" s="771"/>
      <c r="D59" s="772"/>
      <c r="E59" s="746">
        <v>1</v>
      </c>
      <c r="F59" s="747">
        <v>0.33</v>
      </c>
      <c r="G59" s="748">
        <v>2</v>
      </c>
      <c r="H59" s="750"/>
      <c r="I59" s="744"/>
      <c r="J59" s="745"/>
      <c r="K59" s="749">
        <v>0.33</v>
      </c>
      <c r="L59" s="750">
        <v>2</v>
      </c>
      <c r="M59" s="750">
        <v>15</v>
      </c>
      <c r="N59" s="751">
        <v>5.1100000000000003</v>
      </c>
      <c r="O59" s="750" t="s">
        <v>6288</v>
      </c>
      <c r="P59" s="774" t="s">
        <v>6397</v>
      </c>
      <c r="Q59" s="752">
        <f t="shared" si="0"/>
        <v>0</v>
      </c>
      <c r="R59" s="752">
        <f t="shared" si="0"/>
        <v>0</v>
      </c>
      <c r="S59" s="770" t="str">
        <f t="shared" si="1"/>
        <v/>
      </c>
      <c r="T59" s="770" t="str">
        <f t="shared" si="2"/>
        <v/>
      </c>
      <c r="U59" s="770" t="str">
        <f t="shared" si="3"/>
        <v/>
      </c>
      <c r="V59" s="775" t="str">
        <f t="shared" si="4"/>
        <v/>
      </c>
      <c r="W59" s="753"/>
    </row>
    <row r="60" spans="1:23" ht="14.4" customHeight="1" x14ac:dyDescent="0.3">
      <c r="A60" s="820" t="s">
        <v>6398</v>
      </c>
      <c r="B60" s="766">
        <v>1</v>
      </c>
      <c r="C60" s="768">
        <v>1.33</v>
      </c>
      <c r="D60" s="769">
        <v>2</v>
      </c>
      <c r="E60" s="741">
        <v>1</v>
      </c>
      <c r="F60" s="742">
        <v>0.39</v>
      </c>
      <c r="G60" s="757">
        <v>2</v>
      </c>
      <c r="H60" s="736"/>
      <c r="I60" s="734"/>
      <c r="J60" s="735"/>
      <c r="K60" s="737">
        <v>0.39</v>
      </c>
      <c r="L60" s="736">
        <v>2</v>
      </c>
      <c r="M60" s="736">
        <v>15</v>
      </c>
      <c r="N60" s="738">
        <v>4.84</v>
      </c>
      <c r="O60" s="736" t="s">
        <v>6288</v>
      </c>
      <c r="P60" s="765" t="s">
        <v>6399</v>
      </c>
      <c r="Q60" s="739">
        <f t="shared" si="0"/>
        <v>-1</v>
      </c>
      <c r="R60" s="739">
        <f t="shared" si="0"/>
        <v>-1.33</v>
      </c>
      <c r="S60" s="766" t="str">
        <f t="shared" si="1"/>
        <v/>
      </c>
      <c r="T60" s="766" t="str">
        <f t="shared" si="2"/>
        <v/>
      </c>
      <c r="U60" s="766" t="str">
        <f t="shared" si="3"/>
        <v/>
      </c>
      <c r="V60" s="767" t="str">
        <f t="shared" si="4"/>
        <v/>
      </c>
      <c r="W60" s="740"/>
    </row>
    <row r="61" spans="1:23" ht="14.4" customHeight="1" x14ac:dyDescent="0.3">
      <c r="A61" s="820" t="s">
        <v>6400</v>
      </c>
      <c r="B61" s="731">
        <v>85</v>
      </c>
      <c r="C61" s="732">
        <v>279.42</v>
      </c>
      <c r="D61" s="733">
        <v>13.7</v>
      </c>
      <c r="E61" s="764">
        <v>80</v>
      </c>
      <c r="F61" s="734">
        <v>257.51</v>
      </c>
      <c r="G61" s="735">
        <v>14</v>
      </c>
      <c r="H61" s="736">
        <v>103</v>
      </c>
      <c r="I61" s="734">
        <v>332.59</v>
      </c>
      <c r="J61" s="735">
        <v>11.8</v>
      </c>
      <c r="K61" s="737">
        <v>3.19</v>
      </c>
      <c r="L61" s="736">
        <v>5</v>
      </c>
      <c r="M61" s="736">
        <v>42</v>
      </c>
      <c r="N61" s="738">
        <v>14.02</v>
      </c>
      <c r="O61" s="736" t="s">
        <v>6288</v>
      </c>
      <c r="P61" s="765" t="s">
        <v>6401</v>
      </c>
      <c r="Q61" s="739">
        <f t="shared" si="0"/>
        <v>18</v>
      </c>
      <c r="R61" s="739">
        <f t="shared" si="0"/>
        <v>53.169999999999959</v>
      </c>
      <c r="S61" s="766">
        <f t="shared" si="1"/>
        <v>1444.06</v>
      </c>
      <c r="T61" s="766">
        <f t="shared" si="2"/>
        <v>1215.4000000000001</v>
      </c>
      <c r="U61" s="766">
        <f t="shared" si="3"/>
        <v>-228.65999999999985</v>
      </c>
      <c r="V61" s="767">
        <f t="shared" si="4"/>
        <v>0.841654778887304</v>
      </c>
      <c r="W61" s="740">
        <v>82</v>
      </c>
    </row>
    <row r="62" spans="1:23" ht="14.4" customHeight="1" x14ac:dyDescent="0.3">
      <c r="A62" s="822" t="s">
        <v>6402</v>
      </c>
      <c r="B62" s="817">
        <v>85</v>
      </c>
      <c r="C62" s="818">
        <v>328.1</v>
      </c>
      <c r="D62" s="759">
        <v>16.600000000000001</v>
      </c>
      <c r="E62" s="807">
        <v>74</v>
      </c>
      <c r="F62" s="808">
        <v>291.31</v>
      </c>
      <c r="G62" s="754">
        <v>16.100000000000001</v>
      </c>
      <c r="H62" s="812">
        <v>51</v>
      </c>
      <c r="I62" s="808">
        <v>200.19</v>
      </c>
      <c r="J62" s="754">
        <v>16.2</v>
      </c>
      <c r="K62" s="811">
        <v>3.76</v>
      </c>
      <c r="L62" s="812">
        <v>6</v>
      </c>
      <c r="M62" s="812">
        <v>52</v>
      </c>
      <c r="N62" s="813">
        <v>17.28</v>
      </c>
      <c r="O62" s="812" t="s">
        <v>6288</v>
      </c>
      <c r="P62" s="814" t="s">
        <v>6403</v>
      </c>
      <c r="Q62" s="815">
        <f t="shared" si="0"/>
        <v>-34</v>
      </c>
      <c r="R62" s="815">
        <f t="shared" si="0"/>
        <v>-127.91000000000003</v>
      </c>
      <c r="S62" s="805">
        <f t="shared" si="1"/>
        <v>881.28000000000009</v>
      </c>
      <c r="T62" s="805">
        <f t="shared" si="2"/>
        <v>826.19999999999993</v>
      </c>
      <c r="U62" s="805">
        <f t="shared" si="3"/>
        <v>-55.080000000000155</v>
      </c>
      <c r="V62" s="816">
        <f t="shared" si="4"/>
        <v>0.93749999999999978</v>
      </c>
      <c r="W62" s="756">
        <v>159</v>
      </c>
    </row>
    <row r="63" spans="1:23" ht="14.4" customHeight="1" x14ac:dyDescent="0.3">
      <c r="A63" s="822" t="s">
        <v>6404</v>
      </c>
      <c r="B63" s="817">
        <v>33</v>
      </c>
      <c r="C63" s="818">
        <v>197.92</v>
      </c>
      <c r="D63" s="759">
        <v>27.6</v>
      </c>
      <c r="E63" s="807">
        <v>43</v>
      </c>
      <c r="F63" s="808">
        <v>231.35</v>
      </c>
      <c r="G63" s="754">
        <v>23.2</v>
      </c>
      <c r="H63" s="812">
        <v>23</v>
      </c>
      <c r="I63" s="808">
        <v>135.61000000000001</v>
      </c>
      <c r="J63" s="755">
        <v>26.3</v>
      </c>
      <c r="K63" s="811">
        <v>5.34</v>
      </c>
      <c r="L63" s="812">
        <v>7</v>
      </c>
      <c r="M63" s="812">
        <v>62</v>
      </c>
      <c r="N63" s="813">
        <v>20.73</v>
      </c>
      <c r="O63" s="812" t="s">
        <v>6288</v>
      </c>
      <c r="P63" s="814" t="s">
        <v>6405</v>
      </c>
      <c r="Q63" s="815">
        <f t="shared" si="0"/>
        <v>-10</v>
      </c>
      <c r="R63" s="815">
        <f t="shared" si="0"/>
        <v>-62.309999999999974</v>
      </c>
      <c r="S63" s="805">
        <f t="shared" si="1"/>
        <v>476.79</v>
      </c>
      <c r="T63" s="805">
        <f t="shared" si="2"/>
        <v>604.9</v>
      </c>
      <c r="U63" s="805">
        <f t="shared" si="3"/>
        <v>128.10999999999996</v>
      </c>
      <c r="V63" s="816">
        <f t="shared" si="4"/>
        <v>1.2686927158707186</v>
      </c>
      <c r="W63" s="756">
        <v>217</v>
      </c>
    </row>
    <row r="64" spans="1:23" ht="14.4" customHeight="1" x14ac:dyDescent="0.3">
      <c r="A64" s="820" t="s">
        <v>6406</v>
      </c>
      <c r="B64" s="766">
        <v>12</v>
      </c>
      <c r="C64" s="768">
        <v>34.75</v>
      </c>
      <c r="D64" s="769">
        <v>9.5</v>
      </c>
      <c r="E64" s="741">
        <v>14</v>
      </c>
      <c r="F64" s="742">
        <v>40.21</v>
      </c>
      <c r="G64" s="757">
        <v>10.8</v>
      </c>
      <c r="H64" s="736">
        <v>10</v>
      </c>
      <c r="I64" s="734">
        <v>29.14</v>
      </c>
      <c r="J64" s="735">
        <v>10.1</v>
      </c>
      <c r="K64" s="737">
        <v>2.86</v>
      </c>
      <c r="L64" s="736">
        <v>4</v>
      </c>
      <c r="M64" s="736">
        <v>37</v>
      </c>
      <c r="N64" s="738">
        <v>12.38</v>
      </c>
      <c r="O64" s="736" t="s">
        <v>6288</v>
      </c>
      <c r="P64" s="765" t="s">
        <v>6407</v>
      </c>
      <c r="Q64" s="739">
        <f t="shared" si="0"/>
        <v>-2</v>
      </c>
      <c r="R64" s="739">
        <f t="shared" si="0"/>
        <v>-5.6099999999999994</v>
      </c>
      <c r="S64" s="766">
        <f t="shared" si="1"/>
        <v>123.80000000000001</v>
      </c>
      <c r="T64" s="766">
        <f t="shared" si="2"/>
        <v>101</v>
      </c>
      <c r="U64" s="766">
        <f t="shared" si="3"/>
        <v>-22.800000000000011</v>
      </c>
      <c r="V64" s="767">
        <f t="shared" si="4"/>
        <v>0.81583198707592886</v>
      </c>
      <c r="W64" s="740">
        <v>11</v>
      </c>
    </row>
    <row r="65" spans="1:23" ht="14.4" customHeight="1" x14ac:dyDescent="0.3">
      <c r="A65" s="822" t="s">
        <v>6408</v>
      </c>
      <c r="B65" s="805">
        <v>11</v>
      </c>
      <c r="C65" s="806">
        <v>45.7</v>
      </c>
      <c r="D65" s="776">
        <v>14</v>
      </c>
      <c r="E65" s="809">
        <v>14</v>
      </c>
      <c r="F65" s="810">
        <v>58.47</v>
      </c>
      <c r="G65" s="758">
        <v>13.6</v>
      </c>
      <c r="H65" s="812">
        <v>11</v>
      </c>
      <c r="I65" s="808">
        <v>46.48</v>
      </c>
      <c r="J65" s="755">
        <v>20.7</v>
      </c>
      <c r="K65" s="811">
        <v>4.1500000000000004</v>
      </c>
      <c r="L65" s="812">
        <v>5</v>
      </c>
      <c r="M65" s="812">
        <v>49</v>
      </c>
      <c r="N65" s="813">
        <v>16.28</v>
      </c>
      <c r="O65" s="812" t="s">
        <v>6288</v>
      </c>
      <c r="P65" s="814" t="s">
        <v>6409</v>
      </c>
      <c r="Q65" s="815">
        <f t="shared" si="0"/>
        <v>0</v>
      </c>
      <c r="R65" s="815">
        <f t="shared" si="0"/>
        <v>0.77999999999999403</v>
      </c>
      <c r="S65" s="805">
        <f t="shared" si="1"/>
        <v>179.08</v>
      </c>
      <c r="T65" s="805">
        <f t="shared" si="2"/>
        <v>227.7</v>
      </c>
      <c r="U65" s="805">
        <f t="shared" si="3"/>
        <v>48.619999999999976</v>
      </c>
      <c r="V65" s="816">
        <f t="shared" si="4"/>
        <v>1.2714987714987713</v>
      </c>
      <c r="W65" s="756">
        <v>67</v>
      </c>
    </row>
    <row r="66" spans="1:23" ht="14.4" customHeight="1" x14ac:dyDescent="0.3">
      <c r="A66" s="822" t="s">
        <v>6410</v>
      </c>
      <c r="B66" s="805">
        <v>12</v>
      </c>
      <c r="C66" s="806">
        <v>57.55</v>
      </c>
      <c r="D66" s="776">
        <v>18.899999999999999</v>
      </c>
      <c r="E66" s="809">
        <v>14</v>
      </c>
      <c r="F66" s="810">
        <v>67.709999999999994</v>
      </c>
      <c r="G66" s="758">
        <v>19.7</v>
      </c>
      <c r="H66" s="812">
        <v>5</v>
      </c>
      <c r="I66" s="808">
        <v>23.1</v>
      </c>
      <c r="J66" s="754">
        <v>12</v>
      </c>
      <c r="K66" s="811">
        <v>4.62</v>
      </c>
      <c r="L66" s="812">
        <v>5</v>
      </c>
      <c r="M66" s="812">
        <v>47</v>
      </c>
      <c r="N66" s="813">
        <v>15.63</v>
      </c>
      <c r="O66" s="812" t="s">
        <v>6288</v>
      </c>
      <c r="P66" s="814" t="s">
        <v>6411</v>
      </c>
      <c r="Q66" s="815">
        <f t="shared" si="0"/>
        <v>-7</v>
      </c>
      <c r="R66" s="815">
        <f t="shared" si="0"/>
        <v>-34.449999999999996</v>
      </c>
      <c r="S66" s="805">
        <f t="shared" si="1"/>
        <v>78.150000000000006</v>
      </c>
      <c r="T66" s="805">
        <f t="shared" si="2"/>
        <v>60</v>
      </c>
      <c r="U66" s="805">
        <f t="shared" si="3"/>
        <v>-18.150000000000006</v>
      </c>
      <c r="V66" s="816">
        <f t="shared" si="4"/>
        <v>0.76775431861804222</v>
      </c>
      <c r="W66" s="756">
        <v>8</v>
      </c>
    </row>
    <row r="67" spans="1:23" ht="14.4" customHeight="1" x14ac:dyDescent="0.3">
      <c r="A67" s="820" t="s">
        <v>6412</v>
      </c>
      <c r="B67" s="731">
        <v>30</v>
      </c>
      <c r="C67" s="732">
        <v>47.77</v>
      </c>
      <c r="D67" s="733">
        <v>11</v>
      </c>
      <c r="E67" s="764">
        <v>26</v>
      </c>
      <c r="F67" s="734">
        <v>40.619999999999997</v>
      </c>
      <c r="G67" s="735">
        <v>9.6999999999999993</v>
      </c>
      <c r="H67" s="736">
        <v>25</v>
      </c>
      <c r="I67" s="734">
        <v>38.96</v>
      </c>
      <c r="J67" s="735">
        <v>8.8000000000000007</v>
      </c>
      <c r="K67" s="737">
        <v>1.56</v>
      </c>
      <c r="L67" s="736">
        <v>3</v>
      </c>
      <c r="M67" s="736">
        <v>30</v>
      </c>
      <c r="N67" s="738">
        <v>9.89</v>
      </c>
      <c r="O67" s="736" t="s">
        <v>6288</v>
      </c>
      <c r="P67" s="765" t="s">
        <v>6413</v>
      </c>
      <c r="Q67" s="739">
        <f t="shared" si="0"/>
        <v>-5</v>
      </c>
      <c r="R67" s="739">
        <f t="shared" si="0"/>
        <v>-8.8100000000000023</v>
      </c>
      <c r="S67" s="766">
        <f t="shared" si="1"/>
        <v>247.25</v>
      </c>
      <c r="T67" s="766">
        <f t="shared" si="2"/>
        <v>220.00000000000003</v>
      </c>
      <c r="U67" s="766">
        <f t="shared" si="3"/>
        <v>-27.249999999999972</v>
      </c>
      <c r="V67" s="767">
        <f t="shared" si="4"/>
        <v>0.88978766430738132</v>
      </c>
      <c r="W67" s="740">
        <v>19</v>
      </c>
    </row>
    <row r="68" spans="1:23" ht="14.4" customHeight="1" x14ac:dyDescent="0.3">
      <c r="A68" s="822" t="s">
        <v>6414</v>
      </c>
      <c r="B68" s="817">
        <v>15</v>
      </c>
      <c r="C68" s="818">
        <v>31.84</v>
      </c>
      <c r="D68" s="759">
        <v>11.5</v>
      </c>
      <c r="E68" s="807">
        <v>8</v>
      </c>
      <c r="F68" s="808">
        <v>16.98</v>
      </c>
      <c r="G68" s="754">
        <v>14.4</v>
      </c>
      <c r="H68" s="812">
        <v>5</v>
      </c>
      <c r="I68" s="808">
        <v>10.79</v>
      </c>
      <c r="J68" s="755">
        <v>15.8</v>
      </c>
      <c r="K68" s="811">
        <v>2.12</v>
      </c>
      <c r="L68" s="812">
        <v>4</v>
      </c>
      <c r="M68" s="812">
        <v>38</v>
      </c>
      <c r="N68" s="813">
        <v>12.61</v>
      </c>
      <c r="O68" s="812" t="s">
        <v>6288</v>
      </c>
      <c r="P68" s="814" t="s">
        <v>6415</v>
      </c>
      <c r="Q68" s="815">
        <f t="shared" si="0"/>
        <v>-10</v>
      </c>
      <c r="R68" s="815">
        <f t="shared" si="0"/>
        <v>-21.05</v>
      </c>
      <c r="S68" s="805">
        <f t="shared" si="1"/>
        <v>63.05</v>
      </c>
      <c r="T68" s="805">
        <f t="shared" si="2"/>
        <v>79</v>
      </c>
      <c r="U68" s="805">
        <f t="shared" si="3"/>
        <v>15.950000000000003</v>
      </c>
      <c r="V68" s="816">
        <f t="shared" si="4"/>
        <v>1.2529738302934179</v>
      </c>
      <c r="W68" s="756">
        <v>23</v>
      </c>
    </row>
    <row r="69" spans="1:23" ht="14.4" customHeight="1" x14ac:dyDescent="0.3">
      <c r="A69" s="822" t="s">
        <v>6416</v>
      </c>
      <c r="B69" s="817">
        <v>7</v>
      </c>
      <c r="C69" s="818">
        <v>25.36</v>
      </c>
      <c r="D69" s="759">
        <v>13.3</v>
      </c>
      <c r="E69" s="807">
        <v>4</v>
      </c>
      <c r="F69" s="808">
        <v>14.61</v>
      </c>
      <c r="G69" s="754">
        <v>11.3</v>
      </c>
      <c r="H69" s="812">
        <v>2</v>
      </c>
      <c r="I69" s="808">
        <v>7.43</v>
      </c>
      <c r="J69" s="755">
        <v>21</v>
      </c>
      <c r="K69" s="811">
        <v>3.62</v>
      </c>
      <c r="L69" s="812">
        <v>5</v>
      </c>
      <c r="M69" s="812">
        <v>47</v>
      </c>
      <c r="N69" s="813">
        <v>15.64</v>
      </c>
      <c r="O69" s="812" t="s">
        <v>6288</v>
      </c>
      <c r="P69" s="814" t="s">
        <v>6417</v>
      </c>
      <c r="Q69" s="815">
        <f t="shared" si="0"/>
        <v>-5</v>
      </c>
      <c r="R69" s="815">
        <f t="shared" si="0"/>
        <v>-17.93</v>
      </c>
      <c r="S69" s="805">
        <f t="shared" si="1"/>
        <v>31.28</v>
      </c>
      <c r="T69" s="805">
        <f t="shared" si="2"/>
        <v>42</v>
      </c>
      <c r="U69" s="805">
        <f t="shared" si="3"/>
        <v>10.719999999999999</v>
      </c>
      <c r="V69" s="816">
        <f t="shared" si="4"/>
        <v>1.3427109974424551</v>
      </c>
      <c r="W69" s="756">
        <v>17</v>
      </c>
    </row>
    <row r="70" spans="1:23" ht="14.4" customHeight="1" x14ac:dyDescent="0.3">
      <c r="A70" s="820" t="s">
        <v>6418</v>
      </c>
      <c r="B70" s="766"/>
      <c r="C70" s="768"/>
      <c r="D70" s="769"/>
      <c r="E70" s="764"/>
      <c r="F70" s="734"/>
      <c r="G70" s="735"/>
      <c r="H70" s="741">
        <v>2</v>
      </c>
      <c r="I70" s="742">
        <v>1.81</v>
      </c>
      <c r="J70" s="757">
        <v>4</v>
      </c>
      <c r="K70" s="737">
        <v>0.91</v>
      </c>
      <c r="L70" s="736">
        <v>2</v>
      </c>
      <c r="M70" s="736">
        <v>15</v>
      </c>
      <c r="N70" s="738">
        <v>5.16</v>
      </c>
      <c r="O70" s="736" t="s">
        <v>6288</v>
      </c>
      <c r="P70" s="765" t="s">
        <v>6419</v>
      </c>
      <c r="Q70" s="739">
        <f t="shared" ref="Q70:R133" si="5">H70-B70</f>
        <v>2</v>
      </c>
      <c r="R70" s="739">
        <f t="shared" si="5"/>
        <v>1.81</v>
      </c>
      <c r="S70" s="766">
        <f t="shared" ref="S70:S133" si="6">IF(H70=0,"",H70*N70)</f>
        <v>10.32</v>
      </c>
      <c r="T70" s="766">
        <f t="shared" ref="T70:T133" si="7">IF(H70=0,"",H70*J70)</f>
        <v>8</v>
      </c>
      <c r="U70" s="766">
        <f t="shared" ref="U70:U133" si="8">IF(H70=0,"",T70-S70)</f>
        <v>-2.3200000000000003</v>
      </c>
      <c r="V70" s="767">
        <f t="shared" ref="V70:V133" si="9">IF(H70=0,"",T70/S70)</f>
        <v>0.77519379844961234</v>
      </c>
      <c r="W70" s="740"/>
    </row>
    <row r="71" spans="1:23" ht="14.4" customHeight="1" x14ac:dyDescent="0.3">
      <c r="A71" s="822" t="s">
        <v>6420</v>
      </c>
      <c r="B71" s="805"/>
      <c r="C71" s="806"/>
      <c r="D71" s="776"/>
      <c r="E71" s="807">
        <v>1</v>
      </c>
      <c r="F71" s="808">
        <v>1.01</v>
      </c>
      <c r="G71" s="754">
        <v>6</v>
      </c>
      <c r="H71" s="809">
        <v>1</v>
      </c>
      <c r="I71" s="810">
        <v>1.01</v>
      </c>
      <c r="J71" s="758">
        <v>5</v>
      </c>
      <c r="K71" s="811">
        <v>1.01</v>
      </c>
      <c r="L71" s="812">
        <v>2</v>
      </c>
      <c r="M71" s="812">
        <v>17</v>
      </c>
      <c r="N71" s="813">
        <v>5.83</v>
      </c>
      <c r="O71" s="812" t="s">
        <v>6288</v>
      </c>
      <c r="P71" s="814" t="s">
        <v>6421</v>
      </c>
      <c r="Q71" s="815">
        <f t="shared" si="5"/>
        <v>1</v>
      </c>
      <c r="R71" s="815">
        <f t="shared" si="5"/>
        <v>1.01</v>
      </c>
      <c r="S71" s="805">
        <f t="shared" si="6"/>
        <v>5.83</v>
      </c>
      <c r="T71" s="805">
        <f t="shared" si="7"/>
        <v>5</v>
      </c>
      <c r="U71" s="805">
        <f t="shared" si="8"/>
        <v>-0.83000000000000007</v>
      </c>
      <c r="V71" s="816">
        <f t="shared" si="9"/>
        <v>0.85763293310463118</v>
      </c>
      <c r="W71" s="756"/>
    </row>
    <row r="72" spans="1:23" ht="14.4" customHeight="1" x14ac:dyDescent="0.3">
      <c r="A72" s="820" t="s">
        <v>6422</v>
      </c>
      <c r="B72" s="766">
        <v>58</v>
      </c>
      <c r="C72" s="768">
        <v>48.84</v>
      </c>
      <c r="D72" s="769">
        <v>5.4</v>
      </c>
      <c r="E72" s="764">
        <v>48</v>
      </c>
      <c r="F72" s="734">
        <v>40.229999999999997</v>
      </c>
      <c r="G72" s="735">
        <v>5.5</v>
      </c>
      <c r="H72" s="741">
        <v>89</v>
      </c>
      <c r="I72" s="742">
        <v>74.55</v>
      </c>
      <c r="J72" s="757">
        <v>5.4</v>
      </c>
      <c r="K72" s="737">
        <v>0.84</v>
      </c>
      <c r="L72" s="736">
        <v>2</v>
      </c>
      <c r="M72" s="736">
        <v>18</v>
      </c>
      <c r="N72" s="738">
        <v>5.9</v>
      </c>
      <c r="O72" s="736" t="s">
        <v>6288</v>
      </c>
      <c r="P72" s="765" t="s">
        <v>6423</v>
      </c>
      <c r="Q72" s="739">
        <f t="shared" si="5"/>
        <v>31</v>
      </c>
      <c r="R72" s="739">
        <f t="shared" si="5"/>
        <v>25.709999999999994</v>
      </c>
      <c r="S72" s="766">
        <f t="shared" si="6"/>
        <v>525.1</v>
      </c>
      <c r="T72" s="766">
        <f t="shared" si="7"/>
        <v>480.6</v>
      </c>
      <c r="U72" s="766">
        <f t="shared" si="8"/>
        <v>-44.5</v>
      </c>
      <c r="V72" s="767">
        <f t="shared" si="9"/>
        <v>0.9152542372881356</v>
      </c>
      <c r="W72" s="740">
        <v>50</v>
      </c>
    </row>
    <row r="73" spans="1:23" ht="14.4" customHeight="1" x14ac:dyDescent="0.3">
      <c r="A73" s="822" t="s">
        <v>6424</v>
      </c>
      <c r="B73" s="805">
        <v>8</v>
      </c>
      <c r="C73" s="806">
        <v>8.7200000000000006</v>
      </c>
      <c r="D73" s="776">
        <v>8.6</v>
      </c>
      <c r="E73" s="807">
        <v>2</v>
      </c>
      <c r="F73" s="808">
        <v>2.0699999999999998</v>
      </c>
      <c r="G73" s="754">
        <v>9.5</v>
      </c>
      <c r="H73" s="809">
        <v>5</v>
      </c>
      <c r="I73" s="810">
        <v>5.18</v>
      </c>
      <c r="J73" s="755">
        <v>8</v>
      </c>
      <c r="K73" s="811">
        <v>1.04</v>
      </c>
      <c r="L73" s="812">
        <v>2</v>
      </c>
      <c r="M73" s="812">
        <v>21</v>
      </c>
      <c r="N73" s="813">
        <v>7.16</v>
      </c>
      <c r="O73" s="812" t="s">
        <v>6288</v>
      </c>
      <c r="P73" s="814" t="s">
        <v>6425</v>
      </c>
      <c r="Q73" s="815">
        <f t="shared" si="5"/>
        <v>-3</v>
      </c>
      <c r="R73" s="815">
        <f t="shared" si="5"/>
        <v>-3.5400000000000009</v>
      </c>
      <c r="S73" s="805">
        <f t="shared" si="6"/>
        <v>35.799999999999997</v>
      </c>
      <c r="T73" s="805">
        <f t="shared" si="7"/>
        <v>40</v>
      </c>
      <c r="U73" s="805">
        <f t="shared" si="8"/>
        <v>4.2000000000000028</v>
      </c>
      <c r="V73" s="816">
        <f t="shared" si="9"/>
        <v>1.1173184357541901</v>
      </c>
      <c r="W73" s="756">
        <v>10</v>
      </c>
    </row>
    <row r="74" spans="1:23" ht="14.4" customHeight="1" x14ac:dyDescent="0.3">
      <c r="A74" s="822" t="s">
        <v>6426</v>
      </c>
      <c r="B74" s="805">
        <v>2</v>
      </c>
      <c r="C74" s="806">
        <v>2.88</v>
      </c>
      <c r="D74" s="776">
        <v>10</v>
      </c>
      <c r="E74" s="807">
        <v>3</v>
      </c>
      <c r="F74" s="808">
        <v>4.32</v>
      </c>
      <c r="G74" s="754">
        <v>11.7</v>
      </c>
      <c r="H74" s="809">
        <v>4</v>
      </c>
      <c r="I74" s="810">
        <v>6.16</v>
      </c>
      <c r="J74" s="758">
        <v>8</v>
      </c>
      <c r="K74" s="811">
        <v>1.44</v>
      </c>
      <c r="L74" s="812">
        <v>3</v>
      </c>
      <c r="M74" s="812">
        <v>25</v>
      </c>
      <c r="N74" s="813">
        <v>8.18</v>
      </c>
      <c r="O74" s="812" t="s">
        <v>6288</v>
      </c>
      <c r="P74" s="814" t="s">
        <v>6427</v>
      </c>
      <c r="Q74" s="815">
        <f t="shared" si="5"/>
        <v>2</v>
      </c>
      <c r="R74" s="815">
        <f t="shared" si="5"/>
        <v>3.2800000000000002</v>
      </c>
      <c r="S74" s="805">
        <f t="shared" si="6"/>
        <v>32.72</v>
      </c>
      <c r="T74" s="805">
        <f t="shared" si="7"/>
        <v>32</v>
      </c>
      <c r="U74" s="805">
        <f t="shared" si="8"/>
        <v>-0.71999999999999886</v>
      </c>
      <c r="V74" s="816">
        <f t="shared" si="9"/>
        <v>0.97799511002444994</v>
      </c>
      <c r="W74" s="756">
        <v>2</v>
      </c>
    </row>
    <row r="75" spans="1:23" ht="14.4" customHeight="1" x14ac:dyDescent="0.3">
      <c r="A75" s="820" t="s">
        <v>6428</v>
      </c>
      <c r="B75" s="766"/>
      <c r="C75" s="768"/>
      <c r="D75" s="769"/>
      <c r="E75" s="741">
        <v>2</v>
      </c>
      <c r="F75" s="742">
        <v>2.0299999999999998</v>
      </c>
      <c r="G75" s="757">
        <v>5</v>
      </c>
      <c r="H75" s="736">
        <v>1</v>
      </c>
      <c r="I75" s="734">
        <v>1.02</v>
      </c>
      <c r="J75" s="735">
        <v>4</v>
      </c>
      <c r="K75" s="737">
        <v>1.02</v>
      </c>
      <c r="L75" s="736">
        <v>2</v>
      </c>
      <c r="M75" s="736">
        <v>14</v>
      </c>
      <c r="N75" s="738">
        <v>4.72</v>
      </c>
      <c r="O75" s="736" t="s">
        <v>5132</v>
      </c>
      <c r="P75" s="765" t="s">
        <v>6429</v>
      </c>
      <c r="Q75" s="739">
        <f t="shared" si="5"/>
        <v>1</v>
      </c>
      <c r="R75" s="739">
        <f t="shared" si="5"/>
        <v>1.02</v>
      </c>
      <c r="S75" s="766">
        <f t="shared" si="6"/>
        <v>4.72</v>
      </c>
      <c r="T75" s="766">
        <f t="shared" si="7"/>
        <v>4</v>
      </c>
      <c r="U75" s="766">
        <f t="shared" si="8"/>
        <v>-0.71999999999999975</v>
      </c>
      <c r="V75" s="767">
        <f t="shared" si="9"/>
        <v>0.84745762711864414</v>
      </c>
      <c r="W75" s="740"/>
    </row>
    <row r="76" spans="1:23" ht="14.4" customHeight="1" x14ac:dyDescent="0.3">
      <c r="A76" s="820" t="s">
        <v>6430</v>
      </c>
      <c r="B76" s="731">
        <v>33</v>
      </c>
      <c r="C76" s="732">
        <v>60.21</v>
      </c>
      <c r="D76" s="733">
        <v>9</v>
      </c>
      <c r="E76" s="764">
        <v>25</v>
      </c>
      <c r="F76" s="734">
        <v>43.68</v>
      </c>
      <c r="G76" s="735">
        <v>7.9</v>
      </c>
      <c r="H76" s="736">
        <v>19</v>
      </c>
      <c r="I76" s="734">
        <v>33.200000000000003</v>
      </c>
      <c r="J76" s="743">
        <v>7.8</v>
      </c>
      <c r="K76" s="737">
        <v>1.75</v>
      </c>
      <c r="L76" s="736">
        <v>2</v>
      </c>
      <c r="M76" s="736">
        <v>19</v>
      </c>
      <c r="N76" s="738">
        <v>6.37</v>
      </c>
      <c r="O76" s="736" t="s">
        <v>6288</v>
      </c>
      <c r="P76" s="765" t="s">
        <v>6431</v>
      </c>
      <c r="Q76" s="739">
        <f t="shared" si="5"/>
        <v>-14</v>
      </c>
      <c r="R76" s="739">
        <f t="shared" si="5"/>
        <v>-27.009999999999998</v>
      </c>
      <c r="S76" s="766">
        <f t="shared" si="6"/>
        <v>121.03</v>
      </c>
      <c r="T76" s="766">
        <f t="shared" si="7"/>
        <v>148.19999999999999</v>
      </c>
      <c r="U76" s="766">
        <f t="shared" si="8"/>
        <v>27.169999999999987</v>
      </c>
      <c r="V76" s="767">
        <f t="shared" si="9"/>
        <v>1.2244897959183672</v>
      </c>
      <c r="W76" s="740">
        <v>34</v>
      </c>
    </row>
    <row r="77" spans="1:23" ht="14.4" customHeight="1" x14ac:dyDescent="0.3">
      <c r="A77" s="822" t="s">
        <v>6432</v>
      </c>
      <c r="B77" s="817">
        <v>5</v>
      </c>
      <c r="C77" s="818">
        <v>10.35</v>
      </c>
      <c r="D77" s="759">
        <v>10.4</v>
      </c>
      <c r="E77" s="807">
        <v>4</v>
      </c>
      <c r="F77" s="808">
        <v>8.2799999999999994</v>
      </c>
      <c r="G77" s="754">
        <v>6.8</v>
      </c>
      <c r="H77" s="812">
        <v>4</v>
      </c>
      <c r="I77" s="808">
        <v>8.2799999999999994</v>
      </c>
      <c r="J77" s="755">
        <v>9.8000000000000007</v>
      </c>
      <c r="K77" s="811">
        <v>2.0699999999999998</v>
      </c>
      <c r="L77" s="812">
        <v>3</v>
      </c>
      <c r="M77" s="812">
        <v>23</v>
      </c>
      <c r="N77" s="813">
        <v>7.61</v>
      </c>
      <c r="O77" s="812" t="s">
        <v>6288</v>
      </c>
      <c r="P77" s="814" t="s">
        <v>6433</v>
      </c>
      <c r="Q77" s="815">
        <f t="shared" si="5"/>
        <v>-1</v>
      </c>
      <c r="R77" s="815">
        <f t="shared" si="5"/>
        <v>-2.0700000000000003</v>
      </c>
      <c r="S77" s="805">
        <f t="shared" si="6"/>
        <v>30.44</v>
      </c>
      <c r="T77" s="805">
        <f t="shared" si="7"/>
        <v>39.200000000000003</v>
      </c>
      <c r="U77" s="805">
        <f t="shared" si="8"/>
        <v>8.7600000000000016</v>
      </c>
      <c r="V77" s="816">
        <f t="shared" si="9"/>
        <v>1.2877792378449409</v>
      </c>
      <c r="W77" s="756">
        <v>9</v>
      </c>
    </row>
    <row r="78" spans="1:23" ht="14.4" customHeight="1" x14ac:dyDescent="0.3">
      <c r="A78" s="822" t="s">
        <v>6434</v>
      </c>
      <c r="B78" s="817">
        <v>2</v>
      </c>
      <c r="C78" s="818">
        <v>5.08</v>
      </c>
      <c r="D78" s="759">
        <v>10</v>
      </c>
      <c r="E78" s="807"/>
      <c r="F78" s="808"/>
      <c r="G78" s="754"/>
      <c r="H78" s="812">
        <v>1</v>
      </c>
      <c r="I78" s="808">
        <v>2.54</v>
      </c>
      <c r="J78" s="755">
        <v>10</v>
      </c>
      <c r="K78" s="811">
        <v>2.54</v>
      </c>
      <c r="L78" s="812">
        <v>3</v>
      </c>
      <c r="M78" s="812">
        <v>28</v>
      </c>
      <c r="N78" s="813">
        <v>9.27</v>
      </c>
      <c r="O78" s="812" t="s">
        <v>6288</v>
      </c>
      <c r="P78" s="814" t="s">
        <v>6435</v>
      </c>
      <c r="Q78" s="815">
        <f t="shared" si="5"/>
        <v>-1</v>
      </c>
      <c r="R78" s="815">
        <f t="shared" si="5"/>
        <v>-2.54</v>
      </c>
      <c r="S78" s="805">
        <f t="shared" si="6"/>
        <v>9.27</v>
      </c>
      <c r="T78" s="805">
        <f t="shared" si="7"/>
        <v>10</v>
      </c>
      <c r="U78" s="805">
        <f t="shared" si="8"/>
        <v>0.73000000000000043</v>
      </c>
      <c r="V78" s="816">
        <f t="shared" si="9"/>
        <v>1.0787486515641855</v>
      </c>
      <c r="W78" s="756">
        <v>1</v>
      </c>
    </row>
    <row r="79" spans="1:23" ht="14.4" customHeight="1" x14ac:dyDescent="0.3">
      <c r="A79" s="820" t="s">
        <v>6436</v>
      </c>
      <c r="B79" s="766">
        <v>156</v>
      </c>
      <c r="C79" s="768">
        <v>91.5</v>
      </c>
      <c r="D79" s="769">
        <v>5.7</v>
      </c>
      <c r="E79" s="764">
        <v>145</v>
      </c>
      <c r="F79" s="734">
        <v>85.62</v>
      </c>
      <c r="G79" s="735">
        <v>5.9</v>
      </c>
      <c r="H79" s="741">
        <v>177</v>
      </c>
      <c r="I79" s="742">
        <v>104.89</v>
      </c>
      <c r="J79" s="743">
        <v>5.3</v>
      </c>
      <c r="K79" s="737">
        <v>0.56000000000000005</v>
      </c>
      <c r="L79" s="736">
        <v>2</v>
      </c>
      <c r="M79" s="736">
        <v>15</v>
      </c>
      <c r="N79" s="738">
        <v>4.97</v>
      </c>
      <c r="O79" s="736" t="s">
        <v>6288</v>
      </c>
      <c r="P79" s="765" t="s">
        <v>6437</v>
      </c>
      <c r="Q79" s="739">
        <f t="shared" si="5"/>
        <v>21</v>
      </c>
      <c r="R79" s="739">
        <f t="shared" si="5"/>
        <v>13.39</v>
      </c>
      <c r="S79" s="766">
        <f t="shared" si="6"/>
        <v>879.68999999999994</v>
      </c>
      <c r="T79" s="766">
        <f t="shared" si="7"/>
        <v>938.1</v>
      </c>
      <c r="U79" s="766">
        <f t="shared" si="8"/>
        <v>58.410000000000082</v>
      </c>
      <c r="V79" s="767">
        <f t="shared" si="9"/>
        <v>1.0663983903420524</v>
      </c>
      <c r="W79" s="740">
        <v>134</v>
      </c>
    </row>
    <row r="80" spans="1:23" ht="14.4" customHeight="1" x14ac:dyDescent="0.3">
      <c r="A80" s="822" t="s">
        <v>6438</v>
      </c>
      <c r="B80" s="805">
        <v>15</v>
      </c>
      <c r="C80" s="806">
        <v>11.66</v>
      </c>
      <c r="D80" s="776">
        <v>7.5</v>
      </c>
      <c r="E80" s="807">
        <v>17</v>
      </c>
      <c r="F80" s="808">
        <v>14.8</v>
      </c>
      <c r="G80" s="754">
        <v>10.7</v>
      </c>
      <c r="H80" s="809">
        <v>9</v>
      </c>
      <c r="I80" s="810">
        <v>7.42</v>
      </c>
      <c r="J80" s="758">
        <v>6.3</v>
      </c>
      <c r="K80" s="811">
        <v>0.76</v>
      </c>
      <c r="L80" s="812">
        <v>2</v>
      </c>
      <c r="M80" s="812">
        <v>20</v>
      </c>
      <c r="N80" s="813">
        <v>6.62</v>
      </c>
      <c r="O80" s="812" t="s">
        <v>6288</v>
      </c>
      <c r="P80" s="814" t="s">
        <v>6439</v>
      </c>
      <c r="Q80" s="815">
        <f t="shared" si="5"/>
        <v>-6</v>
      </c>
      <c r="R80" s="815">
        <f t="shared" si="5"/>
        <v>-4.24</v>
      </c>
      <c r="S80" s="805">
        <f t="shared" si="6"/>
        <v>59.58</v>
      </c>
      <c r="T80" s="805">
        <f t="shared" si="7"/>
        <v>56.699999999999996</v>
      </c>
      <c r="U80" s="805">
        <f t="shared" si="8"/>
        <v>-2.8800000000000026</v>
      </c>
      <c r="V80" s="816">
        <f t="shared" si="9"/>
        <v>0.95166163141993954</v>
      </c>
      <c r="W80" s="756">
        <v>8</v>
      </c>
    </row>
    <row r="81" spans="1:23" ht="14.4" customHeight="1" x14ac:dyDescent="0.3">
      <c r="A81" s="822" t="s">
        <v>6440</v>
      </c>
      <c r="B81" s="805">
        <v>6</v>
      </c>
      <c r="C81" s="806">
        <v>6.17</v>
      </c>
      <c r="D81" s="776">
        <v>7.3</v>
      </c>
      <c r="E81" s="807">
        <v>2</v>
      </c>
      <c r="F81" s="808">
        <v>2.06</v>
      </c>
      <c r="G81" s="754">
        <v>9.5</v>
      </c>
      <c r="H81" s="809">
        <v>1</v>
      </c>
      <c r="I81" s="810">
        <v>1.03</v>
      </c>
      <c r="J81" s="758">
        <v>7</v>
      </c>
      <c r="K81" s="811">
        <v>1.03</v>
      </c>
      <c r="L81" s="812">
        <v>3</v>
      </c>
      <c r="M81" s="812">
        <v>24</v>
      </c>
      <c r="N81" s="813">
        <v>7.89</v>
      </c>
      <c r="O81" s="812" t="s">
        <v>6288</v>
      </c>
      <c r="P81" s="814" t="s">
        <v>6441</v>
      </c>
      <c r="Q81" s="815">
        <f t="shared" si="5"/>
        <v>-5</v>
      </c>
      <c r="R81" s="815">
        <f t="shared" si="5"/>
        <v>-5.14</v>
      </c>
      <c r="S81" s="805">
        <f t="shared" si="6"/>
        <v>7.89</v>
      </c>
      <c r="T81" s="805">
        <f t="shared" si="7"/>
        <v>7</v>
      </c>
      <c r="U81" s="805">
        <f t="shared" si="8"/>
        <v>-0.88999999999999968</v>
      </c>
      <c r="V81" s="816">
        <f t="shared" si="9"/>
        <v>0.88719898605830172</v>
      </c>
      <c r="W81" s="756"/>
    </row>
    <row r="82" spans="1:23" ht="14.4" customHeight="1" x14ac:dyDescent="0.3">
      <c r="A82" s="820" t="s">
        <v>6442</v>
      </c>
      <c r="B82" s="766">
        <v>67</v>
      </c>
      <c r="C82" s="768">
        <v>34.79</v>
      </c>
      <c r="D82" s="769">
        <v>6.3</v>
      </c>
      <c r="E82" s="741">
        <v>75</v>
      </c>
      <c r="F82" s="742">
        <v>37.909999999999997</v>
      </c>
      <c r="G82" s="757">
        <v>6.2</v>
      </c>
      <c r="H82" s="736">
        <v>62</v>
      </c>
      <c r="I82" s="734">
        <v>32.83</v>
      </c>
      <c r="J82" s="743">
        <v>5.8</v>
      </c>
      <c r="K82" s="737">
        <v>0.5</v>
      </c>
      <c r="L82" s="736">
        <v>2</v>
      </c>
      <c r="M82" s="736">
        <v>14</v>
      </c>
      <c r="N82" s="738">
        <v>4.7699999999999996</v>
      </c>
      <c r="O82" s="736" t="s">
        <v>6288</v>
      </c>
      <c r="P82" s="765" t="s">
        <v>6443</v>
      </c>
      <c r="Q82" s="739">
        <f t="shared" si="5"/>
        <v>-5</v>
      </c>
      <c r="R82" s="739">
        <f t="shared" si="5"/>
        <v>-1.9600000000000009</v>
      </c>
      <c r="S82" s="766">
        <f t="shared" si="6"/>
        <v>295.73999999999995</v>
      </c>
      <c r="T82" s="766">
        <f t="shared" si="7"/>
        <v>359.59999999999997</v>
      </c>
      <c r="U82" s="766">
        <f t="shared" si="8"/>
        <v>63.860000000000014</v>
      </c>
      <c r="V82" s="767">
        <f t="shared" si="9"/>
        <v>1.2159329140461217</v>
      </c>
      <c r="W82" s="740">
        <v>80</v>
      </c>
    </row>
    <row r="83" spans="1:23" ht="14.4" customHeight="1" x14ac:dyDescent="0.3">
      <c r="A83" s="822" t="s">
        <v>6444</v>
      </c>
      <c r="B83" s="805">
        <v>13</v>
      </c>
      <c r="C83" s="806">
        <v>8.74</v>
      </c>
      <c r="D83" s="776">
        <v>8.5</v>
      </c>
      <c r="E83" s="809">
        <v>11</v>
      </c>
      <c r="F83" s="810">
        <v>7.3</v>
      </c>
      <c r="G83" s="758">
        <v>7</v>
      </c>
      <c r="H83" s="812">
        <v>4</v>
      </c>
      <c r="I83" s="808">
        <v>2.6</v>
      </c>
      <c r="J83" s="755">
        <v>8</v>
      </c>
      <c r="K83" s="811">
        <v>0.63</v>
      </c>
      <c r="L83" s="812">
        <v>2</v>
      </c>
      <c r="M83" s="812">
        <v>18</v>
      </c>
      <c r="N83" s="813">
        <v>6.03</v>
      </c>
      <c r="O83" s="812" t="s">
        <v>6288</v>
      </c>
      <c r="P83" s="814" t="s">
        <v>6445</v>
      </c>
      <c r="Q83" s="815">
        <f t="shared" si="5"/>
        <v>-9</v>
      </c>
      <c r="R83" s="815">
        <f t="shared" si="5"/>
        <v>-6.1400000000000006</v>
      </c>
      <c r="S83" s="805">
        <f t="shared" si="6"/>
        <v>24.12</v>
      </c>
      <c r="T83" s="805">
        <f t="shared" si="7"/>
        <v>32</v>
      </c>
      <c r="U83" s="805">
        <f t="shared" si="8"/>
        <v>7.879999999999999</v>
      </c>
      <c r="V83" s="816">
        <f t="shared" si="9"/>
        <v>1.3266998341625207</v>
      </c>
      <c r="W83" s="756">
        <v>8</v>
      </c>
    </row>
    <row r="84" spans="1:23" ht="14.4" customHeight="1" x14ac:dyDescent="0.3">
      <c r="A84" s="822" t="s">
        <v>6446</v>
      </c>
      <c r="B84" s="805">
        <v>1</v>
      </c>
      <c r="C84" s="806">
        <v>0.87</v>
      </c>
      <c r="D84" s="776">
        <v>7</v>
      </c>
      <c r="E84" s="809">
        <v>1</v>
      </c>
      <c r="F84" s="810">
        <v>0.87</v>
      </c>
      <c r="G84" s="758">
        <v>15</v>
      </c>
      <c r="H84" s="812">
        <v>1</v>
      </c>
      <c r="I84" s="808">
        <v>0.87</v>
      </c>
      <c r="J84" s="755">
        <v>14</v>
      </c>
      <c r="K84" s="811">
        <v>0.87</v>
      </c>
      <c r="L84" s="812">
        <v>3</v>
      </c>
      <c r="M84" s="812">
        <v>24</v>
      </c>
      <c r="N84" s="813">
        <v>8.1</v>
      </c>
      <c r="O84" s="812" t="s">
        <v>6288</v>
      </c>
      <c r="P84" s="814" t="s">
        <v>6447</v>
      </c>
      <c r="Q84" s="815">
        <f t="shared" si="5"/>
        <v>0</v>
      </c>
      <c r="R84" s="815">
        <f t="shared" si="5"/>
        <v>0</v>
      </c>
      <c r="S84" s="805">
        <f t="shared" si="6"/>
        <v>8.1</v>
      </c>
      <c r="T84" s="805">
        <f t="shared" si="7"/>
        <v>14</v>
      </c>
      <c r="U84" s="805">
        <f t="shared" si="8"/>
        <v>5.9</v>
      </c>
      <c r="V84" s="816">
        <f t="shared" si="9"/>
        <v>1.7283950617283952</v>
      </c>
      <c r="W84" s="756">
        <v>6</v>
      </c>
    </row>
    <row r="85" spans="1:23" ht="14.4" customHeight="1" x14ac:dyDescent="0.3">
      <c r="A85" s="821" t="s">
        <v>6448</v>
      </c>
      <c r="B85" s="760">
        <v>6</v>
      </c>
      <c r="C85" s="761">
        <v>5.73</v>
      </c>
      <c r="D85" s="762">
        <v>10.3</v>
      </c>
      <c r="E85" s="773">
        <v>9</v>
      </c>
      <c r="F85" s="744">
        <v>8.66</v>
      </c>
      <c r="G85" s="745">
        <v>10.3</v>
      </c>
      <c r="H85" s="750">
        <v>12</v>
      </c>
      <c r="I85" s="744">
        <v>12.56</v>
      </c>
      <c r="J85" s="763">
        <v>8.4</v>
      </c>
      <c r="K85" s="749">
        <v>0.87</v>
      </c>
      <c r="L85" s="750">
        <v>2</v>
      </c>
      <c r="M85" s="750">
        <v>19</v>
      </c>
      <c r="N85" s="751">
        <v>6.25</v>
      </c>
      <c r="O85" s="750" t="s">
        <v>6288</v>
      </c>
      <c r="P85" s="774" t="s">
        <v>6449</v>
      </c>
      <c r="Q85" s="752">
        <f t="shared" si="5"/>
        <v>6</v>
      </c>
      <c r="R85" s="752">
        <f t="shared" si="5"/>
        <v>6.83</v>
      </c>
      <c r="S85" s="770">
        <f t="shared" si="6"/>
        <v>75</v>
      </c>
      <c r="T85" s="770">
        <f t="shared" si="7"/>
        <v>100.80000000000001</v>
      </c>
      <c r="U85" s="770">
        <f t="shared" si="8"/>
        <v>25.800000000000011</v>
      </c>
      <c r="V85" s="775">
        <f t="shared" si="9"/>
        <v>1.3440000000000001</v>
      </c>
      <c r="W85" s="753">
        <v>35</v>
      </c>
    </row>
    <row r="86" spans="1:23" ht="14.4" customHeight="1" x14ac:dyDescent="0.3">
      <c r="A86" s="822" t="s">
        <v>6450</v>
      </c>
      <c r="B86" s="817">
        <v>11</v>
      </c>
      <c r="C86" s="818">
        <v>15.75</v>
      </c>
      <c r="D86" s="759">
        <v>9.6</v>
      </c>
      <c r="E86" s="807">
        <v>5</v>
      </c>
      <c r="F86" s="808">
        <v>8.6199999999999992</v>
      </c>
      <c r="G86" s="754">
        <v>13.2</v>
      </c>
      <c r="H86" s="812">
        <v>5</v>
      </c>
      <c r="I86" s="808">
        <v>7.02</v>
      </c>
      <c r="J86" s="755">
        <v>9.4</v>
      </c>
      <c r="K86" s="811">
        <v>1.4</v>
      </c>
      <c r="L86" s="812">
        <v>3</v>
      </c>
      <c r="M86" s="812">
        <v>28</v>
      </c>
      <c r="N86" s="813">
        <v>9.34</v>
      </c>
      <c r="O86" s="812" t="s">
        <v>6288</v>
      </c>
      <c r="P86" s="814" t="s">
        <v>6451</v>
      </c>
      <c r="Q86" s="815">
        <f t="shared" si="5"/>
        <v>-6</v>
      </c>
      <c r="R86" s="815">
        <f t="shared" si="5"/>
        <v>-8.73</v>
      </c>
      <c r="S86" s="805">
        <f t="shared" si="6"/>
        <v>46.7</v>
      </c>
      <c r="T86" s="805">
        <f t="shared" si="7"/>
        <v>47</v>
      </c>
      <c r="U86" s="805">
        <f t="shared" si="8"/>
        <v>0.29999999999999716</v>
      </c>
      <c r="V86" s="816">
        <f t="shared" si="9"/>
        <v>1.0064239828693791</v>
      </c>
      <c r="W86" s="756">
        <v>10</v>
      </c>
    </row>
    <row r="87" spans="1:23" ht="14.4" customHeight="1" x14ac:dyDescent="0.3">
      <c r="A87" s="822" t="s">
        <v>6452</v>
      </c>
      <c r="B87" s="817">
        <v>3</v>
      </c>
      <c r="C87" s="818">
        <v>17.72</v>
      </c>
      <c r="D87" s="759">
        <v>43.3</v>
      </c>
      <c r="E87" s="807">
        <v>2</v>
      </c>
      <c r="F87" s="808">
        <v>5.29</v>
      </c>
      <c r="G87" s="754">
        <v>29</v>
      </c>
      <c r="H87" s="812">
        <v>1</v>
      </c>
      <c r="I87" s="808">
        <v>2.65</v>
      </c>
      <c r="J87" s="754">
        <v>4</v>
      </c>
      <c r="K87" s="811">
        <v>2.65</v>
      </c>
      <c r="L87" s="812">
        <v>4</v>
      </c>
      <c r="M87" s="812">
        <v>40</v>
      </c>
      <c r="N87" s="813">
        <v>13.22</v>
      </c>
      <c r="O87" s="812" t="s">
        <v>6288</v>
      </c>
      <c r="P87" s="814" t="s">
        <v>6453</v>
      </c>
      <c r="Q87" s="815">
        <f t="shared" si="5"/>
        <v>-2</v>
      </c>
      <c r="R87" s="815">
        <f t="shared" si="5"/>
        <v>-15.069999999999999</v>
      </c>
      <c r="S87" s="805">
        <f t="shared" si="6"/>
        <v>13.22</v>
      </c>
      <c r="T87" s="805">
        <f t="shared" si="7"/>
        <v>4</v>
      </c>
      <c r="U87" s="805">
        <f t="shared" si="8"/>
        <v>-9.2200000000000006</v>
      </c>
      <c r="V87" s="816">
        <f t="shared" si="9"/>
        <v>0.30257186081694398</v>
      </c>
      <c r="W87" s="756"/>
    </row>
    <row r="88" spans="1:23" ht="14.4" customHeight="1" x14ac:dyDescent="0.3">
      <c r="A88" s="821" t="s">
        <v>6454</v>
      </c>
      <c r="B88" s="770">
        <v>6</v>
      </c>
      <c r="C88" s="771">
        <v>7.48</v>
      </c>
      <c r="D88" s="772">
        <v>7</v>
      </c>
      <c r="E88" s="746">
        <v>7</v>
      </c>
      <c r="F88" s="747">
        <v>8.73</v>
      </c>
      <c r="G88" s="748">
        <v>6.6</v>
      </c>
      <c r="H88" s="750">
        <v>1</v>
      </c>
      <c r="I88" s="744">
        <v>1.25</v>
      </c>
      <c r="J88" s="763">
        <v>9</v>
      </c>
      <c r="K88" s="749">
        <v>1.25</v>
      </c>
      <c r="L88" s="750">
        <v>3</v>
      </c>
      <c r="M88" s="750">
        <v>24</v>
      </c>
      <c r="N88" s="751">
        <v>8.16</v>
      </c>
      <c r="O88" s="750" t="s">
        <v>6288</v>
      </c>
      <c r="P88" s="774" t="s">
        <v>6455</v>
      </c>
      <c r="Q88" s="752">
        <f t="shared" si="5"/>
        <v>-5</v>
      </c>
      <c r="R88" s="752">
        <f t="shared" si="5"/>
        <v>-6.23</v>
      </c>
      <c r="S88" s="770">
        <f t="shared" si="6"/>
        <v>8.16</v>
      </c>
      <c r="T88" s="770">
        <f t="shared" si="7"/>
        <v>9</v>
      </c>
      <c r="U88" s="770">
        <f t="shared" si="8"/>
        <v>0.83999999999999986</v>
      </c>
      <c r="V88" s="775">
        <f t="shared" si="9"/>
        <v>1.1029411764705883</v>
      </c>
      <c r="W88" s="753">
        <v>1</v>
      </c>
    </row>
    <row r="89" spans="1:23" ht="14.4" customHeight="1" x14ac:dyDescent="0.3">
      <c r="A89" s="822" t="s">
        <v>6456</v>
      </c>
      <c r="B89" s="805">
        <v>1</v>
      </c>
      <c r="C89" s="806">
        <v>1.95</v>
      </c>
      <c r="D89" s="776">
        <v>12</v>
      </c>
      <c r="E89" s="809">
        <v>3</v>
      </c>
      <c r="F89" s="810">
        <v>5.85</v>
      </c>
      <c r="G89" s="758">
        <v>7.3</v>
      </c>
      <c r="H89" s="812">
        <v>3</v>
      </c>
      <c r="I89" s="808">
        <v>5.85</v>
      </c>
      <c r="J89" s="754">
        <v>8</v>
      </c>
      <c r="K89" s="811">
        <v>1.95</v>
      </c>
      <c r="L89" s="812">
        <v>4</v>
      </c>
      <c r="M89" s="812">
        <v>34</v>
      </c>
      <c r="N89" s="813">
        <v>11.22</v>
      </c>
      <c r="O89" s="812" t="s">
        <v>6288</v>
      </c>
      <c r="P89" s="814" t="s">
        <v>6457</v>
      </c>
      <c r="Q89" s="815">
        <f t="shared" si="5"/>
        <v>2</v>
      </c>
      <c r="R89" s="815">
        <f t="shared" si="5"/>
        <v>3.8999999999999995</v>
      </c>
      <c r="S89" s="805">
        <f t="shared" si="6"/>
        <v>33.660000000000004</v>
      </c>
      <c r="T89" s="805">
        <f t="shared" si="7"/>
        <v>24</v>
      </c>
      <c r="U89" s="805">
        <f t="shared" si="8"/>
        <v>-9.6600000000000037</v>
      </c>
      <c r="V89" s="816">
        <f t="shared" si="9"/>
        <v>0.71301247771835996</v>
      </c>
      <c r="W89" s="756">
        <v>1</v>
      </c>
    </row>
    <row r="90" spans="1:23" ht="14.4" customHeight="1" x14ac:dyDescent="0.3">
      <c r="A90" s="822" t="s">
        <v>6458</v>
      </c>
      <c r="B90" s="805"/>
      <c r="C90" s="806"/>
      <c r="D90" s="776"/>
      <c r="E90" s="809"/>
      <c r="F90" s="810"/>
      <c r="G90" s="758"/>
      <c r="H90" s="812">
        <v>1</v>
      </c>
      <c r="I90" s="808">
        <v>2</v>
      </c>
      <c r="J90" s="754">
        <v>8</v>
      </c>
      <c r="K90" s="811">
        <v>2</v>
      </c>
      <c r="L90" s="812">
        <v>4</v>
      </c>
      <c r="M90" s="812">
        <v>34</v>
      </c>
      <c r="N90" s="813">
        <v>11.26</v>
      </c>
      <c r="O90" s="812" t="s">
        <v>6288</v>
      </c>
      <c r="P90" s="814" t="s">
        <v>6459</v>
      </c>
      <c r="Q90" s="815">
        <f t="shared" si="5"/>
        <v>1</v>
      </c>
      <c r="R90" s="815">
        <f t="shared" si="5"/>
        <v>2</v>
      </c>
      <c r="S90" s="805">
        <f t="shared" si="6"/>
        <v>11.26</v>
      </c>
      <c r="T90" s="805">
        <f t="shared" si="7"/>
        <v>8</v>
      </c>
      <c r="U90" s="805">
        <f t="shared" si="8"/>
        <v>-3.26</v>
      </c>
      <c r="V90" s="816">
        <f t="shared" si="9"/>
        <v>0.71047957371225579</v>
      </c>
      <c r="W90" s="756"/>
    </row>
    <row r="91" spans="1:23" ht="14.4" customHeight="1" x14ac:dyDescent="0.3">
      <c r="A91" s="821" t="s">
        <v>6460</v>
      </c>
      <c r="B91" s="760">
        <v>32</v>
      </c>
      <c r="C91" s="761">
        <v>23.72</v>
      </c>
      <c r="D91" s="762">
        <v>5</v>
      </c>
      <c r="E91" s="773">
        <v>28</v>
      </c>
      <c r="F91" s="744">
        <v>17.739999999999998</v>
      </c>
      <c r="G91" s="745">
        <v>5.8</v>
      </c>
      <c r="H91" s="750">
        <v>24</v>
      </c>
      <c r="I91" s="744">
        <v>16.64</v>
      </c>
      <c r="J91" s="745">
        <v>4.0999999999999996</v>
      </c>
      <c r="K91" s="749">
        <v>0.48</v>
      </c>
      <c r="L91" s="750">
        <v>2</v>
      </c>
      <c r="M91" s="750">
        <v>18</v>
      </c>
      <c r="N91" s="751">
        <v>5.95</v>
      </c>
      <c r="O91" s="750" t="s">
        <v>6288</v>
      </c>
      <c r="P91" s="774" t="s">
        <v>6461</v>
      </c>
      <c r="Q91" s="752">
        <f t="shared" si="5"/>
        <v>-8</v>
      </c>
      <c r="R91" s="752">
        <f t="shared" si="5"/>
        <v>-7.0799999999999983</v>
      </c>
      <c r="S91" s="770">
        <f t="shared" si="6"/>
        <v>142.80000000000001</v>
      </c>
      <c r="T91" s="770">
        <f t="shared" si="7"/>
        <v>98.399999999999991</v>
      </c>
      <c r="U91" s="770">
        <f t="shared" si="8"/>
        <v>-44.40000000000002</v>
      </c>
      <c r="V91" s="775">
        <f t="shared" si="9"/>
        <v>0.68907563025210072</v>
      </c>
      <c r="W91" s="753">
        <v>13</v>
      </c>
    </row>
    <row r="92" spans="1:23" ht="14.4" customHeight="1" x14ac:dyDescent="0.3">
      <c r="A92" s="822" t="s">
        <v>6462</v>
      </c>
      <c r="B92" s="817">
        <v>13</v>
      </c>
      <c r="C92" s="818">
        <v>10.77</v>
      </c>
      <c r="D92" s="759">
        <v>7.6</v>
      </c>
      <c r="E92" s="807">
        <v>8</v>
      </c>
      <c r="F92" s="808">
        <v>8.77</v>
      </c>
      <c r="G92" s="754">
        <v>7.6</v>
      </c>
      <c r="H92" s="812">
        <v>3</v>
      </c>
      <c r="I92" s="808">
        <v>1.85</v>
      </c>
      <c r="J92" s="755">
        <v>10</v>
      </c>
      <c r="K92" s="811">
        <v>0.62</v>
      </c>
      <c r="L92" s="812">
        <v>2</v>
      </c>
      <c r="M92" s="812">
        <v>22</v>
      </c>
      <c r="N92" s="813">
        <v>7.18</v>
      </c>
      <c r="O92" s="812" t="s">
        <v>6288</v>
      </c>
      <c r="P92" s="814" t="s">
        <v>6463</v>
      </c>
      <c r="Q92" s="815">
        <f t="shared" si="5"/>
        <v>-10</v>
      </c>
      <c r="R92" s="815">
        <f t="shared" si="5"/>
        <v>-8.92</v>
      </c>
      <c r="S92" s="805">
        <f t="shared" si="6"/>
        <v>21.54</v>
      </c>
      <c r="T92" s="805">
        <f t="shared" si="7"/>
        <v>30</v>
      </c>
      <c r="U92" s="805">
        <f t="shared" si="8"/>
        <v>8.4600000000000009</v>
      </c>
      <c r="V92" s="816">
        <f t="shared" si="9"/>
        <v>1.392757660167131</v>
      </c>
      <c r="W92" s="756">
        <v>14</v>
      </c>
    </row>
    <row r="93" spans="1:23" ht="14.4" customHeight="1" x14ac:dyDescent="0.3">
      <c r="A93" s="822" t="s">
        <v>6464</v>
      </c>
      <c r="B93" s="817">
        <v>5</v>
      </c>
      <c r="C93" s="818">
        <v>4.8899999999999997</v>
      </c>
      <c r="D93" s="759">
        <v>3.4</v>
      </c>
      <c r="E93" s="807">
        <v>1</v>
      </c>
      <c r="F93" s="808">
        <v>0.81</v>
      </c>
      <c r="G93" s="754">
        <v>17</v>
      </c>
      <c r="H93" s="812">
        <v>1</v>
      </c>
      <c r="I93" s="808">
        <v>0.99</v>
      </c>
      <c r="J93" s="754">
        <v>10</v>
      </c>
      <c r="K93" s="811">
        <v>0.81</v>
      </c>
      <c r="L93" s="812">
        <v>3</v>
      </c>
      <c r="M93" s="812">
        <v>30</v>
      </c>
      <c r="N93" s="813">
        <v>10.14</v>
      </c>
      <c r="O93" s="812" t="s">
        <v>6288</v>
      </c>
      <c r="P93" s="814" t="s">
        <v>6465</v>
      </c>
      <c r="Q93" s="815">
        <f t="shared" si="5"/>
        <v>-4</v>
      </c>
      <c r="R93" s="815">
        <f t="shared" si="5"/>
        <v>-3.8999999999999995</v>
      </c>
      <c r="S93" s="805">
        <f t="shared" si="6"/>
        <v>10.14</v>
      </c>
      <c r="T93" s="805">
        <f t="shared" si="7"/>
        <v>10</v>
      </c>
      <c r="U93" s="805">
        <f t="shared" si="8"/>
        <v>-0.14000000000000057</v>
      </c>
      <c r="V93" s="816">
        <f t="shared" si="9"/>
        <v>0.98619329388560151</v>
      </c>
      <c r="W93" s="756"/>
    </row>
    <row r="94" spans="1:23" ht="14.4" customHeight="1" x14ac:dyDescent="0.3">
      <c r="A94" s="821" t="s">
        <v>6466</v>
      </c>
      <c r="B94" s="770">
        <v>4</v>
      </c>
      <c r="C94" s="771">
        <v>1.64</v>
      </c>
      <c r="D94" s="772">
        <v>5.8</v>
      </c>
      <c r="E94" s="746">
        <v>11</v>
      </c>
      <c r="F94" s="747">
        <v>4.87</v>
      </c>
      <c r="G94" s="748">
        <v>4.4000000000000004</v>
      </c>
      <c r="H94" s="750">
        <v>4</v>
      </c>
      <c r="I94" s="744">
        <v>2.0299999999999998</v>
      </c>
      <c r="J94" s="763">
        <v>8</v>
      </c>
      <c r="K94" s="749">
        <v>0.41</v>
      </c>
      <c r="L94" s="750">
        <v>2</v>
      </c>
      <c r="M94" s="750">
        <v>16</v>
      </c>
      <c r="N94" s="751">
        <v>5.2</v>
      </c>
      <c r="O94" s="750" t="s">
        <v>6288</v>
      </c>
      <c r="P94" s="774" t="s">
        <v>6467</v>
      </c>
      <c r="Q94" s="752">
        <f t="shared" si="5"/>
        <v>0</v>
      </c>
      <c r="R94" s="752">
        <f t="shared" si="5"/>
        <v>0.3899999999999999</v>
      </c>
      <c r="S94" s="770">
        <f t="shared" si="6"/>
        <v>20.8</v>
      </c>
      <c r="T94" s="770">
        <f t="shared" si="7"/>
        <v>32</v>
      </c>
      <c r="U94" s="770">
        <f t="shared" si="8"/>
        <v>11.2</v>
      </c>
      <c r="V94" s="775">
        <f t="shared" si="9"/>
        <v>1.5384615384615383</v>
      </c>
      <c r="W94" s="753">
        <v>17</v>
      </c>
    </row>
    <row r="95" spans="1:23" ht="14.4" customHeight="1" x14ac:dyDescent="0.3">
      <c r="A95" s="822" t="s">
        <v>6468</v>
      </c>
      <c r="B95" s="805">
        <v>1</v>
      </c>
      <c r="C95" s="806">
        <v>0.62</v>
      </c>
      <c r="D95" s="776">
        <v>10</v>
      </c>
      <c r="E95" s="809"/>
      <c r="F95" s="810"/>
      <c r="G95" s="758"/>
      <c r="H95" s="812"/>
      <c r="I95" s="808"/>
      <c r="J95" s="754"/>
      <c r="K95" s="811">
        <v>0.62</v>
      </c>
      <c r="L95" s="812">
        <v>3</v>
      </c>
      <c r="M95" s="812">
        <v>23</v>
      </c>
      <c r="N95" s="813">
        <v>7.56</v>
      </c>
      <c r="O95" s="812" t="s">
        <v>6288</v>
      </c>
      <c r="P95" s="814" t="s">
        <v>6469</v>
      </c>
      <c r="Q95" s="815">
        <f t="shared" si="5"/>
        <v>-1</v>
      </c>
      <c r="R95" s="815">
        <f t="shared" si="5"/>
        <v>-0.62</v>
      </c>
      <c r="S95" s="805" t="str">
        <f t="shared" si="6"/>
        <v/>
      </c>
      <c r="T95" s="805" t="str">
        <f t="shared" si="7"/>
        <v/>
      </c>
      <c r="U95" s="805" t="str">
        <f t="shared" si="8"/>
        <v/>
      </c>
      <c r="V95" s="816" t="str">
        <f t="shared" si="9"/>
        <v/>
      </c>
      <c r="W95" s="756"/>
    </row>
    <row r="96" spans="1:23" ht="14.4" customHeight="1" x14ac:dyDescent="0.3">
      <c r="A96" s="822" t="s">
        <v>6470</v>
      </c>
      <c r="B96" s="805"/>
      <c r="C96" s="806"/>
      <c r="D96" s="776"/>
      <c r="E96" s="809"/>
      <c r="F96" s="810"/>
      <c r="G96" s="758"/>
      <c r="H96" s="812">
        <v>1</v>
      </c>
      <c r="I96" s="808">
        <v>1.0900000000000001</v>
      </c>
      <c r="J96" s="755">
        <v>18</v>
      </c>
      <c r="K96" s="811">
        <v>0.99</v>
      </c>
      <c r="L96" s="812">
        <v>3</v>
      </c>
      <c r="M96" s="812">
        <v>29</v>
      </c>
      <c r="N96" s="813">
        <v>9.6199999999999992</v>
      </c>
      <c r="O96" s="812" t="s">
        <v>6288</v>
      </c>
      <c r="P96" s="814" t="s">
        <v>6471</v>
      </c>
      <c r="Q96" s="815">
        <f t="shared" si="5"/>
        <v>1</v>
      </c>
      <c r="R96" s="815">
        <f t="shared" si="5"/>
        <v>1.0900000000000001</v>
      </c>
      <c r="S96" s="805">
        <f t="shared" si="6"/>
        <v>9.6199999999999992</v>
      </c>
      <c r="T96" s="805">
        <f t="shared" si="7"/>
        <v>18</v>
      </c>
      <c r="U96" s="805">
        <f t="shared" si="8"/>
        <v>8.3800000000000008</v>
      </c>
      <c r="V96" s="816">
        <f t="shared" si="9"/>
        <v>1.8711018711018712</v>
      </c>
      <c r="W96" s="756">
        <v>8</v>
      </c>
    </row>
    <row r="97" spans="1:23" ht="14.4" customHeight="1" x14ac:dyDescent="0.3">
      <c r="A97" s="821" t="s">
        <v>6472</v>
      </c>
      <c r="B97" s="770">
        <v>7</v>
      </c>
      <c r="C97" s="771">
        <v>6.74</v>
      </c>
      <c r="D97" s="772">
        <v>5.6</v>
      </c>
      <c r="E97" s="746">
        <v>11</v>
      </c>
      <c r="F97" s="747">
        <v>12.03</v>
      </c>
      <c r="G97" s="748">
        <v>5.6</v>
      </c>
      <c r="H97" s="750">
        <v>10</v>
      </c>
      <c r="I97" s="744">
        <v>10.36</v>
      </c>
      <c r="J97" s="763">
        <v>4.5</v>
      </c>
      <c r="K97" s="749">
        <v>0.37</v>
      </c>
      <c r="L97" s="750">
        <v>1</v>
      </c>
      <c r="M97" s="750">
        <v>13</v>
      </c>
      <c r="N97" s="751">
        <v>4.4800000000000004</v>
      </c>
      <c r="O97" s="750" t="s">
        <v>6288</v>
      </c>
      <c r="P97" s="774" t="s">
        <v>6473</v>
      </c>
      <c r="Q97" s="752">
        <f t="shared" si="5"/>
        <v>3</v>
      </c>
      <c r="R97" s="752">
        <f t="shared" si="5"/>
        <v>3.6199999999999992</v>
      </c>
      <c r="S97" s="770">
        <f t="shared" si="6"/>
        <v>44.800000000000004</v>
      </c>
      <c r="T97" s="770">
        <f t="shared" si="7"/>
        <v>45</v>
      </c>
      <c r="U97" s="770">
        <f t="shared" si="8"/>
        <v>0.19999999999999574</v>
      </c>
      <c r="V97" s="775">
        <f t="shared" si="9"/>
        <v>1.0044642857142856</v>
      </c>
      <c r="W97" s="753">
        <v>12</v>
      </c>
    </row>
    <row r="98" spans="1:23" ht="14.4" customHeight="1" x14ac:dyDescent="0.3">
      <c r="A98" s="822" t="s">
        <v>6474</v>
      </c>
      <c r="B98" s="805"/>
      <c r="C98" s="806"/>
      <c r="D98" s="776"/>
      <c r="E98" s="809">
        <v>2</v>
      </c>
      <c r="F98" s="810">
        <v>2.98</v>
      </c>
      <c r="G98" s="758">
        <v>14.5</v>
      </c>
      <c r="H98" s="812"/>
      <c r="I98" s="808"/>
      <c r="J98" s="754"/>
      <c r="K98" s="811">
        <v>0.56000000000000005</v>
      </c>
      <c r="L98" s="812">
        <v>2</v>
      </c>
      <c r="M98" s="812">
        <v>20</v>
      </c>
      <c r="N98" s="813">
        <v>6.73</v>
      </c>
      <c r="O98" s="812" t="s">
        <v>6288</v>
      </c>
      <c r="P98" s="814" t="s">
        <v>6475</v>
      </c>
      <c r="Q98" s="815">
        <f t="shared" si="5"/>
        <v>0</v>
      </c>
      <c r="R98" s="815">
        <f t="shared" si="5"/>
        <v>0</v>
      </c>
      <c r="S98" s="805" t="str">
        <f t="shared" si="6"/>
        <v/>
      </c>
      <c r="T98" s="805" t="str">
        <f t="shared" si="7"/>
        <v/>
      </c>
      <c r="U98" s="805" t="str">
        <f t="shared" si="8"/>
        <v/>
      </c>
      <c r="V98" s="816" t="str">
        <f t="shared" si="9"/>
        <v/>
      </c>
      <c r="W98" s="756"/>
    </row>
    <row r="99" spans="1:23" ht="14.4" customHeight="1" x14ac:dyDescent="0.3">
      <c r="A99" s="822" t="s">
        <v>6476</v>
      </c>
      <c r="B99" s="805">
        <v>1</v>
      </c>
      <c r="C99" s="806">
        <v>0.88</v>
      </c>
      <c r="D99" s="776">
        <v>8</v>
      </c>
      <c r="E99" s="809"/>
      <c r="F99" s="810"/>
      <c r="G99" s="758"/>
      <c r="H99" s="812"/>
      <c r="I99" s="808"/>
      <c r="J99" s="754"/>
      <c r="K99" s="811">
        <v>0.88</v>
      </c>
      <c r="L99" s="812">
        <v>3</v>
      </c>
      <c r="M99" s="812">
        <v>26</v>
      </c>
      <c r="N99" s="813">
        <v>8.57</v>
      </c>
      <c r="O99" s="812" t="s">
        <v>6288</v>
      </c>
      <c r="P99" s="814" t="s">
        <v>6477</v>
      </c>
      <c r="Q99" s="815">
        <f t="shared" si="5"/>
        <v>-1</v>
      </c>
      <c r="R99" s="815">
        <f t="shared" si="5"/>
        <v>-0.88</v>
      </c>
      <c r="S99" s="805" t="str">
        <f t="shared" si="6"/>
        <v/>
      </c>
      <c r="T99" s="805" t="str">
        <f t="shared" si="7"/>
        <v/>
      </c>
      <c r="U99" s="805" t="str">
        <f t="shared" si="8"/>
        <v/>
      </c>
      <c r="V99" s="816" t="str">
        <f t="shared" si="9"/>
        <v/>
      </c>
      <c r="W99" s="756"/>
    </row>
    <row r="100" spans="1:23" ht="14.4" customHeight="1" x14ac:dyDescent="0.3">
      <c r="A100" s="821" t="s">
        <v>6478</v>
      </c>
      <c r="B100" s="770">
        <v>11</v>
      </c>
      <c r="C100" s="771">
        <v>5.03</v>
      </c>
      <c r="D100" s="772">
        <v>7.6</v>
      </c>
      <c r="E100" s="746">
        <v>18</v>
      </c>
      <c r="F100" s="747">
        <v>8.74</v>
      </c>
      <c r="G100" s="748">
        <v>8.1</v>
      </c>
      <c r="H100" s="750">
        <v>17</v>
      </c>
      <c r="I100" s="744">
        <v>7.67</v>
      </c>
      <c r="J100" s="763">
        <v>6.5</v>
      </c>
      <c r="K100" s="749">
        <v>0.45</v>
      </c>
      <c r="L100" s="750">
        <v>2</v>
      </c>
      <c r="M100" s="750">
        <v>18</v>
      </c>
      <c r="N100" s="751">
        <v>6.16</v>
      </c>
      <c r="O100" s="750" t="s">
        <v>6288</v>
      </c>
      <c r="P100" s="774" t="s">
        <v>6479</v>
      </c>
      <c r="Q100" s="752">
        <f t="shared" si="5"/>
        <v>6</v>
      </c>
      <c r="R100" s="752">
        <f t="shared" si="5"/>
        <v>2.6399999999999997</v>
      </c>
      <c r="S100" s="770">
        <f t="shared" si="6"/>
        <v>104.72</v>
      </c>
      <c r="T100" s="770">
        <f t="shared" si="7"/>
        <v>110.5</v>
      </c>
      <c r="U100" s="770">
        <f t="shared" si="8"/>
        <v>5.7800000000000011</v>
      </c>
      <c r="V100" s="775">
        <f t="shared" si="9"/>
        <v>1.0551948051948052</v>
      </c>
      <c r="W100" s="753">
        <v>29</v>
      </c>
    </row>
    <row r="101" spans="1:23" ht="14.4" customHeight="1" x14ac:dyDescent="0.3">
      <c r="A101" s="822" t="s">
        <v>6480</v>
      </c>
      <c r="B101" s="805">
        <v>4</v>
      </c>
      <c r="C101" s="806">
        <v>2.1800000000000002</v>
      </c>
      <c r="D101" s="776">
        <v>8.5</v>
      </c>
      <c r="E101" s="809">
        <v>1</v>
      </c>
      <c r="F101" s="810">
        <v>0.56000000000000005</v>
      </c>
      <c r="G101" s="758">
        <v>14</v>
      </c>
      <c r="H101" s="812"/>
      <c r="I101" s="808"/>
      <c r="J101" s="754"/>
      <c r="K101" s="811">
        <v>0.54</v>
      </c>
      <c r="L101" s="812">
        <v>2</v>
      </c>
      <c r="M101" s="812">
        <v>22</v>
      </c>
      <c r="N101" s="813">
        <v>7.44</v>
      </c>
      <c r="O101" s="812" t="s">
        <v>6288</v>
      </c>
      <c r="P101" s="814" t="s">
        <v>6481</v>
      </c>
      <c r="Q101" s="815">
        <f t="shared" si="5"/>
        <v>-4</v>
      </c>
      <c r="R101" s="815">
        <f t="shared" si="5"/>
        <v>-2.1800000000000002</v>
      </c>
      <c r="S101" s="805" t="str">
        <f t="shared" si="6"/>
        <v/>
      </c>
      <c r="T101" s="805" t="str">
        <f t="shared" si="7"/>
        <v/>
      </c>
      <c r="U101" s="805" t="str">
        <f t="shared" si="8"/>
        <v/>
      </c>
      <c r="V101" s="816" t="str">
        <f t="shared" si="9"/>
        <v/>
      </c>
      <c r="W101" s="756"/>
    </row>
    <row r="102" spans="1:23" ht="14.4" customHeight="1" x14ac:dyDescent="0.3">
      <c r="A102" s="822" t="s">
        <v>6482</v>
      </c>
      <c r="B102" s="805">
        <v>2</v>
      </c>
      <c r="C102" s="806">
        <v>1.85</v>
      </c>
      <c r="D102" s="776">
        <v>24</v>
      </c>
      <c r="E102" s="809">
        <v>2</v>
      </c>
      <c r="F102" s="810">
        <v>3.54</v>
      </c>
      <c r="G102" s="758">
        <v>18</v>
      </c>
      <c r="H102" s="812"/>
      <c r="I102" s="808"/>
      <c r="J102" s="754"/>
      <c r="K102" s="811">
        <v>0.63</v>
      </c>
      <c r="L102" s="812">
        <v>2</v>
      </c>
      <c r="M102" s="812">
        <v>22</v>
      </c>
      <c r="N102" s="813">
        <v>7.35</v>
      </c>
      <c r="O102" s="812" t="s">
        <v>6288</v>
      </c>
      <c r="P102" s="814" t="s">
        <v>6483</v>
      </c>
      <c r="Q102" s="815">
        <f t="shared" si="5"/>
        <v>-2</v>
      </c>
      <c r="R102" s="815">
        <f t="shared" si="5"/>
        <v>-1.85</v>
      </c>
      <c r="S102" s="805" t="str">
        <f t="shared" si="6"/>
        <v/>
      </c>
      <c r="T102" s="805" t="str">
        <f t="shared" si="7"/>
        <v/>
      </c>
      <c r="U102" s="805" t="str">
        <f t="shared" si="8"/>
        <v/>
      </c>
      <c r="V102" s="816" t="str">
        <f t="shared" si="9"/>
        <v/>
      </c>
      <c r="W102" s="756"/>
    </row>
    <row r="103" spans="1:23" ht="14.4" customHeight="1" x14ac:dyDescent="0.3">
      <c r="A103" s="821" t="s">
        <v>6484</v>
      </c>
      <c r="B103" s="770"/>
      <c r="C103" s="771"/>
      <c r="D103" s="772"/>
      <c r="E103" s="773"/>
      <c r="F103" s="744"/>
      <c r="G103" s="745"/>
      <c r="H103" s="746">
        <v>1</v>
      </c>
      <c r="I103" s="747">
        <v>0.69</v>
      </c>
      <c r="J103" s="763">
        <v>10</v>
      </c>
      <c r="K103" s="749">
        <v>0.6</v>
      </c>
      <c r="L103" s="750">
        <v>2</v>
      </c>
      <c r="M103" s="750">
        <v>21</v>
      </c>
      <c r="N103" s="751">
        <v>7.08</v>
      </c>
      <c r="O103" s="750" t="s">
        <v>6288</v>
      </c>
      <c r="P103" s="774" t="s">
        <v>6485</v>
      </c>
      <c r="Q103" s="752">
        <f t="shared" si="5"/>
        <v>1</v>
      </c>
      <c r="R103" s="752">
        <f t="shared" si="5"/>
        <v>0.69</v>
      </c>
      <c r="S103" s="770">
        <f t="shared" si="6"/>
        <v>7.08</v>
      </c>
      <c r="T103" s="770">
        <f t="shared" si="7"/>
        <v>10</v>
      </c>
      <c r="U103" s="770">
        <f t="shared" si="8"/>
        <v>2.92</v>
      </c>
      <c r="V103" s="775">
        <f t="shared" si="9"/>
        <v>1.4124293785310735</v>
      </c>
      <c r="W103" s="753">
        <v>3</v>
      </c>
    </row>
    <row r="104" spans="1:23" ht="14.4" customHeight="1" x14ac:dyDescent="0.3">
      <c r="A104" s="821" t="s">
        <v>6486</v>
      </c>
      <c r="B104" s="770">
        <v>8</v>
      </c>
      <c r="C104" s="771">
        <v>3.47</v>
      </c>
      <c r="D104" s="772">
        <v>7.1</v>
      </c>
      <c r="E104" s="773">
        <v>9</v>
      </c>
      <c r="F104" s="744">
        <v>3.9</v>
      </c>
      <c r="G104" s="745">
        <v>7.6</v>
      </c>
      <c r="H104" s="746">
        <v>11</v>
      </c>
      <c r="I104" s="747">
        <v>4.78</v>
      </c>
      <c r="J104" s="763">
        <v>6.1</v>
      </c>
      <c r="K104" s="749">
        <v>0.43</v>
      </c>
      <c r="L104" s="750">
        <v>2</v>
      </c>
      <c r="M104" s="750">
        <v>16</v>
      </c>
      <c r="N104" s="751">
        <v>5.44</v>
      </c>
      <c r="O104" s="750" t="s">
        <v>6288</v>
      </c>
      <c r="P104" s="774" t="s">
        <v>6487</v>
      </c>
      <c r="Q104" s="752">
        <f t="shared" si="5"/>
        <v>3</v>
      </c>
      <c r="R104" s="752">
        <f t="shared" si="5"/>
        <v>1.31</v>
      </c>
      <c r="S104" s="770">
        <f t="shared" si="6"/>
        <v>59.84</v>
      </c>
      <c r="T104" s="770">
        <f t="shared" si="7"/>
        <v>67.099999999999994</v>
      </c>
      <c r="U104" s="770">
        <f t="shared" si="8"/>
        <v>7.2599999999999909</v>
      </c>
      <c r="V104" s="775">
        <f t="shared" si="9"/>
        <v>1.1213235294117645</v>
      </c>
      <c r="W104" s="753">
        <v>12</v>
      </c>
    </row>
    <row r="105" spans="1:23" ht="14.4" customHeight="1" x14ac:dyDescent="0.3">
      <c r="A105" s="822" t="s">
        <v>6488</v>
      </c>
      <c r="B105" s="805">
        <v>2</v>
      </c>
      <c r="C105" s="806">
        <v>1.25</v>
      </c>
      <c r="D105" s="776">
        <v>5.5</v>
      </c>
      <c r="E105" s="807">
        <v>1</v>
      </c>
      <c r="F105" s="808">
        <v>0.62</v>
      </c>
      <c r="G105" s="754">
        <v>4</v>
      </c>
      <c r="H105" s="809">
        <v>1</v>
      </c>
      <c r="I105" s="810">
        <v>0.65</v>
      </c>
      <c r="J105" s="758">
        <v>7</v>
      </c>
      <c r="K105" s="811">
        <v>0.62</v>
      </c>
      <c r="L105" s="812">
        <v>2</v>
      </c>
      <c r="M105" s="812">
        <v>22</v>
      </c>
      <c r="N105" s="813">
        <v>7.33</v>
      </c>
      <c r="O105" s="812" t="s">
        <v>6288</v>
      </c>
      <c r="P105" s="814" t="s">
        <v>6489</v>
      </c>
      <c r="Q105" s="815">
        <f t="shared" si="5"/>
        <v>-1</v>
      </c>
      <c r="R105" s="815">
        <f t="shared" si="5"/>
        <v>-0.6</v>
      </c>
      <c r="S105" s="805">
        <f t="shared" si="6"/>
        <v>7.33</v>
      </c>
      <c r="T105" s="805">
        <f t="shared" si="7"/>
        <v>7</v>
      </c>
      <c r="U105" s="805">
        <f t="shared" si="8"/>
        <v>-0.33000000000000007</v>
      </c>
      <c r="V105" s="816">
        <f t="shared" si="9"/>
        <v>0.95497953615279674</v>
      </c>
      <c r="W105" s="756"/>
    </row>
    <row r="106" spans="1:23" ht="14.4" customHeight="1" x14ac:dyDescent="0.3">
      <c r="A106" s="822" t="s">
        <v>6490</v>
      </c>
      <c r="B106" s="805">
        <v>3</v>
      </c>
      <c r="C106" s="806">
        <v>3.1</v>
      </c>
      <c r="D106" s="776">
        <v>12</v>
      </c>
      <c r="E106" s="807"/>
      <c r="F106" s="808"/>
      <c r="G106" s="754"/>
      <c r="H106" s="809">
        <v>1</v>
      </c>
      <c r="I106" s="810">
        <v>0.7</v>
      </c>
      <c r="J106" s="758">
        <v>2</v>
      </c>
      <c r="K106" s="811">
        <v>1.02</v>
      </c>
      <c r="L106" s="812">
        <v>3</v>
      </c>
      <c r="M106" s="812">
        <v>28</v>
      </c>
      <c r="N106" s="813">
        <v>9.5</v>
      </c>
      <c r="O106" s="812" t="s">
        <v>6288</v>
      </c>
      <c r="P106" s="814" t="s">
        <v>6491</v>
      </c>
      <c r="Q106" s="815">
        <f t="shared" si="5"/>
        <v>-2</v>
      </c>
      <c r="R106" s="815">
        <f t="shared" si="5"/>
        <v>-2.4000000000000004</v>
      </c>
      <c r="S106" s="805">
        <f t="shared" si="6"/>
        <v>9.5</v>
      </c>
      <c r="T106" s="805">
        <f t="shared" si="7"/>
        <v>2</v>
      </c>
      <c r="U106" s="805">
        <f t="shared" si="8"/>
        <v>-7.5</v>
      </c>
      <c r="V106" s="816">
        <f t="shared" si="9"/>
        <v>0.21052631578947367</v>
      </c>
      <c r="W106" s="756"/>
    </row>
    <row r="107" spans="1:23" ht="14.4" customHeight="1" x14ac:dyDescent="0.3">
      <c r="A107" s="821" t="s">
        <v>6492</v>
      </c>
      <c r="B107" s="770"/>
      <c r="C107" s="771"/>
      <c r="D107" s="772"/>
      <c r="E107" s="773">
        <v>3</v>
      </c>
      <c r="F107" s="744">
        <v>2.6</v>
      </c>
      <c r="G107" s="745">
        <v>8</v>
      </c>
      <c r="H107" s="746">
        <v>5</v>
      </c>
      <c r="I107" s="747">
        <v>4.37</v>
      </c>
      <c r="J107" s="763">
        <v>10.4</v>
      </c>
      <c r="K107" s="749">
        <v>0.87</v>
      </c>
      <c r="L107" s="750">
        <v>3</v>
      </c>
      <c r="M107" s="750">
        <v>29</v>
      </c>
      <c r="N107" s="751">
        <v>9.65</v>
      </c>
      <c r="O107" s="750" t="s">
        <v>6288</v>
      </c>
      <c r="P107" s="774" t="s">
        <v>6493</v>
      </c>
      <c r="Q107" s="752">
        <f t="shared" si="5"/>
        <v>5</v>
      </c>
      <c r="R107" s="752">
        <f t="shared" si="5"/>
        <v>4.37</v>
      </c>
      <c r="S107" s="770">
        <f t="shared" si="6"/>
        <v>48.25</v>
      </c>
      <c r="T107" s="770">
        <f t="shared" si="7"/>
        <v>52</v>
      </c>
      <c r="U107" s="770">
        <f t="shared" si="8"/>
        <v>3.75</v>
      </c>
      <c r="V107" s="775">
        <f t="shared" si="9"/>
        <v>1.0777202072538861</v>
      </c>
      <c r="W107" s="753">
        <v>11</v>
      </c>
    </row>
    <row r="108" spans="1:23" ht="14.4" customHeight="1" x14ac:dyDescent="0.3">
      <c r="A108" s="822" t="s">
        <v>6494</v>
      </c>
      <c r="B108" s="805">
        <v>1</v>
      </c>
      <c r="C108" s="806">
        <v>0.97</v>
      </c>
      <c r="D108" s="776">
        <v>11</v>
      </c>
      <c r="E108" s="807">
        <v>2</v>
      </c>
      <c r="F108" s="808">
        <v>3.04</v>
      </c>
      <c r="G108" s="754">
        <v>26</v>
      </c>
      <c r="H108" s="809"/>
      <c r="I108" s="810"/>
      <c r="J108" s="758"/>
      <c r="K108" s="811">
        <v>0.97</v>
      </c>
      <c r="L108" s="812">
        <v>4</v>
      </c>
      <c r="M108" s="812">
        <v>32</v>
      </c>
      <c r="N108" s="813">
        <v>10.73</v>
      </c>
      <c r="O108" s="812" t="s">
        <v>6288</v>
      </c>
      <c r="P108" s="814" t="s">
        <v>6495</v>
      </c>
      <c r="Q108" s="815">
        <f t="shared" si="5"/>
        <v>-1</v>
      </c>
      <c r="R108" s="815">
        <f t="shared" si="5"/>
        <v>-0.97</v>
      </c>
      <c r="S108" s="805" t="str">
        <f t="shared" si="6"/>
        <v/>
      </c>
      <c r="T108" s="805" t="str">
        <f t="shared" si="7"/>
        <v/>
      </c>
      <c r="U108" s="805" t="str">
        <f t="shared" si="8"/>
        <v/>
      </c>
      <c r="V108" s="816" t="str">
        <f t="shared" si="9"/>
        <v/>
      </c>
      <c r="W108" s="756"/>
    </row>
    <row r="109" spans="1:23" ht="14.4" customHeight="1" x14ac:dyDescent="0.3">
      <c r="A109" s="822" t="s">
        <v>6496</v>
      </c>
      <c r="B109" s="805">
        <v>3</v>
      </c>
      <c r="C109" s="806">
        <v>5.07</v>
      </c>
      <c r="D109" s="776">
        <v>10</v>
      </c>
      <c r="E109" s="807">
        <v>2</v>
      </c>
      <c r="F109" s="808">
        <v>3.08</v>
      </c>
      <c r="G109" s="754">
        <v>12.5</v>
      </c>
      <c r="H109" s="809">
        <v>2</v>
      </c>
      <c r="I109" s="810">
        <v>3.38</v>
      </c>
      <c r="J109" s="755">
        <v>24.5</v>
      </c>
      <c r="K109" s="811">
        <v>1.69</v>
      </c>
      <c r="L109" s="812">
        <v>5</v>
      </c>
      <c r="M109" s="812">
        <v>41</v>
      </c>
      <c r="N109" s="813">
        <v>13.5</v>
      </c>
      <c r="O109" s="812" t="s">
        <v>6288</v>
      </c>
      <c r="P109" s="814" t="s">
        <v>6497</v>
      </c>
      <c r="Q109" s="815">
        <f t="shared" si="5"/>
        <v>-1</v>
      </c>
      <c r="R109" s="815">
        <f t="shared" si="5"/>
        <v>-1.6900000000000004</v>
      </c>
      <c r="S109" s="805">
        <f t="shared" si="6"/>
        <v>27</v>
      </c>
      <c r="T109" s="805">
        <f t="shared" si="7"/>
        <v>49</v>
      </c>
      <c r="U109" s="805">
        <f t="shared" si="8"/>
        <v>22</v>
      </c>
      <c r="V109" s="816">
        <f t="shared" si="9"/>
        <v>1.8148148148148149</v>
      </c>
      <c r="W109" s="756">
        <v>26</v>
      </c>
    </row>
    <row r="110" spans="1:23" ht="14.4" customHeight="1" x14ac:dyDescent="0.3">
      <c r="A110" s="821" t="s">
        <v>6498</v>
      </c>
      <c r="B110" s="760">
        <v>6</v>
      </c>
      <c r="C110" s="761">
        <v>1.84</v>
      </c>
      <c r="D110" s="762">
        <v>4.3</v>
      </c>
      <c r="E110" s="773">
        <v>2</v>
      </c>
      <c r="F110" s="744">
        <v>0.61</v>
      </c>
      <c r="G110" s="745">
        <v>2.5</v>
      </c>
      <c r="H110" s="750">
        <v>3</v>
      </c>
      <c r="I110" s="744">
        <v>0.92</v>
      </c>
      <c r="J110" s="745">
        <v>3.7</v>
      </c>
      <c r="K110" s="749">
        <v>0.31</v>
      </c>
      <c r="L110" s="750">
        <v>1</v>
      </c>
      <c r="M110" s="750">
        <v>12</v>
      </c>
      <c r="N110" s="751">
        <v>4</v>
      </c>
      <c r="O110" s="750" t="s">
        <v>6288</v>
      </c>
      <c r="P110" s="774" t="s">
        <v>6499</v>
      </c>
      <c r="Q110" s="752">
        <f t="shared" si="5"/>
        <v>-3</v>
      </c>
      <c r="R110" s="752">
        <f t="shared" si="5"/>
        <v>-0.92</v>
      </c>
      <c r="S110" s="770">
        <f t="shared" si="6"/>
        <v>12</v>
      </c>
      <c r="T110" s="770">
        <f t="shared" si="7"/>
        <v>11.100000000000001</v>
      </c>
      <c r="U110" s="770">
        <f t="shared" si="8"/>
        <v>-0.89999999999999858</v>
      </c>
      <c r="V110" s="775">
        <f t="shared" si="9"/>
        <v>0.92500000000000016</v>
      </c>
      <c r="W110" s="753"/>
    </row>
    <row r="111" spans="1:23" ht="14.4" customHeight="1" x14ac:dyDescent="0.3">
      <c r="A111" s="822" t="s">
        <v>6500</v>
      </c>
      <c r="B111" s="817">
        <v>1</v>
      </c>
      <c r="C111" s="818">
        <v>0.45</v>
      </c>
      <c r="D111" s="759">
        <v>5</v>
      </c>
      <c r="E111" s="807">
        <v>1</v>
      </c>
      <c r="F111" s="808">
        <v>0.61</v>
      </c>
      <c r="G111" s="754">
        <v>9</v>
      </c>
      <c r="H111" s="812"/>
      <c r="I111" s="808"/>
      <c r="J111" s="754"/>
      <c r="K111" s="811">
        <v>0.41</v>
      </c>
      <c r="L111" s="812">
        <v>2</v>
      </c>
      <c r="M111" s="812">
        <v>16</v>
      </c>
      <c r="N111" s="813">
        <v>5.36</v>
      </c>
      <c r="O111" s="812" t="s">
        <v>6288</v>
      </c>
      <c r="P111" s="814" t="s">
        <v>6501</v>
      </c>
      <c r="Q111" s="815">
        <f t="shared" si="5"/>
        <v>-1</v>
      </c>
      <c r="R111" s="815">
        <f t="shared" si="5"/>
        <v>-0.45</v>
      </c>
      <c r="S111" s="805" t="str">
        <f t="shared" si="6"/>
        <v/>
      </c>
      <c r="T111" s="805" t="str">
        <f t="shared" si="7"/>
        <v/>
      </c>
      <c r="U111" s="805" t="str">
        <f t="shared" si="8"/>
        <v/>
      </c>
      <c r="V111" s="816" t="str">
        <f t="shared" si="9"/>
        <v/>
      </c>
      <c r="W111" s="756"/>
    </row>
    <row r="112" spans="1:23" ht="14.4" customHeight="1" x14ac:dyDescent="0.3">
      <c r="A112" s="821" t="s">
        <v>6502</v>
      </c>
      <c r="B112" s="770">
        <v>35</v>
      </c>
      <c r="C112" s="771">
        <v>12.24</v>
      </c>
      <c r="D112" s="772">
        <v>4.5</v>
      </c>
      <c r="E112" s="746">
        <v>50</v>
      </c>
      <c r="F112" s="747">
        <v>18.91</v>
      </c>
      <c r="G112" s="748">
        <v>4.4000000000000004</v>
      </c>
      <c r="H112" s="750">
        <v>52</v>
      </c>
      <c r="I112" s="744">
        <v>17.82</v>
      </c>
      <c r="J112" s="745">
        <v>3.7</v>
      </c>
      <c r="K112" s="749">
        <v>0.31</v>
      </c>
      <c r="L112" s="750">
        <v>1</v>
      </c>
      <c r="M112" s="750">
        <v>12</v>
      </c>
      <c r="N112" s="751">
        <v>3.97</v>
      </c>
      <c r="O112" s="750" t="s">
        <v>6288</v>
      </c>
      <c r="P112" s="774" t="s">
        <v>6503</v>
      </c>
      <c r="Q112" s="752">
        <f t="shared" si="5"/>
        <v>17</v>
      </c>
      <c r="R112" s="752">
        <f t="shared" si="5"/>
        <v>5.58</v>
      </c>
      <c r="S112" s="770">
        <f t="shared" si="6"/>
        <v>206.44</v>
      </c>
      <c r="T112" s="770">
        <f t="shared" si="7"/>
        <v>192.4</v>
      </c>
      <c r="U112" s="770">
        <f t="shared" si="8"/>
        <v>-14.039999999999992</v>
      </c>
      <c r="V112" s="775">
        <f t="shared" si="9"/>
        <v>0.93198992443324946</v>
      </c>
      <c r="W112" s="753">
        <v>39</v>
      </c>
    </row>
    <row r="113" spans="1:23" ht="14.4" customHeight="1" x14ac:dyDescent="0.3">
      <c r="A113" s="822" t="s">
        <v>6504</v>
      </c>
      <c r="B113" s="805">
        <v>8</v>
      </c>
      <c r="C113" s="806">
        <v>4.24</v>
      </c>
      <c r="D113" s="776">
        <v>6.5</v>
      </c>
      <c r="E113" s="809">
        <v>6</v>
      </c>
      <c r="F113" s="810">
        <v>3.12</v>
      </c>
      <c r="G113" s="758">
        <v>8.6999999999999993</v>
      </c>
      <c r="H113" s="812">
        <v>2</v>
      </c>
      <c r="I113" s="808">
        <v>0.89</v>
      </c>
      <c r="J113" s="754">
        <v>5.5</v>
      </c>
      <c r="K113" s="811">
        <v>0.44</v>
      </c>
      <c r="L113" s="812">
        <v>2</v>
      </c>
      <c r="M113" s="812">
        <v>18</v>
      </c>
      <c r="N113" s="813">
        <v>5.88</v>
      </c>
      <c r="O113" s="812" t="s">
        <v>6288</v>
      </c>
      <c r="P113" s="814" t="s">
        <v>6505</v>
      </c>
      <c r="Q113" s="815">
        <f t="shared" si="5"/>
        <v>-6</v>
      </c>
      <c r="R113" s="815">
        <f t="shared" si="5"/>
        <v>-3.35</v>
      </c>
      <c r="S113" s="805">
        <f t="shared" si="6"/>
        <v>11.76</v>
      </c>
      <c r="T113" s="805">
        <f t="shared" si="7"/>
        <v>11</v>
      </c>
      <c r="U113" s="805">
        <f t="shared" si="8"/>
        <v>-0.75999999999999979</v>
      </c>
      <c r="V113" s="816">
        <f t="shared" si="9"/>
        <v>0.93537414965986398</v>
      </c>
      <c r="W113" s="756">
        <v>3</v>
      </c>
    </row>
    <row r="114" spans="1:23" ht="14.4" customHeight="1" x14ac:dyDescent="0.3">
      <c r="A114" s="822" t="s">
        <v>6506</v>
      </c>
      <c r="B114" s="805">
        <v>1</v>
      </c>
      <c r="C114" s="806">
        <v>1.1299999999999999</v>
      </c>
      <c r="D114" s="776">
        <v>14</v>
      </c>
      <c r="E114" s="809">
        <v>3</v>
      </c>
      <c r="F114" s="810">
        <v>2.71</v>
      </c>
      <c r="G114" s="758">
        <v>7.7</v>
      </c>
      <c r="H114" s="812">
        <v>3</v>
      </c>
      <c r="I114" s="808">
        <v>2.2200000000000002</v>
      </c>
      <c r="J114" s="755">
        <v>13</v>
      </c>
      <c r="K114" s="811">
        <v>0.65</v>
      </c>
      <c r="L114" s="812">
        <v>3</v>
      </c>
      <c r="M114" s="812">
        <v>23</v>
      </c>
      <c r="N114" s="813">
        <v>7.7</v>
      </c>
      <c r="O114" s="812" t="s">
        <v>6288</v>
      </c>
      <c r="P114" s="814" t="s">
        <v>6507</v>
      </c>
      <c r="Q114" s="815">
        <f t="shared" si="5"/>
        <v>2</v>
      </c>
      <c r="R114" s="815">
        <f t="shared" si="5"/>
        <v>1.0900000000000003</v>
      </c>
      <c r="S114" s="805">
        <f t="shared" si="6"/>
        <v>23.1</v>
      </c>
      <c r="T114" s="805">
        <f t="shared" si="7"/>
        <v>39</v>
      </c>
      <c r="U114" s="805">
        <f t="shared" si="8"/>
        <v>15.899999999999999</v>
      </c>
      <c r="V114" s="816">
        <f t="shared" si="9"/>
        <v>1.6883116883116882</v>
      </c>
      <c r="W114" s="756">
        <v>16</v>
      </c>
    </row>
    <row r="115" spans="1:23" ht="14.4" customHeight="1" x14ac:dyDescent="0.3">
      <c r="A115" s="821" t="s">
        <v>6508</v>
      </c>
      <c r="B115" s="770">
        <v>11</v>
      </c>
      <c r="C115" s="771">
        <v>40</v>
      </c>
      <c r="D115" s="772">
        <v>13.6</v>
      </c>
      <c r="E115" s="746">
        <v>24</v>
      </c>
      <c r="F115" s="747">
        <v>87.27</v>
      </c>
      <c r="G115" s="748">
        <v>12</v>
      </c>
      <c r="H115" s="750">
        <v>27</v>
      </c>
      <c r="I115" s="744">
        <v>96.51</v>
      </c>
      <c r="J115" s="745">
        <v>10.3</v>
      </c>
      <c r="K115" s="749">
        <v>3.64</v>
      </c>
      <c r="L115" s="750">
        <v>4</v>
      </c>
      <c r="M115" s="750">
        <v>40</v>
      </c>
      <c r="N115" s="751">
        <v>13.3</v>
      </c>
      <c r="O115" s="750" t="s">
        <v>6288</v>
      </c>
      <c r="P115" s="774" t="s">
        <v>6509</v>
      </c>
      <c r="Q115" s="752">
        <f t="shared" si="5"/>
        <v>16</v>
      </c>
      <c r="R115" s="752">
        <f t="shared" si="5"/>
        <v>56.510000000000005</v>
      </c>
      <c r="S115" s="770">
        <f t="shared" si="6"/>
        <v>359.1</v>
      </c>
      <c r="T115" s="770">
        <f t="shared" si="7"/>
        <v>278.10000000000002</v>
      </c>
      <c r="U115" s="770">
        <f t="shared" si="8"/>
        <v>-81</v>
      </c>
      <c r="V115" s="775">
        <f t="shared" si="9"/>
        <v>0.77443609022556392</v>
      </c>
      <c r="W115" s="753">
        <v>12</v>
      </c>
    </row>
    <row r="116" spans="1:23" ht="14.4" customHeight="1" x14ac:dyDescent="0.3">
      <c r="A116" s="822" t="s">
        <v>6510</v>
      </c>
      <c r="B116" s="805">
        <v>31</v>
      </c>
      <c r="C116" s="806">
        <v>143.96</v>
      </c>
      <c r="D116" s="776">
        <v>15.1</v>
      </c>
      <c r="E116" s="809">
        <v>25</v>
      </c>
      <c r="F116" s="810">
        <v>116.75</v>
      </c>
      <c r="G116" s="758">
        <v>15.4</v>
      </c>
      <c r="H116" s="812">
        <v>22</v>
      </c>
      <c r="I116" s="808">
        <v>102.01</v>
      </c>
      <c r="J116" s="754">
        <v>15.4</v>
      </c>
      <c r="K116" s="811">
        <v>4.6399999999999997</v>
      </c>
      <c r="L116" s="812">
        <v>5</v>
      </c>
      <c r="M116" s="812">
        <v>49</v>
      </c>
      <c r="N116" s="813">
        <v>16.22</v>
      </c>
      <c r="O116" s="812" t="s">
        <v>6288</v>
      </c>
      <c r="P116" s="814" t="s">
        <v>6511</v>
      </c>
      <c r="Q116" s="815">
        <f t="shared" si="5"/>
        <v>-9</v>
      </c>
      <c r="R116" s="815">
        <f t="shared" si="5"/>
        <v>-41.95</v>
      </c>
      <c r="S116" s="805">
        <f t="shared" si="6"/>
        <v>356.84</v>
      </c>
      <c r="T116" s="805">
        <f t="shared" si="7"/>
        <v>338.8</v>
      </c>
      <c r="U116" s="805">
        <f t="shared" si="8"/>
        <v>-18.039999999999964</v>
      </c>
      <c r="V116" s="816">
        <f t="shared" si="9"/>
        <v>0.94944512946979043</v>
      </c>
      <c r="W116" s="756">
        <v>49</v>
      </c>
    </row>
    <row r="117" spans="1:23" ht="14.4" customHeight="1" x14ac:dyDescent="0.3">
      <c r="A117" s="822" t="s">
        <v>6512</v>
      </c>
      <c r="B117" s="805">
        <v>13</v>
      </c>
      <c r="C117" s="806">
        <v>103.91</v>
      </c>
      <c r="D117" s="776">
        <v>24.6</v>
      </c>
      <c r="E117" s="809">
        <v>22</v>
      </c>
      <c r="F117" s="810">
        <v>158.44</v>
      </c>
      <c r="G117" s="758">
        <v>25.4</v>
      </c>
      <c r="H117" s="812">
        <v>5</v>
      </c>
      <c r="I117" s="808">
        <v>34.97</v>
      </c>
      <c r="J117" s="754">
        <v>13.6</v>
      </c>
      <c r="K117" s="811">
        <v>6.99</v>
      </c>
      <c r="L117" s="812">
        <v>7</v>
      </c>
      <c r="M117" s="812">
        <v>67</v>
      </c>
      <c r="N117" s="813">
        <v>22.33</v>
      </c>
      <c r="O117" s="812" t="s">
        <v>6288</v>
      </c>
      <c r="P117" s="814" t="s">
        <v>6513</v>
      </c>
      <c r="Q117" s="815">
        <f t="shared" si="5"/>
        <v>-8</v>
      </c>
      <c r="R117" s="815">
        <f t="shared" si="5"/>
        <v>-68.94</v>
      </c>
      <c r="S117" s="805">
        <f t="shared" si="6"/>
        <v>111.64999999999999</v>
      </c>
      <c r="T117" s="805">
        <f t="shared" si="7"/>
        <v>68</v>
      </c>
      <c r="U117" s="805">
        <f t="shared" si="8"/>
        <v>-43.649999999999991</v>
      </c>
      <c r="V117" s="816">
        <f t="shared" si="9"/>
        <v>0.60904612628750565</v>
      </c>
      <c r="W117" s="756"/>
    </row>
    <row r="118" spans="1:23" ht="14.4" customHeight="1" x14ac:dyDescent="0.3">
      <c r="A118" s="821" t="s">
        <v>6514</v>
      </c>
      <c r="B118" s="760">
        <v>9</v>
      </c>
      <c r="C118" s="761">
        <v>24.73</v>
      </c>
      <c r="D118" s="762">
        <v>16.100000000000001</v>
      </c>
      <c r="E118" s="773">
        <v>5</v>
      </c>
      <c r="F118" s="744">
        <v>12.87</v>
      </c>
      <c r="G118" s="745">
        <v>15.2</v>
      </c>
      <c r="H118" s="750">
        <v>1</v>
      </c>
      <c r="I118" s="744">
        <v>2.5099999999999998</v>
      </c>
      <c r="J118" s="745">
        <v>13</v>
      </c>
      <c r="K118" s="749">
        <v>2.5099999999999998</v>
      </c>
      <c r="L118" s="750">
        <v>5</v>
      </c>
      <c r="M118" s="750">
        <v>46</v>
      </c>
      <c r="N118" s="751">
        <v>15.17</v>
      </c>
      <c r="O118" s="750" t="s">
        <v>6288</v>
      </c>
      <c r="P118" s="774" t="s">
        <v>6515</v>
      </c>
      <c r="Q118" s="752">
        <f t="shared" si="5"/>
        <v>-8</v>
      </c>
      <c r="R118" s="752">
        <f t="shared" si="5"/>
        <v>-22.22</v>
      </c>
      <c r="S118" s="770">
        <f t="shared" si="6"/>
        <v>15.17</v>
      </c>
      <c r="T118" s="770">
        <f t="shared" si="7"/>
        <v>13</v>
      </c>
      <c r="U118" s="770">
        <f t="shared" si="8"/>
        <v>-2.17</v>
      </c>
      <c r="V118" s="775">
        <f t="shared" si="9"/>
        <v>0.85695451549110091</v>
      </c>
      <c r="W118" s="753"/>
    </row>
    <row r="119" spans="1:23" ht="14.4" customHeight="1" x14ac:dyDescent="0.3">
      <c r="A119" s="822" t="s">
        <v>6516</v>
      </c>
      <c r="B119" s="817">
        <v>9</v>
      </c>
      <c r="C119" s="818">
        <v>30.11</v>
      </c>
      <c r="D119" s="759">
        <v>14.8</v>
      </c>
      <c r="E119" s="807">
        <v>11</v>
      </c>
      <c r="F119" s="808">
        <v>36.81</v>
      </c>
      <c r="G119" s="754">
        <v>14.6</v>
      </c>
      <c r="H119" s="812">
        <v>6</v>
      </c>
      <c r="I119" s="808">
        <v>20.079999999999998</v>
      </c>
      <c r="J119" s="754">
        <v>15.3</v>
      </c>
      <c r="K119" s="811">
        <v>3.35</v>
      </c>
      <c r="L119" s="812">
        <v>6</v>
      </c>
      <c r="M119" s="812">
        <v>58</v>
      </c>
      <c r="N119" s="813">
        <v>19.22</v>
      </c>
      <c r="O119" s="812" t="s">
        <v>6288</v>
      </c>
      <c r="P119" s="814" t="s">
        <v>6517</v>
      </c>
      <c r="Q119" s="815">
        <f t="shared" si="5"/>
        <v>-3</v>
      </c>
      <c r="R119" s="815">
        <f t="shared" si="5"/>
        <v>-10.030000000000001</v>
      </c>
      <c r="S119" s="805">
        <f t="shared" si="6"/>
        <v>115.32</v>
      </c>
      <c r="T119" s="805">
        <f t="shared" si="7"/>
        <v>91.800000000000011</v>
      </c>
      <c r="U119" s="805">
        <f t="shared" si="8"/>
        <v>-23.519999999999982</v>
      </c>
      <c r="V119" s="816">
        <f t="shared" si="9"/>
        <v>0.79604578563995854</v>
      </c>
      <c r="W119" s="756">
        <v>2</v>
      </c>
    </row>
    <row r="120" spans="1:23" ht="14.4" customHeight="1" x14ac:dyDescent="0.3">
      <c r="A120" s="822" t="s">
        <v>6518</v>
      </c>
      <c r="B120" s="817">
        <v>5</v>
      </c>
      <c r="C120" s="818">
        <v>25.03</v>
      </c>
      <c r="D120" s="759">
        <v>21.2</v>
      </c>
      <c r="E120" s="807">
        <v>2</v>
      </c>
      <c r="F120" s="808">
        <v>9.3800000000000008</v>
      </c>
      <c r="G120" s="754">
        <v>15.5</v>
      </c>
      <c r="H120" s="812"/>
      <c r="I120" s="808"/>
      <c r="J120" s="754"/>
      <c r="K120" s="811">
        <v>4.6900000000000004</v>
      </c>
      <c r="L120" s="812">
        <v>7</v>
      </c>
      <c r="M120" s="812">
        <v>65</v>
      </c>
      <c r="N120" s="813">
        <v>21.67</v>
      </c>
      <c r="O120" s="812" t="s">
        <v>6288</v>
      </c>
      <c r="P120" s="814" t="s">
        <v>6519</v>
      </c>
      <c r="Q120" s="815">
        <f t="shared" si="5"/>
        <v>-5</v>
      </c>
      <c r="R120" s="815">
        <f t="shared" si="5"/>
        <v>-25.03</v>
      </c>
      <c r="S120" s="805" t="str">
        <f t="shared" si="6"/>
        <v/>
      </c>
      <c r="T120" s="805" t="str">
        <f t="shared" si="7"/>
        <v/>
      </c>
      <c r="U120" s="805" t="str">
        <f t="shared" si="8"/>
        <v/>
      </c>
      <c r="V120" s="816" t="str">
        <f t="shared" si="9"/>
        <v/>
      </c>
      <c r="W120" s="756"/>
    </row>
    <row r="121" spans="1:23" ht="14.4" customHeight="1" x14ac:dyDescent="0.3">
      <c r="A121" s="821" t="s">
        <v>6520</v>
      </c>
      <c r="B121" s="770">
        <v>7</v>
      </c>
      <c r="C121" s="771">
        <v>12.17</v>
      </c>
      <c r="D121" s="772">
        <v>14.7</v>
      </c>
      <c r="E121" s="746">
        <v>10</v>
      </c>
      <c r="F121" s="747">
        <v>13.62</v>
      </c>
      <c r="G121" s="748">
        <v>8.9</v>
      </c>
      <c r="H121" s="750">
        <v>16</v>
      </c>
      <c r="I121" s="744">
        <v>21.75</v>
      </c>
      <c r="J121" s="745">
        <v>9</v>
      </c>
      <c r="K121" s="749">
        <v>1.36</v>
      </c>
      <c r="L121" s="750">
        <v>3</v>
      </c>
      <c r="M121" s="750">
        <v>30</v>
      </c>
      <c r="N121" s="751">
        <v>9.9499999999999993</v>
      </c>
      <c r="O121" s="750" t="s">
        <v>6288</v>
      </c>
      <c r="P121" s="774" t="s">
        <v>6521</v>
      </c>
      <c r="Q121" s="752">
        <f t="shared" si="5"/>
        <v>9</v>
      </c>
      <c r="R121" s="752">
        <f t="shared" si="5"/>
        <v>9.58</v>
      </c>
      <c r="S121" s="770">
        <f t="shared" si="6"/>
        <v>159.19999999999999</v>
      </c>
      <c r="T121" s="770">
        <f t="shared" si="7"/>
        <v>144</v>
      </c>
      <c r="U121" s="770">
        <f t="shared" si="8"/>
        <v>-15.199999999999989</v>
      </c>
      <c r="V121" s="775">
        <f t="shared" si="9"/>
        <v>0.90452261306532666</v>
      </c>
      <c r="W121" s="753">
        <v>18</v>
      </c>
    </row>
    <row r="122" spans="1:23" ht="14.4" customHeight="1" x14ac:dyDescent="0.3">
      <c r="A122" s="822" t="s">
        <v>6522</v>
      </c>
      <c r="B122" s="805">
        <v>9</v>
      </c>
      <c r="C122" s="806">
        <v>17.079999999999998</v>
      </c>
      <c r="D122" s="776">
        <v>10.8</v>
      </c>
      <c r="E122" s="809">
        <v>18</v>
      </c>
      <c r="F122" s="810">
        <v>36.78</v>
      </c>
      <c r="G122" s="758">
        <v>14.4</v>
      </c>
      <c r="H122" s="812">
        <v>11</v>
      </c>
      <c r="I122" s="808">
        <v>21.41</v>
      </c>
      <c r="J122" s="755">
        <v>13.3</v>
      </c>
      <c r="K122" s="811">
        <v>1.9</v>
      </c>
      <c r="L122" s="812">
        <v>4</v>
      </c>
      <c r="M122" s="812">
        <v>38</v>
      </c>
      <c r="N122" s="813">
        <v>12.63</v>
      </c>
      <c r="O122" s="812" t="s">
        <v>6288</v>
      </c>
      <c r="P122" s="814" t="s">
        <v>6523</v>
      </c>
      <c r="Q122" s="815">
        <f t="shared" si="5"/>
        <v>2</v>
      </c>
      <c r="R122" s="815">
        <f t="shared" si="5"/>
        <v>4.3300000000000018</v>
      </c>
      <c r="S122" s="805">
        <f t="shared" si="6"/>
        <v>138.93</v>
      </c>
      <c r="T122" s="805">
        <f t="shared" si="7"/>
        <v>146.30000000000001</v>
      </c>
      <c r="U122" s="805">
        <f t="shared" si="8"/>
        <v>7.3700000000000045</v>
      </c>
      <c r="V122" s="816">
        <f t="shared" si="9"/>
        <v>1.0530482977038798</v>
      </c>
      <c r="W122" s="756">
        <v>35</v>
      </c>
    </row>
    <row r="123" spans="1:23" ht="14.4" customHeight="1" x14ac:dyDescent="0.3">
      <c r="A123" s="822" t="s">
        <v>6524</v>
      </c>
      <c r="B123" s="805">
        <v>2</v>
      </c>
      <c r="C123" s="806">
        <v>6.28</v>
      </c>
      <c r="D123" s="776">
        <v>22</v>
      </c>
      <c r="E123" s="809">
        <v>6</v>
      </c>
      <c r="F123" s="810">
        <v>19.43</v>
      </c>
      <c r="G123" s="758">
        <v>20.5</v>
      </c>
      <c r="H123" s="812">
        <v>1</v>
      </c>
      <c r="I123" s="808">
        <v>3.12</v>
      </c>
      <c r="J123" s="755">
        <v>18</v>
      </c>
      <c r="K123" s="811">
        <v>3.12</v>
      </c>
      <c r="L123" s="812">
        <v>5</v>
      </c>
      <c r="M123" s="812">
        <v>49</v>
      </c>
      <c r="N123" s="813">
        <v>16.22</v>
      </c>
      <c r="O123" s="812" t="s">
        <v>6288</v>
      </c>
      <c r="P123" s="814" t="s">
        <v>6525</v>
      </c>
      <c r="Q123" s="815">
        <f t="shared" si="5"/>
        <v>-1</v>
      </c>
      <c r="R123" s="815">
        <f t="shared" si="5"/>
        <v>-3.16</v>
      </c>
      <c r="S123" s="805">
        <f t="shared" si="6"/>
        <v>16.22</v>
      </c>
      <c r="T123" s="805">
        <f t="shared" si="7"/>
        <v>18</v>
      </c>
      <c r="U123" s="805">
        <f t="shared" si="8"/>
        <v>1.7800000000000011</v>
      </c>
      <c r="V123" s="816">
        <f t="shared" si="9"/>
        <v>1.1097410604192355</v>
      </c>
      <c r="W123" s="756">
        <v>2</v>
      </c>
    </row>
    <row r="124" spans="1:23" ht="14.4" customHeight="1" x14ac:dyDescent="0.3">
      <c r="A124" s="821" t="s">
        <v>6526</v>
      </c>
      <c r="B124" s="770">
        <v>87</v>
      </c>
      <c r="C124" s="771">
        <v>95.61</v>
      </c>
      <c r="D124" s="772">
        <v>5.8</v>
      </c>
      <c r="E124" s="746">
        <v>91</v>
      </c>
      <c r="F124" s="747">
        <v>100.84</v>
      </c>
      <c r="G124" s="748">
        <v>6.2</v>
      </c>
      <c r="H124" s="750">
        <v>103</v>
      </c>
      <c r="I124" s="744">
        <v>113.2</v>
      </c>
      <c r="J124" s="745">
        <v>5.0999999999999996</v>
      </c>
      <c r="K124" s="749">
        <v>1.1000000000000001</v>
      </c>
      <c r="L124" s="750">
        <v>2</v>
      </c>
      <c r="M124" s="750">
        <v>17</v>
      </c>
      <c r="N124" s="751">
        <v>5.62</v>
      </c>
      <c r="O124" s="750" t="s">
        <v>5132</v>
      </c>
      <c r="P124" s="774" t="s">
        <v>6527</v>
      </c>
      <c r="Q124" s="752">
        <f t="shared" si="5"/>
        <v>16</v>
      </c>
      <c r="R124" s="752">
        <f t="shared" si="5"/>
        <v>17.590000000000003</v>
      </c>
      <c r="S124" s="770">
        <f t="shared" si="6"/>
        <v>578.86</v>
      </c>
      <c r="T124" s="770">
        <f t="shared" si="7"/>
        <v>525.29999999999995</v>
      </c>
      <c r="U124" s="770">
        <f t="shared" si="8"/>
        <v>-53.560000000000059</v>
      </c>
      <c r="V124" s="775">
        <f t="shared" si="9"/>
        <v>0.90747330960854078</v>
      </c>
      <c r="W124" s="753">
        <v>25</v>
      </c>
    </row>
    <row r="125" spans="1:23" ht="14.4" customHeight="1" x14ac:dyDescent="0.3">
      <c r="A125" s="822" t="s">
        <v>6528</v>
      </c>
      <c r="B125" s="805">
        <v>42</v>
      </c>
      <c r="C125" s="806">
        <v>52.55</v>
      </c>
      <c r="D125" s="776">
        <v>6</v>
      </c>
      <c r="E125" s="809">
        <v>58</v>
      </c>
      <c r="F125" s="810">
        <v>73.319999999999993</v>
      </c>
      <c r="G125" s="758">
        <v>6.8</v>
      </c>
      <c r="H125" s="812">
        <v>20</v>
      </c>
      <c r="I125" s="808">
        <v>25.03</v>
      </c>
      <c r="J125" s="754">
        <v>5.8</v>
      </c>
      <c r="K125" s="811">
        <v>1.25</v>
      </c>
      <c r="L125" s="812">
        <v>2</v>
      </c>
      <c r="M125" s="812">
        <v>20</v>
      </c>
      <c r="N125" s="813">
        <v>6.61</v>
      </c>
      <c r="O125" s="812" t="s">
        <v>5132</v>
      </c>
      <c r="P125" s="814" t="s">
        <v>6529</v>
      </c>
      <c r="Q125" s="815">
        <f t="shared" si="5"/>
        <v>-22</v>
      </c>
      <c r="R125" s="815">
        <f t="shared" si="5"/>
        <v>-27.519999999999996</v>
      </c>
      <c r="S125" s="805">
        <f t="shared" si="6"/>
        <v>132.20000000000002</v>
      </c>
      <c r="T125" s="805">
        <f t="shared" si="7"/>
        <v>116</v>
      </c>
      <c r="U125" s="805">
        <f t="shared" si="8"/>
        <v>-16.200000000000017</v>
      </c>
      <c r="V125" s="816">
        <f t="shared" si="9"/>
        <v>0.87745839636913758</v>
      </c>
      <c r="W125" s="756">
        <v>9</v>
      </c>
    </row>
    <row r="126" spans="1:23" ht="14.4" customHeight="1" x14ac:dyDescent="0.3">
      <c r="A126" s="822" t="s">
        <v>6530</v>
      </c>
      <c r="B126" s="805">
        <v>3</v>
      </c>
      <c r="C126" s="806">
        <v>8.0299999999999994</v>
      </c>
      <c r="D126" s="776">
        <v>16.3</v>
      </c>
      <c r="E126" s="809">
        <v>2</v>
      </c>
      <c r="F126" s="810">
        <v>3.27</v>
      </c>
      <c r="G126" s="758">
        <v>14</v>
      </c>
      <c r="H126" s="812">
        <v>1</v>
      </c>
      <c r="I126" s="808">
        <v>1.64</v>
      </c>
      <c r="J126" s="755">
        <v>13</v>
      </c>
      <c r="K126" s="811">
        <v>1.64</v>
      </c>
      <c r="L126" s="812">
        <v>3</v>
      </c>
      <c r="M126" s="812">
        <v>26</v>
      </c>
      <c r="N126" s="813">
        <v>8.73</v>
      </c>
      <c r="O126" s="812" t="s">
        <v>5132</v>
      </c>
      <c r="P126" s="814" t="s">
        <v>6531</v>
      </c>
      <c r="Q126" s="815">
        <f t="shared" si="5"/>
        <v>-2</v>
      </c>
      <c r="R126" s="815">
        <f t="shared" si="5"/>
        <v>-6.39</v>
      </c>
      <c r="S126" s="805">
        <f t="shared" si="6"/>
        <v>8.73</v>
      </c>
      <c r="T126" s="805">
        <f t="shared" si="7"/>
        <v>13</v>
      </c>
      <c r="U126" s="805">
        <f t="shared" si="8"/>
        <v>4.2699999999999996</v>
      </c>
      <c r="V126" s="816">
        <f t="shared" si="9"/>
        <v>1.4891179839633446</v>
      </c>
      <c r="W126" s="756">
        <v>4</v>
      </c>
    </row>
    <row r="127" spans="1:23" ht="14.4" customHeight="1" x14ac:dyDescent="0.3">
      <c r="A127" s="821" t="s">
        <v>6532</v>
      </c>
      <c r="B127" s="770">
        <v>7</v>
      </c>
      <c r="C127" s="771">
        <v>12.65</v>
      </c>
      <c r="D127" s="772">
        <v>13</v>
      </c>
      <c r="E127" s="746">
        <v>7</v>
      </c>
      <c r="F127" s="747">
        <v>13.14</v>
      </c>
      <c r="G127" s="748">
        <v>9.3000000000000007</v>
      </c>
      <c r="H127" s="750">
        <v>7</v>
      </c>
      <c r="I127" s="744">
        <v>11.38</v>
      </c>
      <c r="J127" s="745">
        <v>6.9</v>
      </c>
      <c r="K127" s="749">
        <v>1.55</v>
      </c>
      <c r="L127" s="750">
        <v>3</v>
      </c>
      <c r="M127" s="750">
        <v>27</v>
      </c>
      <c r="N127" s="751">
        <v>9.14</v>
      </c>
      <c r="O127" s="750" t="s">
        <v>6288</v>
      </c>
      <c r="P127" s="774" t="s">
        <v>6533</v>
      </c>
      <c r="Q127" s="752">
        <f t="shared" si="5"/>
        <v>0</v>
      </c>
      <c r="R127" s="752">
        <f t="shared" si="5"/>
        <v>-1.2699999999999996</v>
      </c>
      <c r="S127" s="770">
        <f t="shared" si="6"/>
        <v>63.980000000000004</v>
      </c>
      <c r="T127" s="770">
        <f t="shared" si="7"/>
        <v>48.300000000000004</v>
      </c>
      <c r="U127" s="770">
        <f t="shared" si="8"/>
        <v>-15.68</v>
      </c>
      <c r="V127" s="775">
        <f t="shared" si="9"/>
        <v>0.75492341356673964</v>
      </c>
      <c r="W127" s="753">
        <v>5</v>
      </c>
    </row>
    <row r="128" spans="1:23" ht="14.4" customHeight="1" x14ac:dyDescent="0.3">
      <c r="A128" s="822" t="s">
        <v>6534</v>
      </c>
      <c r="B128" s="805">
        <v>3</v>
      </c>
      <c r="C128" s="806">
        <v>6.36</v>
      </c>
      <c r="D128" s="776">
        <v>18</v>
      </c>
      <c r="E128" s="809">
        <v>9</v>
      </c>
      <c r="F128" s="810">
        <v>20.52</v>
      </c>
      <c r="G128" s="758">
        <v>16.100000000000001</v>
      </c>
      <c r="H128" s="812">
        <v>1</v>
      </c>
      <c r="I128" s="808">
        <v>2.0499999999999998</v>
      </c>
      <c r="J128" s="754">
        <v>5</v>
      </c>
      <c r="K128" s="811">
        <v>2.0499999999999998</v>
      </c>
      <c r="L128" s="812">
        <v>4</v>
      </c>
      <c r="M128" s="812">
        <v>37</v>
      </c>
      <c r="N128" s="813">
        <v>12.2</v>
      </c>
      <c r="O128" s="812" t="s">
        <v>6288</v>
      </c>
      <c r="P128" s="814" t="s">
        <v>6535</v>
      </c>
      <c r="Q128" s="815">
        <f t="shared" si="5"/>
        <v>-2</v>
      </c>
      <c r="R128" s="815">
        <f t="shared" si="5"/>
        <v>-4.3100000000000005</v>
      </c>
      <c r="S128" s="805">
        <f t="shared" si="6"/>
        <v>12.2</v>
      </c>
      <c r="T128" s="805">
        <f t="shared" si="7"/>
        <v>5</v>
      </c>
      <c r="U128" s="805">
        <f t="shared" si="8"/>
        <v>-7.1999999999999993</v>
      </c>
      <c r="V128" s="816">
        <f t="shared" si="9"/>
        <v>0.4098360655737705</v>
      </c>
      <c r="W128" s="756"/>
    </row>
    <row r="129" spans="1:23" ht="14.4" customHeight="1" x14ac:dyDescent="0.3">
      <c r="A129" s="822" t="s">
        <v>6536</v>
      </c>
      <c r="B129" s="805">
        <v>2</v>
      </c>
      <c r="C129" s="806">
        <v>6.61</v>
      </c>
      <c r="D129" s="776">
        <v>15.5</v>
      </c>
      <c r="E129" s="809">
        <v>2</v>
      </c>
      <c r="F129" s="810">
        <v>6.61</v>
      </c>
      <c r="G129" s="758">
        <v>18</v>
      </c>
      <c r="H129" s="812">
        <v>3</v>
      </c>
      <c r="I129" s="808">
        <v>9.91</v>
      </c>
      <c r="J129" s="755">
        <v>22.3</v>
      </c>
      <c r="K129" s="811">
        <v>3.3</v>
      </c>
      <c r="L129" s="812">
        <v>5</v>
      </c>
      <c r="M129" s="812">
        <v>49</v>
      </c>
      <c r="N129" s="813">
        <v>16.2</v>
      </c>
      <c r="O129" s="812" t="s">
        <v>6288</v>
      </c>
      <c r="P129" s="814" t="s">
        <v>6537</v>
      </c>
      <c r="Q129" s="815">
        <f t="shared" si="5"/>
        <v>1</v>
      </c>
      <c r="R129" s="815">
        <f t="shared" si="5"/>
        <v>3.3</v>
      </c>
      <c r="S129" s="805">
        <f t="shared" si="6"/>
        <v>48.599999999999994</v>
      </c>
      <c r="T129" s="805">
        <f t="shared" si="7"/>
        <v>66.900000000000006</v>
      </c>
      <c r="U129" s="805">
        <f t="shared" si="8"/>
        <v>18.300000000000011</v>
      </c>
      <c r="V129" s="816">
        <f t="shared" si="9"/>
        <v>1.3765432098765435</v>
      </c>
      <c r="W129" s="756">
        <v>28</v>
      </c>
    </row>
    <row r="130" spans="1:23" ht="14.4" customHeight="1" x14ac:dyDescent="0.3">
      <c r="A130" s="821" t="s">
        <v>6538</v>
      </c>
      <c r="B130" s="770">
        <v>7</v>
      </c>
      <c r="C130" s="771">
        <v>4.28</v>
      </c>
      <c r="D130" s="772">
        <v>10.4</v>
      </c>
      <c r="E130" s="746">
        <v>11</v>
      </c>
      <c r="F130" s="747">
        <v>6.11</v>
      </c>
      <c r="G130" s="748">
        <v>3.8</v>
      </c>
      <c r="H130" s="750">
        <v>12</v>
      </c>
      <c r="I130" s="744">
        <v>7.01</v>
      </c>
      <c r="J130" s="745">
        <v>5.7</v>
      </c>
      <c r="K130" s="749">
        <v>0.54</v>
      </c>
      <c r="L130" s="750">
        <v>2</v>
      </c>
      <c r="M130" s="750">
        <v>21</v>
      </c>
      <c r="N130" s="751">
        <v>6.96</v>
      </c>
      <c r="O130" s="750" t="s">
        <v>6288</v>
      </c>
      <c r="P130" s="774" t="s">
        <v>6539</v>
      </c>
      <c r="Q130" s="752">
        <f t="shared" si="5"/>
        <v>5</v>
      </c>
      <c r="R130" s="752">
        <f t="shared" si="5"/>
        <v>2.7299999999999995</v>
      </c>
      <c r="S130" s="770">
        <f t="shared" si="6"/>
        <v>83.52</v>
      </c>
      <c r="T130" s="770">
        <f t="shared" si="7"/>
        <v>68.400000000000006</v>
      </c>
      <c r="U130" s="770">
        <f t="shared" si="8"/>
        <v>-15.11999999999999</v>
      </c>
      <c r="V130" s="775">
        <f t="shared" si="9"/>
        <v>0.81896551724137945</v>
      </c>
      <c r="W130" s="753">
        <v>22</v>
      </c>
    </row>
    <row r="131" spans="1:23" ht="14.4" customHeight="1" x14ac:dyDescent="0.3">
      <c r="A131" s="822" t="s">
        <v>6540</v>
      </c>
      <c r="B131" s="805">
        <v>6</v>
      </c>
      <c r="C131" s="806">
        <v>3.91</v>
      </c>
      <c r="D131" s="776">
        <v>5.5</v>
      </c>
      <c r="E131" s="809">
        <v>4</v>
      </c>
      <c r="F131" s="810">
        <v>2.5099999999999998</v>
      </c>
      <c r="G131" s="758">
        <v>8.8000000000000007</v>
      </c>
      <c r="H131" s="812">
        <v>1</v>
      </c>
      <c r="I131" s="808">
        <v>0.48</v>
      </c>
      <c r="J131" s="754">
        <v>2</v>
      </c>
      <c r="K131" s="811">
        <v>0.68</v>
      </c>
      <c r="L131" s="812">
        <v>3</v>
      </c>
      <c r="M131" s="812">
        <v>26</v>
      </c>
      <c r="N131" s="813">
        <v>8.76</v>
      </c>
      <c r="O131" s="812" t="s">
        <v>6288</v>
      </c>
      <c r="P131" s="814" t="s">
        <v>6541</v>
      </c>
      <c r="Q131" s="815">
        <f t="shared" si="5"/>
        <v>-5</v>
      </c>
      <c r="R131" s="815">
        <f t="shared" si="5"/>
        <v>-3.43</v>
      </c>
      <c r="S131" s="805">
        <f t="shared" si="6"/>
        <v>8.76</v>
      </c>
      <c r="T131" s="805">
        <f t="shared" si="7"/>
        <v>2</v>
      </c>
      <c r="U131" s="805">
        <f t="shared" si="8"/>
        <v>-6.76</v>
      </c>
      <c r="V131" s="816">
        <f t="shared" si="9"/>
        <v>0.22831050228310504</v>
      </c>
      <c r="W131" s="756"/>
    </row>
    <row r="132" spans="1:23" ht="14.4" customHeight="1" x14ac:dyDescent="0.3">
      <c r="A132" s="822" t="s">
        <v>6542</v>
      </c>
      <c r="B132" s="805"/>
      <c r="C132" s="806"/>
      <c r="D132" s="776"/>
      <c r="E132" s="809">
        <v>3</v>
      </c>
      <c r="F132" s="810">
        <v>2.79</v>
      </c>
      <c r="G132" s="758">
        <v>23.3</v>
      </c>
      <c r="H132" s="812">
        <v>1</v>
      </c>
      <c r="I132" s="808">
        <v>0.76</v>
      </c>
      <c r="J132" s="754">
        <v>4</v>
      </c>
      <c r="K132" s="811">
        <v>0.76</v>
      </c>
      <c r="L132" s="812">
        <v>3</v>
      </c>
      <c r="M132" s="812">
        <v>31</v>
      </c>
      <c r="N132" s="813">
        <v>10.210000000000001</v>
      </c>
      <c r="O132" s="812" t="s">
        <v>6288</v>
      </c>
      <c r="P132" s="814" t="s">
        <v>6543</v>
      </c>
      <c r="Q132" s="815">
        <f t="shared" si="5"/>
        <v>1</v>
      </c>
      <c r="R132" s="815">
        <f t="shared" si="5"/>
        <v>0.76</v>
      </c>
      <c r="S132" s="805">
        <f t="shared" si="6"/>
        <v>10.210000000000001</v>
      </c>
      <c r="T132" s="805">
        <f t="shared" si="7"/>
        <v>4</v>
      </c>
      <c r="U132" s="805">
        <f t="shared" si="8"/>
        <v>-6.2100000000000009</v>
      </c>
      <c r="V132" s="816">
        <f t="shared" si="9"/>
        <v>0.39177277179236042</v>
      </c>
      <c r="W132" s="756"/>
    </row>
    <row r="133" spans="1:23" ht="14.4" customHeight="1" x14ac:dyDescent="0.3">
      <c r="A133" s="821" t="s">
        <v>6544</v>
      </c>
      <c r="B133" s="770">
        <v>6</v>
      </c>
      <c r="C133" s="771">
        <v>4.51</v>
      </c>
      <c r="D133" s="772">
        <v>6</v>
      </c>
      <c r="E133" s="746">
        <v>6</v>
      </c>
      <c r="F133" s="747">
        <v>4.05</v>
      </c>
      <c r="G133" s="748">
        <v>8.1999999999999993</v>
      </c>
      <c r="H133" s="750">
        <v>7</v>
      </c>
      <c r="I133" s="744">
        <v>4.67</v>
      </c>
      <c r="J133" s="745">
        <v>5.6</v>
      </c>
      <c r="K133" s="749">
        <v>0.7</v>
      </c>
      <c r="L133" s="750">
        <v>3</v>
      </c>
      <c r="M133" s="750">
        <v>25</v>
      </c>
      <c r="N133" s="751">
        <v>8.18</v>
      </c>
      <c r="O133" s="750" t="s">
        <v>6288</v>
      </c>
      <c r="P133" s="774" t="s">
        <v>6545</v>
      </c>
      <c r="Q133" s="752">
        <f t="shared" si="5"/>
        <v>1</v>
      </c>
      <c r="R133" s="752">
        <f t="shared" si="5"/>
        <v>0.16000000000000014</v>
      </c>
      <c r="S133" s="770">
        <f t="shared" si="6"/>
        <v>57.26</v>
      </c>
      <c r="T133" s="770">
        <f t="shared" si="7"/>
        <v>39.199999999999996</v>
      </c>
      <c r="U133" s="770">
        <f t="shared" si="8"/>
        <v>-18.060000000000002</v>
      </c>
      <c r="V133" s="775">
        <f t="shared" si="9"/>
        <v>0.68459657701711485</v>
      </c>
      <c r="W133" s="753">
        <v>5</v>
      </c>
    </row>
    <row r="134" spans="1:23" ht="14.4" customHeight="1" x14ac:dyDescent="0.3">
      <c r="A134" s="822" t="s">
        <v>6546</v>
      </c>
      <c r="B134" s="805">
        <v>3</v>
      </c>
      <c r="C134" s="806">
        <v>3.17</v>
      </c>
      <c r="D134" s="776">
        <v>10.7</v>
      </c>
      <c r="E134" s="809">
        <v>3</v>
      </c>
      <c r="F134" s="810">
        <v>2.81</v>
      </c>
      <c r="G134" s="758">
        <v>7.7</v>
      </c>
      <c r="H134" s="812">
        <v>1</v>
      </c>
      <c r="I134" s="808">
        <v>0.9</v>
      </c>
      <c r="J134" s="754">
        <v>3</v>
      </c>
      <c r="K134" s="811">
        <v>0.9</v>
      </c>
      <c r="L134" s="812">
        <v>3</v>
      </c>
      <c r="M134" s="812">
        <v>29</v>
      </c>
      <c r="N134" s="813">
        <v>9.6999999999999993</v>
      </c>
      <c r="O134" s="812" t="s">
        <v>6288</v>
      </c>
      <c r="P134" s="814" t="s">
        <v>6547</v>
      </c>
      <c r="Q134" s="815">
        <f t="shared" ref="Q134:R197" si="10">H134-B134</f>
        <v>-2</v>
      </c>
      <c r="R134" s="815">
        <f t="shared" si="10"/>
        <v>-2.27</v>
      </c>
      <c r="S134" s="805">
        <f t="shared" ref="S134:S197" si="11">IF(H134=0,"",H134*N134)</f>
        <v>9.6999999999999993</v>
      </c>
      <c r="T134" s="805">
        <f t="shared" ref="T134:T197" si="12">IF(H134=0,"",H134*J134)</f>
        <v>3</v>
      </c>
      <c r="U134" s="805">
        <f t="shared" ref="U134:U197" si="13">IF(H134=0,"",T134-S134)</f>
        <v>-6.6999999999999993</v>
      </c>
      <c r="V134" s="816">
        <f t="shared" ref="V134:V197" si="14">IF(H134=0,"",T134/S134)</f>
        <v>0.30927835051546393</v>
      </c>
      <c r="W134" s="756"/>
    </row>
    <row r="135" spans="1:23" ht="14.4" customHeight="1" x14ac:dyDescent="0.3">
      <c r="A135" s="822" t="s">
        <v>6548</v>
      </c>
      <c r="B135" s="805">
        <v>1</v>
      </c>
      <c r="C135" s="806">
        <v>1.92</v>
      </c>
      <c r="D135" s="776">
        <v>26</v>
      </c>
      <c r="E135" s="809">
        <v>1</v>
      </c>
      <c r="F135" s="810">
        <v>2.67</v>
      </c>
      <c r="G135" s="758">
        <v>41</v>
      </c>
      <c r="H135" s="812">
        <v>1</v>
      </c>
      <c r="I135" s="808">
        <v>1.92</v>
      </c>
      <c r="J135" s="754">
        <v>13</v>
      </c>
      <c r="K135" s="811">
        <v>1.92</v>
      </c>
      <c r="L135" s="812">
        <v>5</v>
      </c>
      <c r="M135" s="812">
        <v>42</v>
      </c>
      <c r="N135" s="813">
        <v>13.91</v>
      </c>
      <c r="O135" s="812" t="s">
        <v>6288</v>
      </c>
      <c r="P135" s="814" t="s">
        <v>6549</v>
      </c>
      <c r="Q135" s="815">
        <f t="shared" si="10"/>
        <v>0</v>
      </c>
      <c r="R135" s="815">
        <f t="shared" si="10"/>
        <v>0</v>
      </c>
      <c r="S135" s="805">
        <f t="shared" si="11"/>
        <v>13.91</v>
      </c>
      <c r="T135" s="805">
        <f t="shared" si="12"/>
        <v>13</v>
      </c>
      <c r="U135" s="805">
        <f t="shared" si="13"/>
        <v>-0.91000000000000014</v>
      </c>
      <c r="V135" s="816">
        <f t="shared" si="14"/>
        <v>0.93457943925233644</v>
      </c>
      <c r="W135" s="756"/>
    </row>
    <row r="136" spans="1:23" ht="14.4" customHeight="1" x14ac:dyDescent="0.3">
      <c r="A136" s="821" t="s">
        <v>6550</v>
      </c>
      <c r="B136" s="760">
        <v>7</v>
      </c>
      <c r="C136" s="761">
        <v>4.49</v>
      </c>
      <c r="D136" s="762">
        <v>9.6999999999999993</v>
      </c>
      <c r="E136" s="773">
        <v>1</v>
      </c>
      <c r="F136" s="744">
        <v>0.52</v>
      </c>
      <c r="G136" s="745">
        <v>2</v>
      </c>
      <c r="H136" s="750">
        <v>1</v>
      </c>
      <c r="I136" s="744">
        <v>0.52</v>
      </c>
      <c r="J136" s="745">
        <v>2</v>
      </c>
      <c r="K136" s="749">
        <v>0.52</v>
      </c>
      <c r="L136" s="750">
        <v>2</v>
      </c>
      <c r="M136" s="750">
        <v>20</v>
      </c>
      <c r="N136" s="751">
        <v>6.83</v>
      </c>
      <c r="O136" s="750" t="s">
        <v>6288</v>
      </c>
      <c r="P136" s="774" t="s">
        <v>6551</v>
      </c>
      <c r="Q136" s="752">
        <f t="shared" si="10"/>
        <v>-6</v>
      </c>
      <c r="R136" s="752">
        <f t="shared" si="10"/>
        <v>-3.97</v>
      </c>
      <c r="S136" s="770">
        <f t="shared" si="11"/>
        <v>6.83</v>
      </c>
      <c r="T136" s="770">
        <f t="shared" si="12"/>
        <v>2</v>
      </c>
      <c r="U136" s="770">
        <f t="shared" si="13"/>
        <v>-4.83</v>
      </c>
      <c r="V136" s="775">
        <f t="shared" si="14"/>
        <v>0.29282576866764276</v>
      </c>
      <c r="W136" s="753"/>
    </row>
    <row r="137" spans="1:23" ht="14.4" customHeight="1" x14ac:dyDescent="0.3">
      <c r="A137" s="822" t="s">
        <v>6552</v>
      </c>
      <c r="B137" s="817">
        <v>1</v>
      </c>
      <c r="C137" s="818">
        <v>0.63</v>
      </c>
      <c r="D137" s="759">
        <v>5</v>
      </c>
      <c r="E137" s="807">
        <v>2</v>
      </c>
      <c r="F137" s="808">
        <v>2.02</v>
      </c>
      <c r="G137" s="754">
        <v>15</v>
      </c>
      <c r="H137" s="812"/>
      <c r="I137" s="808"/>
      <c r="J137" s="754"/>
      <c r="K137" s="811">
        <v>0.63</v>
      </c>
      <c r="L137" s="812">
        <v>3</v>
      </c>
      <c r="M137" s="812">
        <v>25</v>
      </c>
      <c r="N137" s="813">
        <v>8.35</v>
      </c>
      <c r="O137" s="812" t="s">
        <v>6288</v>
      </c>
      <c r="P137" s="814" t="s">
        <v>6553</v>
      </c>
      <c r="Q137" s="815">
        <f t="shared" si="10"/>
        <v>-1</v>
      </c>
      <c r="R137" s="815">
        <f t="shared" si="10"/>
        <v>-0.63</v>
      </c>
      <c r="S137" s="805" t="str">
        <f t="shared" si="11"/>
        <v/>
      </c>
      <c r="T137" s="805" t="str">
        <f t="shared" si="12"/>
        <v/>
      </c>
      <c r="U137" s="805" t="str">
        <f t="shared" si="13"/>
        <v/>
      </c>
      <c r="V137" s="816" t="str">
        <f t="shared" si="14"/>
        <v/>
      </c>
      <c r="W137" s="756"/>
    </row>
    <row r="138" spans="1:23" ht="14.4" customHeight="1" x14ac:dyDescent="0.3">
      <c r="A138" s="822" t="s">
        <v>6554</v>
      </c>
      <c r="B138" s="817">
        <v>2</v>
      </c>
      <c r="C138" s="818">
        <v>2.38</v>
      </c>
      <c r="D138" s="759">
        <v>17.5</v>
      </c>
      <c r="E138" s="807">
        <v>2</v>
      </c>
      <c r="F138" s="808">
        <v>2.06</v>
      </c>
      <c r="G138" s="754">
        <v>17</v>
      </c>
      <c r="H138" s="812">
        <v>1</v>
      </c>
      <c r="I138" s="808">
        <v>1</v>
      </c>
      <c r="J138" s="754">
        <v>10</v>
      </c>
      <c r="K138" s="811">
        <v>0.98</v>
      </c>
      <c r="L138" s="812">
        <v>4</v>
      </c>
      <c r="M138" s="812">
        <v>34</v>
      </c>
      <c r="N138" s="813">
        <v>11.34</v>
      </c>
      <c r="O138" s="812" t="s">
        <v>6288</v>
      </c>
      <c r="P138" s="814" t="s">
        <v>6555</v>
      </c>
      <c r="Q138" s="815">
        <f t="shared" si="10"/>
        <v>-1</v>
      </c>
      <c r="R138" s="815">
        <f t="shared" si="10"/>
        <v>-1.38</v>
      </c>
      <c r="S138" s="805">
        <f t="shared" si="11"/>
        <v>11.34</v>
      </c>
      <c r="T138" s="805">
        <f t="shared" si="12"/>
        <v>10</v>
      </c>
      <c r="U138" s="805">
        <f t="shared" si="13"/>
        <v>-1.3399999999999999</v>
      </c>
      <c r="V138" s="816">
        <f t="shared" si="14"/>
        <v>0.88183421516754856</v>
      </c>
      <c r="W138" s="756"/>
    </row>
    <row r="139" spans="1:23" ht="14.4" customHeight="1" x14ac:dyDescent="0.3">
      <c r="A139" s="821" t="s">
        <v>6556</v>
      </c>
      <c r="B139" s="770">
        <v>18</v>
      </c>
      <c r="C139" s="771">
        <v>9.8699999999999992</v>
      </c>
      <c r="D139" s="772">
        <v>8.1999999999999993</v>
      </c>
      <c r="E139" s="746">
        <v>21</v>
      </c>
      <c r="F139" s="747">
        <v>10.130000000000001</v>
      </c>
      <c r="G139" s="748">
        <v>7.4</v>
      </c>
      <c r="H139" s="750">
        <v>21</v>
      </c>
      <c r="I139" s="744">
        <v>10.02</v>
      </c>
      <c r="J139" s="763">
        <v>6.5</v>
      </c>
      <c r="K139" s="749">
        <v>0.47</v>
      </c>
      <c r="L139" s="750">
        <v>2</v>
      </c>
      <c r="M139" s="750">
        <v>19</v>
      </c>
      <c r="N139" s="751">
        <v>6.24</v>
      </c>
      <c r="O139" s="750" t="s">
        <v>6288</v>
      </c>
      <c r="P139" s="774" t="s">
        <v>6557</v>
      </c>
      <c r="Q139" s="752">
        <f t="shared" si="10"/>
        <v>3</v>
      </c>
      <c r="R139" s="752">
        <f t="shared" si="10"/>
        <v>0.15000000000000036</v>
      </c>
      <c r="S139" s="770">
        <f t="shared" si="11"/>
        <v>131.04</v>
      </c>
      <c r="T139" s="770">
        <f t="shared" si="12"/>
        <v>136.5</v>
      </c>
      <c r="U139" s="770">
        <f t="shared" si="13"/>
        <v>5.460000000000008</v>
      </c>
      <c r="V139" s="775">
        <f t="shared" si="14"/>
        <v>1.0416666666666667</v>
      </c>
      <c r="W139" s="753">
        <v>23</v>
      </c>
    </row>
    <row r="140" spans="1:23" ht="14.4" customHeight="1" x14ac:dyDescent="0.3">
      <c r="A140" s="822" t="s">
        <v>6558</v>
      </c>
      <c r="B140" s="805">
        <v>3</v>
      </c>
      <c r="C140" s="806">
        <v>1.98</v>
      </c>
      <c r="D140" s="776">
        <v>7.7</v>
      </c>
      <c r="E140" s="809">
        <v>2</v>
      </c>
      <c r="F140" s="810">
        <v>1.23</v>
      </c>
      <c r="G140" s="758">
        <v>5.5</v>
      </c>
      <c r="H140" s="812"/>
      <c r="I140" s="808"/>
      <c r="J140" s="754"/>
      <c r="K140" s="811">
        <v>0.61</v>
      </c>
      <c r="L140" s="812">
        <v>3</v>
      </c>
      <c r="M140" s="812">
        <v>24</v>
      </c>
      <c r="N140" s="813">
        <v>7.9</v>
      </c>
      <c r="O140" s="812" t="s">
        <v>6288</v>
      </c>
      <c r="P140" s="814" t="s">
        <v>6559</v>
      </c>
      <c r="Q140" s="815">
        <f t="shared" si="10"/>
        <v>-3</v>
      </c>
      <c r="R140" s="815">
        <f t="shared" si="10"/>
        <v>-1.98</v>
      </c>
      <c r="S140" s="805" t="str">
        <f t="shared" si="11"/>
        <v/>
      </c>
      <c r="T140" s="805" t="str">
        <f t="shared" si="12"/>
        <v/>
      </c>
      <c r="U140" s="805" t="str">
        <f t="shared" si="13"/>
        <v/>
      </c>
      <c r="V140" s="816" t="str">
        <f t="shared" si="14"/>
        <v/>
      </c>
      <c r="W140" s="756"/>
    </row>
    <row r="141" spans="1:23" ht="14.4" customHeight="1" x14ac:dyDescent="0.3">
      <c r="A141" s="822" t="s">
        <v>6560</v>
      </c>
      <c r="B141" s="805">
        <v>1</v>
      </c>
      <c r="C141" s="806">
        <v>1.6</v>
      </c>
      <c r="D141" s="776">
        <v>2</v>
      </c>
      <c r="E141" s="809">
        <v>1</v>
      </c>
      <c r="F141" s="810">
        <v>0.95</v>
      </c>
      <c r="G141" s="758">
        <v>9</v>
      </c>
      <c r="H141" s="812"/>
      <c r="I141" s="808"/>
      <c r="J141" s="754"/>
      <c r="K141" s="811">
        <v>0.95</v>
      </c>
      <c r="L141" s="812">
        <v>4</v>
      </c>
      <c r="M141" s="812">
        <v>32</v>
      </c>
      <c r="N141" s="813">
        <v>10.56</v>
      </c>
      <c r="O141" s="812" t="s">
        <v>6288</v>
      </c>
      <c r="P141" s="814" t="s">
        <v>6561</v>
      </c>
      <c r="Q141" s="815">
        <f t="shared" si="10"/>
        <v>-1</v>
      </c>
      <c r="R141" s="815">
        <f t="shared" si="10"/>
        <v>-1.6</v>
      </c>
      <c r="S141" s="805" t="str">
        <f t="shared" si="11"/>
        <v/>
      </c>
      <c r="T141" s="805" t="str">
        <f t="shared" si="12"/>
        <v/>
      </c>
      <c r="U141" s="805" t="str">
        <f t="shared" si="13"/>
        <v/>
      </c>
      <c r="V141" s="816" t="str">
        <f t="shared" si="14"/>
        <v/>
      </c>
      <c r="W141" s="756"/>
    </row>
    <row r="142" spans="1:23" ht="14.4" customHeight="1" x14ac:dyDescent="0.3">
      <c r="A142" s="821" t="s">
        <v>6562</v>
      </c>
      <c r="B142" s="770"/>
      <c r="C142" s="771"/>
      <c r="D142" s="772"/>
      <c r="E142" s="773"/>
      <c r="F142" s="744"/>
      <c r="G142" s="745"/>
      <c r="H142" s="746">
        <v>1</v>
      </c>
      <c r="I142" s="747">
        <v>3.62</v>
      </c>
      <c r="J142" s="763">
        <v>40</v>
      </c>
      <c r="K142" s="749">
        <v>3.34</v>
      </c>
      <c r="L142" s="750">
        <v>5</v>
      </c>
      <c r="M142" s="750">
        <v>43</v>
      </c>
      <c r="N142" s="751">
        <v>14.46</v>
      </c>
      <c r="O142" s="750" t="s">
        <v>5132</v>
      </c>
      <c r="P142" s="774" t="s">
        <v>6563</v>
      </c>
      <c r="Q142" s="752">
        <f t="shared" si="10"/>
        <v>1</v>
      </c>
      <c r="R142" s="752">
        <f t="shared" si="10"/>
        <v>3.62</v>
      </c>
      <c r="S142" s="770">
        <f t="shared" si="11"/>
        <v>14.46</v>
      </c>
      <c r="T142" s="770">
        <f t="shared" si="12"/>
        <v>40</v>
      </c>
      <c r="U142" s="770">
        <f t="shared" si="13"/>
        <v>25.54</v>
      </c>
      <c r="V142" s="775">
        <f t="shared" si="14"/>
        <v>2.7662517289073305</v>
      </c>
      <c r="W142" s="753">
        <v>26</v>
      </c>
    </row>
    <row r="143" spans="1:23" ht="14.4" customHeight="1" x14ac:dyDescent="0.3">
      <c r="A143" s="821" t="s">
        <v>6564</v>
      </c>
      <c r="B143" s="770"/>
      <c r="C143" s="771"/>
      <c r="D143" s="772"/>
      <c r="E143" s="746">
        <v>1</v>
      </c>
      <c r="F143" s="747">
        <v>2.68</v>
      </c>
      <c r="G143" s="748">
        <v>4</v>
      </c>
      <c r="H143" s="750"/>
      <c r="I143" s="744"/>
      <c r="J143" s="745"/>
      <c r="K143" s="749">
        <v>2.68</v>
      </c>
      <c r="L143" s="750">
        <v>4</v>
      </c>
      <c r="M143" s="750">
        <v>33</v>
      </c>
      <c r="N143" s="751">
        <v>11.16</v>
      </c>
      <c r="O143" s="750" t="s">
        <v>6288</v>
      </c>
      <c r="P143" s="774" t="s">
        <v>6565</v>
      </c>
      <c r="Q143" s="752">
        <f t="shared" si="10"/>
        <v>0</v>
      </c>
      <c r="R143" s="752">
        <f t="shared" si="10"/>
        <v>0</v>
      </c>
      <c r="S143" s="770" t="str">
        <f t="shared" si="11"/>
        <v/>
      </c>
      <c r="T143" s="770" t="str">
        <f t="shared" si="12"/>
        <v/>
      </c>
      <c r="U143" s="770" t="str">
        <f t="shared" si="13"/>
        <v/>
      </c>
      <c r="V143" s="775" t="str">
        <f t="shared" si="14"/>
        <v/>
      </c>
      <c r="W143" s="753"/>
    </row>
    <row r="144" spans="1:23" ht="14.4" customHeight="1" x14ac:dyDescent="0.3">
      <c r="A144" s="821" t="s">
        <v>6566</v>
      </c>
      <c r="B144" s="770"/>
      <c r="C144" s="771"/>
      <c r="D144" s="772"/>
      <c r="E144" s="746">
        <v>1</v>
      </c>
      <c r="F144" s="747">
        <v>2.98</v>
      </c>
      <c r="G144" s="748">
        <v>6</v>
      </c>
      <c r="H144" s="750"/>
      <c r="I144" s="744"/>
      <c r="J144" s="745"/>
      <c r="K144" s="749">
        <v>2.98</v>
      </c>
      <c r="L144" s="750">
        <v>3</v>
      </c>
      <c r="M144" s="750">
        <v>27</v>
      </c>
      <c r="N144" s="751">
        <v>9.07</v>
      </c>
      <c r="O144" s="750" t="s">
        <v>6288</v>
      </c>
      <c r="P144" s="774" t="s">
        <v>6567</v>
      </c>
      <c r="Q144" s="752">
        <f t="shared" si="10"/>
        <v>0</v>
      </c>
      <c r="R144" s="752">
        <f t="shared" si="10"/>
        <v>0</v>
      </c>
      <c r="S144" s="770" t="str">
        <f t="shared" si="11"/>
        <v/>
      </c>
      <c r="T144" s="770" t="str">
        <f t="shared" si="12"/>
        <v/>
      </c>
      <c r="U144" s="770" t="str">
        <f t="shared" si="13"/>
        <v/>
      </c>
      <c r="V144" s="775" t="str">
        <f t="shared" si="14"/>
        <v/>
      </c>
      <c r="W144" s="753"/>
    </row>
    <row r="145" spans="1:23" ht="14.4" customHeight="1" x14ac:dyDescent="0.3">
      <c r="A145" s="821" t="s">
        <v>6568</v>
      </c>
      <c r="B145" s="770">
        <v>1</v>
      </c>
      <c r="C145" s="771">
        <v>2.31</v>
      </c>
      <c r="D145" s="772">
        <v>14</v>
      </c>
      <c r="E145" s="773"/>
      <c r="F145" s="744"/>
      <c r="G145" s="745"/>
      <c r="H145" s="746">
        <v>1</v>
      </c>
      <c r="I145" s="747">
        <v>2.31</v>
      </c>
      <c r="J145" s="748">
        <v>7</v>
      </c>
      <c r="K145" s="749">
        <v>2.31</v>
      </c>
      <c r="L145" s="750">
        <v>7</v>
      </c>
      <c r="M145" s="750">
        <v>60</v>
      </c>
      <c r="N145" s="751">
        <v>19.920000000000002</v>
      </c>
      <c r="O145" s="750" t="s">
        <v>6288</v>
      </c>
      <c r="P145" s="774" t="s">
        <v>6569</v>
      </c>
      <c r="Q145" s="752">
        <f t="shared" si="10"/>
        <v>0</v>
      </c>
      <c r="R145" s="752">
        <f t="shared" si="10"/>
        <v>0</v>
      </c>
      <c r="S145" s="770">
        <f t="shared" si="11"/>
        <v>19.920000000000002</v>
      </c>
      <c r="T145" s="770">
        <f t="shared" si="12"/>
        <v>7</v>
      </c>
      <c r="U145" s="770">
        <f t="shared" si="13"/>
        <v>-12.920000000000002</v>
      </c>
      <c r="V145" s="775">
        <f t="shared" si="14"/>
        <v>0.35140562248995982</v>
      </c>
      <c r="W145" s="753"/>
    </row>
    <row r="146" spans="1:23" ht="14.4" customHeight="1" x14ac:dyDescent="0.3">
      <c r="A146" s="822" t="s">
        <v>6570</v>
      </c>
      <c r="B146" s="805"/>
      <c r="C146" s="806"/>
      <c r="D146" s="776"/>
      <c r="E146" s="807">
        <v>1</v>
      </c>
      <c r="F146" s="808">
        <v>4.0999999999999996</v>
      </c>
      <c r="G146" s="754">
        <v>63</v>
      </c>
      <c r="H146" s="809"/>
      <c r="I146" s="810"/>
      <c r="J146" s="758"/>
      <c r="K146" s="811">
        <v>4.0999999999999996</v>
      </c>
      <c r="L146" s="812">
        <v>9</v>
      </c>
      <c r="M146" s="812">
        <v>85</v>
      </c>
      <c r="N146" s="813">
        <v>28.22</v>
      </c>
      <c r="O146" s="812" t="s">
        <v>6288</v>
      </c>
      <c r="P146" s="814" t="s">
        <v>6571</v>
      </c>
      <c r="Q146" s="815">
        <f t="shared" si="10"/>
        <v>0</v>
      </c>
      <c r="R146" s="815">
        <f t="shared" si="10"/>
        <v>0</v>
      </c>
      <c r="S146" s="805" t="str">
        <f t="shared" si="11"/>
        <v/>
      </c>
      <c r="T146" s="805" t="str">
        <f t="shared" si="12"/>
        <v/>
      </c>
      <c r="U146" s="805" t="str">
        <f t="shared" si="13"/>
        <v/>
      </c>
      <c r="V146" s="816" t="str">
        <f t="shared" si="14"/>
        <v/>
      </c>
      <c r="W146" s="756"/>
    </row>
    <row r="147" spans="1:23" ht="14.4" customHeight="1" x14ac:dyDescent="0.3">
      <c r="A147" s="821" t="s">
        <v>6572</v>
      </c>
      <c r="B147" s="770"/>
      <c r="C147" s="771"/>
      <c r="D147" s="772"/>
      <c r="E147" s="746">
        <v>1</v>
      </c>
      <c r="F147" s="747">
        <v>2.5299999999999998</v>
      </c>
      <c r="G147" s="748">
        <v>35</v>
      </c>
      <c r="H147" s="750"/>
      <c r="I147" s="744"/>
      <c r="J147" s="745"/>
      <c r="K147" s="749">
        <v>2.5299999999999998</v>
      </c>
      <c r="L147" s="750">
        <v>5</v>
      </c>
      <c r="M147" s="750">
        <v>42</v>
      </c>
      <c r="N147" s="751">
        <v>13.92</v>
      </c>
      <c r="O147" s="750" t="s">
        <v>6288</v>
      </c>
      <c r="P147" s="774" t="s">
        <v>6573</v>
      </c>
      <c r="Q147" s="752">
        <f t="shared" si="10"/>
        <v>0</v>
      </c>
      <c r="R147" s="752">
        <f t="shared" si="10"/>
        <v>0</v>
      </c>
      <c r="S147" s="770" t="str">
        <f t="shared" si="11"/>
        <v/>
      </c>
      <c r="T147" s="770" t="str">
        <f t="shared" si="12"/>
        <v/>
      </c>
      <c r="U147" s="770" t="str">
        <f t="shared" si="13"/>
        <v/>
      </c>
      <c r="V147" s="775" t="str">
        <f t="shared" si="14"/>
        <v/>
      </c>
      <c r="W147" s="753"/>
    </row>
    <row r="148" spans="1:23" ht="14.4" customHeight="1" x14ac:dyDescent="0.3">
      <c r="A148" s="822" t="s">
        <v>6574</v>
      </c>
      <c r="B148" s="805"/>
      <c r="C148" s="806"/>
      <c r="D148" s="776"/>
      <c r="E148" s="809">
        <v>3</v>
      </c>
      <c r="F148" s="810">
        <v>11.21</v>
      </c>
      <c r="G148" s="758">
        <v>44.3</v>
      </c>
      <c r="H148" s="812"/>
      <c r="I148" s="808"/>
      <c r="J148" s="754"/>
      <c r="K148" s="811">
        <v>3.24</v>
      </c>
      <c r="L148" s="812">
        <v>6</v>
      </c>
      <c r="M148" s="812">
        <v>52</v>
      </c>
      <c r="N148" s="813">
        <v>17.190000000000001</v>
      </c>
      <c r="O148" s="812" t="s">
        <v>6288</v>
      </c>
      <c r="P148" s="814" t="s">
        <v>6575</v>
      </c>
      <c r="Q148" s="815">
        <f t="shared" si="10"/>
        <v>0</v>
      </c>
      <c r="R148" s="815">
        <f t="shared" si="10"/>
        <v>0</v>
      </c>
      <c r="S148" s="805" t="str">
        <f t="shared" si="11"/>
        <v/>
      </c>
      <c r="T148" s="805" t="str">
        <f t="shared" si="12"/>
        <v/>
      </c>
      <c r="U148" s="805" t="str">
        <f t="shared" si="13"/>
        <v/>
      </c>
      <c r="V148" s="816" t="str">
        <f t="shared" si="14"/>
        <v/>
      </c>
      <c r="W148" s="756"/>
    </row>
    <row r="149" spans="1:23" ht="14.4" customHeight="1" x14ac:dyDescent="0.3">
      <c r="A149" s="821" t="s">
        <v>6576</v>
      </c>
      <c r="B149" s="770">
        <v>26</v>
      </c>
      <c r="C149" s="771">
        <v>22.2</v>
      </c>
      <c r="D149" s="772">
        <v>5.5</v>
      </c>
      <c r="E149" s="746">
        <v>34</v>
      </c>
      <c r="F149" s="747">
        <v>27.95</v>
      </c>
      <c r="G149" s="748">
        <v>3.6</v>
      </c>
      <c r="H149" s="750">
        <v>17</v>
      </c>
      <c r="I149" s="744">
        <v>13.65</v>
      </c>
      <c r="J149" s="745">
        <v>3.7</v>
      </c>
      <c r="K149" s="749">
        <v>0.79</v>
      </c>
      <c r="L149" s="750">
        <v>2</v>
      </c>
      <c r="M149" s="750">
        <v>18</v>
      </c>
      <c r="N149" s="751">
        <v>5.88</v>
      </c>
      <c r="O149" s="750" t="s">
        <v>6577</v>
      </c>
      <c r="P149" s="774" t="s">
        <v>6578</v>
      </c>
      <c r="Q149" s="752">
        <f t="shared" si="10"/>
        <v>-9</v>
      </c>
      <c r="R149" s="752">
        <f t="shared" si="10"/>
        <v>-8.5499999999999989</v>
      </c>
      <c r="S149" s="770">
        <f t="shared" si="11"/>
        <v>99.96</v>
      </c>
      <c r="T149" s="770">
        <f t="shared" si="12"/>
        <v>62.900000000000006</v>
      </c>
      <c r="U149" s="770">
        <f t="shared" si="13"/>
        <v>-37.059999999999988</v>
      </c>
      <c r="V149" s="775">
        <f t="shared" si="14"/>
        <v>0.62925170068027225</v>
      </c>
      <c r="W149" s="753">
        <v>6</v>
      </c>
    </row>
    <row r="150" spans="1:23" ht="14.4" customHeight="1" x14ac:dyDescent="0.3">
      <c r="A150" s="822" t="s">
        <v>6579</v>
      </c>
      <c r="B150" s="805">
        <v>4</v>
      </c>
      <c r="C150" s="806">
        <v>9.4499999999999993</v>
      </c>
      <c r="D150" s="776">
        <v>25</v>
      </c>
      <c r="E150" s="809">
        <v>8</v>
      </c>
      <c r="F150" s="810">
        <v>11.97</v>
      </c>
      <c r="G150" s="758">
        <v>10.1</v>
      </c>
      <c r="H150" s="812">
        <v>4</v>
      </c>
      <c r="I150" s="808">
        <v>7.13</v>
      </c>
      <c r="J150" s="754">
        <v>12.3</v>
      </c>
      <c r="K150" s="811">
        <v>1.78</v>
      </c>
      <c r="L150" s="812">
        <v>5</v>
      </c>
      <c r="M150" s="812">
        <v>45</v>
      </c>
      <c r="N150" s="813">
        <v>14.94</v>
      </c>
      <c r="O150" s="812" t="s">
        <v>6577</v>
      </c>
      <c r="P150" s="814" t="s">
        <v>6578</v>
      </c>
      <c r="Q150" s="815">
        <f t="shared" si="10"/>
        <v>0</v>
      </c>
      <c r="R150" s="815">
        <f t="shared" si="10"/>
        <v>-2.3199999999999994</v>
      </c>
      <c r="S150" s="805">
        <f t="shared" si="11"/>
        <v>59.76</v>
      </c>
      <c r="T150" s="805">
        <f t="shared" si="12"/>
        <v>49.2</v>
      </c>
      <c r="U150" s="805">
        <f t="shared" si="13"/>
        <v>-10.559999999999995</v>
      </c>
      <c r="V150" s="816">
        <f t="shared" si="14"/>
        <v>0.82329317269076308</v>
      </c>
      <c r="W150" s="756">
        <v>5</v>
      </c>
    </row>
    <row r="151" spans="1:23" ht="14.4" customHeight="1" x14ac:dyDescent="0.3">
      <c r="A151" s="822" t="s">
        <v>6580</v>
      </c>
      <c r="B151" s="805"/>
      <c r="C151" s="806"/>
      <c r="D151" s="776"/>
      <c r="E151" s="809">
        <v>5</v>
      </c>
      <c r="F151" s="810">
        <v>17.77</v>
      </c>
      <c r="G151" s="758">
        <v>26.8</v>
      </c>
      <c r="H151" s="812">
        <v>3</v>
      </c>
      <c r="I151" s="808">
        <v>15.17</v>
      </c>
      <c r="J151" s="755">
        <v>28.7</v>
      </c>
      <c r="K151" s="811">
        <v>3.55</v>
      </c>
      <c r="L151" s="812">
        <v>9</v>
      </c>
      <c r="M151" s="812">
        <v>79</v>
      </c>
      <c r="N151" s="813">
        <v>26.35</v>
      </c>
      <c r="O151" s="812" t="s">
        <v>6577</v>
      </c>
      <c r="P151" s="814" t="s">
        <v>6578</v>
      </c>
      <c r="Q151" s="815">
        <f t="shared" si="10"/>
        <v>3</v>
      </c>
      <c r="R151" s="815">
        <f t="shared" si="10"/>
        <v>15.17</v>
      </c>
      <c r="S151" s="805">
        <f t="shared" si="11"/>
        <v>79.050000000000011</v>
      </c>
      <c r="T151" s="805">
        <f t="shared" si="12"/>
        <v>86.1</v>
      </c>
      <c r="U151" s="805">
        <f t="shared" si="13"/>
        <v>7.0499999999999829</v>
      </c>
      <c r="V151" s="816">
        <f t="shared" si="14"/>
        <v>1.0891840607210623</v>
      </c>
      <c r="W151" s="756">
        <v>20</v>
      </c>
    </row>
    <row r="152" spans="1:23" ht="14.4" customHeight="1" x14ac:dyDescent="0.3">
      <c r="A152" s="821" t="s">
        <v>6581</v>
      </c>
      <c r="B152" s="770"/>
      <c r="C152" s="771"/>
      <c r="D152" s="772"/>
      <c r="E152" s="746">
        <v>1</v>
      </c>
      <c r="F152" s="747">
        <v>2.09</v>
      </c>
      <c r="G152" s="748">
        <v>18</v>
      </c>
      <c r="H152" s="750"/>
      <c r="I152" s="744"/>
      <c r="J152" s="745"/>
      <c r="K152" s="749">
        <v>1.06</v>
      </c>
      <c r="L152" s="750">
        <v>2</v>
      </c>
      <c r="M152" s="750">
        <v>18</v>
      </c>
      <c r="N152" s="751">
        <v>5.99</v>
      </c>
      <c r="O152" s="750" t="s">
        <v>6288</v>
      </c>
      <c r="P152" s="774" t="s">
        <v>6582</v>
      </c>
      <c r="Q152" s="752">
        <f t="shared" si="10"/>
        <v>0</v>
      </c>
      <c r="R152" s="752">
        <f t="shared" si="10"/>
        <v>0</v>
      </c>
      <c r="S152" s="770" t="str">
        <f t="shared" si="11"/>
        <v/>
      </c>
      <c r="T152" s="770" t="str">
        <f t="shared" si="12"/>
        <v/>
      </c>
      <c r="U152" s="770" t="str">
        <f t="shared" si="13"/>
        <v/>
      </c>
      <c r="V152" s="775" t="str">
        <f t="shared" si="14"/>
        <v/>
      </c>
      <c r="W152" s="753"/>
    </row>
    <row r="153" spans="1:23" ht="14.4" customHeight="1" x14ac:dyDescent="0.3">
      <c r="A153" s="821" t="s">
        <v>6583</v>
      </c>
      <c r="B153" s="770"/>
      <c r="C153" s="771"/>
      <c r="D153" s="772"/>
      <c r="E153" s="746">
        <v>1</v>
      </c>
      <c r="F153" s="747">
        <v>1.36</v>
      </c>
      <c r="G153" s="748">
        <v>18</v>
      </c>
      <c r="H153" s="750"/>
      <c r="I153" s="744"/>
      <c r="J153" s="745"/>
      <c r="K153" s="749">
        <v>0.36</v>
      </c>
      <c r="L153" s="750">
        <v>1</v>
      </c>
      <c r="M153" s="750">
        <v>10</v>
      </c>
      <c r="N153" s="751">
        <v>3.42</v>
      </c>
      <c r="O153" s="750" t="s">
        <v>6288</v>
      </c>
      <c r="P153" s="774" t="s">
        <v>6584</v>
      </c>
      <c r="Q153" s="752">
        <f t="shared" si="10"/>
        <v>0</v>
      </c>
      <c r="R153" s="752">
        <f t="shared" si="10"/>
        <v>0</v>
      </c>
      <c r="S153" s="770" t="str">
        <f t="shared" si="11"/>
        <v/>
      </c>
      <c r="T153" s="770" t="str">
        <f t="shared" si="12"/>
        <v/>
      </c>
      <c r="U153" s="770" t="str">
        <f t="shared" si="13"/>
        <v/>
      </c>
      <c r="V153" s="775" t="str">
        <f t="shared" si="14"/>
        <v/>
      </c>
      <c r="W153" s="753"/>
    </row>
    <row r="154" spans="1:23" ht="14.4" customHeight="1" x14ac:dyDescent="0.3">
      <c r="A154" s="822" t="s">
        <v>6585</v>
      </c>
      <c r="B154" s="805">
        <v>1</v>
      </c>
      <c r="C154" s="806">
        <v>0.41</v>
      </c>
      <c r="D154" s="776">
        <v>4</v>
      </c>
      <c r="E154" s="809">
        <v>1</v>
      </c>
      <c r="F154" s="810">
        <v>1.1299999999999999</v>
      </c>
      <c r="G154" s="758">
        <v>18</v>
      </c>
      <c r="H154" s="812"/>
      <c r="I154" s="808"/>
      <c r="J154" s="754"/>
      <c r="K154" s="811">
        <v>0.41</v>
      </c>
      <c r="L154" s="812">
        <v>1</v>
      </c>
      <c r="M154" s="812">
        <v>12</v>
      </c>
      <c r="N154" s="813">
        <v>3.87</v>
      </c>
      <c r="O154" s="812" t="s">
        <v>6288</v>
      </c>
      <c r="P154" s="814" t="s">
        <v>6586</v>
      </c>
      <c r="Q154" s="815">
        <f t="shared" si="10"/>
        <v>-1</v>
      </c>
      <c r="R154" s="815">
        <f t="shared" si="10"/>
        <v>-0.41</v>
      </c>
      <c r="S154" s="805" t="str">
        <f t="shared" si="11"/>
        <v/>
      </c>
      <c r="T154" s="805" t="str">
        <f t="shared" si="12"/>
        <v/>
      </c>
      <c r="U154" s="805" t="str">
        <f t="shared" si="13"/>
        <v/>
      </c>
      <c r="V154" s="816" t="str">
        <f t="shared" si="14"/>
        <v/>
      </c>
      <c r="W154" s="756"/>
    </row>
    <row r="155" spans="1:23" ht="14.4" customHeight="1" x14ac:dyDescent="0.3">
      <c r="A155" s="822" t="s">
        <v>6587</v>
      </c>
      <c r="B155" s="805">
        <v>1</v>
      </c>
      <c r="C155" s="806">
        <v>1.41</v>
      </c>
      <c r="D155" s="776">
        <v>25</v>
      </c>
      <c r="E155" s="809"/>
      <c r="F155" s="810"/>
      <c r="G155" s="758"/>
      <c r="H155" s="812"/>
      <c r="I155" s="808"/>
      <c r="J155" s="754"/>
      <c r="K155" s="811">
        <v>0.49</v>
      </c>
      <c r="L155" s="812">
        <v>2</v>
      </c>
      <c r="M155" s="812">
        <v>14</v>
      </c>
      <c r="N155" s="813">
        <v>4.8099999999999996</v>
      </c>
      <c r="O155" s="812" t="s">
        <v>6288</v>
      </c>
      <c r="P155" s="814" t="s">
        <v>6588</v>
      </c>
      <c r="Q155" s="815">
        <f t="shared" si="10"/>
        <v>-1</v>
      </c>
      <c r="R155" s="815">
        <f t="shared" si="10"/>
        <v>-1.41</v>
      </c>
      <c r="S155" s="805" t="str">
        <f t="shared" si="11"/>
        <v/>
      </c>
      <c r="T155" s="805" t="str">
        <f t="shared" si="12"/>
        <v/>
      </c>
      <c r="U155" s="805" t="str">
        <f t="shared" si="13"/>
        <v/>
      </c>
      <c r="V155" s="816" t="str">
        <f t="shared" si="14"/>
        <v/>
      </c>
      <c r="W155" s="756"/>
    </row>
    <row r="156" spans="1:23" ht="14.4" customHeight="1" x14ac:dyDescent="0.3">
      <c r="A156" s="821" t="s">
        <v>6589</v>
      </c>
      <c r="B156" s="770">
        <v>4</v>
      </c>
      <c r="C156" s="771">
        <v>5.08</v>
      </c>
      <c r="D156" s="772">
        <v>15.3</v>
      </c>
      <c r="E156" s="746">
        <v>4</v>
      </c>
      <c r="F156" s="747">
        <v>6.45</v>
      </c>
      <c r="G156" s="748">
        <v>17.5</v>
      </c>
      <c r="H156" s="750"/>
      <c r="I156" s="744"/>
      <c r="J156" s="745"/>
      <c r="K156" s="749">
        <v>0.65</v>
      </c>
      <c r="L156" s="750">
        <v>2</v>
      </c>
      <c r="M156" s="750">
        <v>15</v>
      </c>
      <c r="N156" s="751">
        <v>4.9400000000000004</v>
      </c>
      <c r="O156" s="750" t="s">
        <v>6288</v>
      </c>
      <c r="P156" s="774" t="s">
        <v>6590</v>
      </c>
      <c r="Q156" s="752">
        <f t="shared" si="10"/>
        <v>-4</v>
      </c>
      <c r="R156" s="752">
        <f t="shared" si="10"/>
        <v>-5.08</v>
      </c>
      <c r="S156" s="770" t="str">
        <f t="shared" si="11"/>
        <v/>
      </c>
      <c r="T156" s="770" t="str">
        <f t="shared" si="12"/>
        <v/>
      </c>
      <c r="U156" s="770" t="str">
        <f t="shared" si="13"/>
        <v/>
      </c>
      <c r="V156" s="775" t="str">
        <f t="shared" si="14"/>
        <v/>
      </c>
      <c r="W156" s="753"/>
    </row>
    <row r="157" spans="1:23" ht="14.4" customHeight="1" x14ac:dyDescent="0.3">
      <c r="A157" s="821" t="s">
        <v>6591</v>
      </c>
      <c r="B157" s="770"/>
      <c r="C157" s="771"/>
      <c r="D157" s="772"/>
      <c r="E157" s="746">
        <v>2</v>
      </c>
      <c r="F157" s="747">
        <v>1.1100000000000001</v>
      </c>
      <c r="G157" s="748">
        <v>2</v>
      </c>
      <c r="H157" s="750"/>
      <c r="I157" s="744"/>
      <c r="J157" s="745"/>
      <c r="K157" s="749">
        <v>0.55000000000000004</v>
      </c>
      <c r="L157" s="750">
        <v>2</v>
      </c>
      <c r="M157" s="750">
        <v>14</v>
      </c>
      <c r="N157" s="751">
        <v>4.71</v>
      </c>
      <c r="O157" s="750" t="s">
        <v>6288</v>
      </c>
      <c r="P157" s="774" t="s">
        <v>6592</v>
      </c>
      <c r="Q157" s="752">
        <f t="shared" si="10"/>
        <v>0</v>
      </c>
      <c r="R157" s="752">
        <f t="shared" si="10"/>
        <v>0</v>
      </c>
      <c r="S157" s="770" t="str">
        <f t="shared" si="11"/>
        <v/>
      </c>
      <c r="T157" s="770" t="str">
        <f t="shared" si="12"/>
        <v/>
      </c>
      <c r="U157" s="770" t="str">
        <f t="shared" si="13"/>
        <v/>
      </c>
      <c r="V157" s="775" t="str">
        <f t="shared" si="14"/>
        <v/>
      </c>
      <c r="W157" s="753"/>
    </row>
    <row r="158" spans="1:23" ht="14.4" customHeight="1" x14ac:dyDescent="0.3">
      <c r="A158" s="822" t="s">
        <v>6593</v>
      </c>
      <c r="B158" s="805"/>
      <c r="C158" s="806"/>
      <c r="D158" s="776"/>
      <c r="E158" s="809">
        <v>1</v>
      </c>
      <c r="F158" s="810">
        <v>0.8</v>
      </c>
      <c r="G158" s="758">
        <v>8</v>
      </c>
      <c r="H158" s="812"/>
      <c r="I158" s="808"/>
      <c r="J158" s="754"/>
      <c r="K158" s="811">
        <v>0.8</v>
      </c>
      <c r="L158" s="812">
        <v>2</v>
      </c>
      <c r="M158" s="812">
        <v>21</v>
      </c>
      <c r="N158" s="813">
        <v>7.13</v>
      </c>
      <c r="O158" s="812" t="s">
        <v>6288</v>
      </c>
      <c r="P158" s="814" t="s">
        <v>6594</v>
      </c>
      <c r="Q158" s="815">
        <f t="shared" si="10"/>
        <v>0</v>
      </c>
      <c r="R158" s="815">
        <f t="shared" si="10"/>
        <v>0</v>
      </c>
      <c r="S158" s="805" t="str">
        <f t="shared" si="11"/>
        <v/>
      </c>
      <c r="T158" s="805" t="str">
        <f t="shared" si="12"/>
        <v/>
      </c>
      <c r="U158" s="805" t="str">
        <f t="shared" si="13"/>
        <v/>
      </c>
      <c r="V158" s="816" t="str">
        <f t="shared" si="14"/>
        <v/>
      </c>
      <c r="W158" s="756"/>
    </row>
    <row r="159" spans="1:23" ht="14.4" customHeight="1" x14ac:dyDescent="0.3">
      <c r="A159" s="821" t="s">
        <v>6595</v>
      </c>
      <c r="B159" s="770">
        <v>32</v>
      </c>
      <c r="C159" s="771">
        <v>25.89</v>
      </c>
      <c r="D159" s="772">
        <v>3.2</v>
      </c>
      <c r="E159" s="746">
        <v>38</v>
      </c>
      <c r="F159" s="747">
        <v>30.42</v>
      </c>
      <c r="G159" s="748">
        <v>3.4</v>
      </c>
      <c r="H159" s="750">
        <v>8</v>
      </c>
      <c r="I159" s="744">
        <v>6.47</v>
      </c>
      <c r="J159" s="745">
        <v>3.3</v>
      </c>
      <c r="K159" s="749">
        <v>0.81</v>
      </c>
      <c r="L159" s="750">
        <v>2</v>
      </c>
      <c r="M159" s="750">
        <v>14</v>
      </c>
      <c r="N159" s="751">
        <v>4.75</v>
      </c>
      <c r="O159" s="750" t="s">
        <v>6288</v>
      </c>
      <c r="P159" s="774" t="s">
        <v>6596</v>
      </c>
      <c r="Q159" s="752">
        <f t="shared" si="10"/>
        <v>-24</v>
      </c>
      <c r="R159" s="752">
        <f t="shared" si="10"/>
        <v>-19.420000000000002</v>
      </c>
      <c r="S159" s="770">
        <f t="shared" si="11"/>
        <v>38</v>
      </c>
      <c r="T159" s="770">
        <f t="shared" si="12"/>
        <v>26.4</v>
      </c>
      <c r="U159" s="770">
        <f t="shared" si="13"/>
        <v>-11.600000000000001</v>
      </c>
      <c r="V159" s="775">
        <f t="shared" si="14"/>
        <v>0.6947368421052631</v>
      </c>
      <c r="W159" s="753"/>
    </row>
    <row r="160" spans="1:23" ht="14.4" customHeight="1" x14ac:dyDescent="0.3">
      <c r="A160" s="822" t="s">
        <v>6597</v>
      </c>
      <c r="B160" s="805">
        <v>5</v>
      </c>
      <c r="C160" s="806">
        <v>5.67</v>
      </c>
      <c r="D160" s="776">
        <v>4.5999999999999996</v>
      </c>
      <c r="E160" s="809">
        <v>5</v>
      </c>
      <c r="F160" s="810">
        <v>5.67</v>
      </c>
      <c r="G160" s="758">
        <v>3</v>
      </c>
      <c r="H160" s="812"/>
      <c r="I160" s="808"/>
      <c r="J160" s="754"/>
      <c r="K160" s="811">
        <v>1.1299999999999999</v>
      </c>
      <c r="L160" s="812">
        <v>2</v>
      </c>
      <c r="M160" s="812">
        <v>20</v>
      </c>
      <c r="N160" s="813">
        <v>6.79</v>
      </c>
      <c r="O160" s="812" t="s">
        <v>6288</v>
      </c>
      <c r="P160" s="814" t="s">
        <v>6598</v>
      </c>
      <c r="Q160" s="815">
        <f t="shared" si="10"/>
        <v>-5</v>
      </c>
      <c r="R160" s="815">
        <f t="shared" si="10"/>
        <v>-5.67</v>
      </c>
      <c r="S160" s="805" t="str">
        <f t="shared" si="11"/>
        <v/>
      </c>
      <c r="T160" s="805" t="str">
        <f t="shared" si="12"/>
        <v/>
      </c>
      <c r="U160" s="805" t="str">
        <f t="shared" si="13"/>
        <v/>
      </c>
      <c r="V160" s="816" t="str">
        <f t="shared" si="14"/>
        <v/>
      </c>
      <c r="W160" s="756"/>
    </row>
    <row r="161" spans="1:23" ht="14.4" customHeight="1" x14ac:dyDescent="0.3">
      <c r="A161" s="822" t="s">
        <v>6599</v>
      </c>
      <c r="B161" s="805">
        <v>2</v>
      </c>
      <c r="C161" s="806">
        <v>2.8</v>
      </c>
      <c r="D161" s="776">
        <v>4.5</v>
      </c>
      <c r="E161" s="809"/>
      <c r="F161" s="810"/>
      <c r="G161" s="758"/>
      <c r="H161" s="812"/>
      <c r="I161" s="808"/>
      <c r="J161" s="754"/>
      <c r="K161" s="811">
        <v>1.4</v>
      </c>
      <c r="L161" s="812">
        <v>3</v>
      </c>
      <c r="M161" s="812">
        <v>26</v>
      </c>
      <c r="N161" s="813">
        <v>8.81</v>
      </c>
      <c r="O161" s="812" t="s">
        <v>6288</v>
      </c>
      <c r="P161" s="814" t="s">
        <v>6600</v>
      </c>
      <c r="Q161" s="815">
        <f t="shared" si="10"/>
        <v>-2</v>
      </c>
      <c r="R161" s="815">
        <f t="shared" si="10"/>
        <v>-2.8</v>
      </c>
      <c r="S161" s="805" t="str">
        <f t="shared" si="11"/>
        <v/>
      </c>
      <c r="T161" s="805" t="str">
        <f t="shared" si="12"/>
        <v/>
      </c>
      <c r="U161" s="805" t="str">
        <f t="shared" si="13"/>
        <v/>
      </c>
      <c r="V161" s="816" t="str">
        <f t="shared" si="14"/>
        <v/>
      </c>
      <c r="W161" s="756"/>
    </row>
    <row r="162" spans="1:23" ht="14.4" customHeight="1" x14ac:dyDescent="0.3">
      <c r="A162" s="821" t="s">
        <v>6601</v>
      </c>
      <c r="B162" s="760">
        <v>4</v>
      </c>
      <c r="C162" s="761">
        <v>3.79</v>
      </c>
      <c r="D162" s="762">
        <v>12.8</v>
      </c>
      <c r="E162" s="773">
        <v>2</v>
      </c>
      <c r="F162" s="744">
        <v>1.34</v>
      </c>
      <c r="G162" s="745">
        <v>10</v>
      </c>
      <c r="H162" s="750">
        <v>3</v>
      </c>
      <c r="I162" s="744">
        <v>1.49</v>
      </c>
      <c r="J162" s="745">
        <v>3.7</v>
      </c>
      <c r="K162" s="749">
        <v>0.5</v>
      </c>
      <c r="L162" s="750">
        <v>1</v>
      </c>
      <c r="M162" s="750">
        <v>13</v>
      </c>
      <c r="N162" s="751">
        <v>4.3</v>
      </c>
      <c r="O162" s="750" t="s">
        <v>6288</v>
      </c>
      <c r="P162" s="774" t="s">
        <v>6602</v>
      </c>
      <c r="Q162" s="752">
        <f t="shared" si="10"/>
        <v>-1</v>
      </c>
      <c r="R162" s="752">
        <f t="shared" si="10"/>
        <v>-2.2999999999999998</v>
      </c>
      <c r="S162" s="770">
        <f t="shared" si="11"/>
        <v>12.899999999999999</v>
      </c>
      <c r="T162" s="770">
        <f t="shared" si="12"/>
        <v>11.100000000000001</v>
      </c>
      <c r="U162" s="770">
        <f t="shared" si="13"/>
        <v>-1.7999999999999972</v>
      </c>
      <c r="V162" s="775">
        <f t="shared" si="14"/>
        <v>0.86046511627906996</v>
      </c>
      <c r="W162" s="753"/>
    </row>
    <row r="163" spans="1:23" ht="14.4" customHeight="1" x14ac:dyDescent="0.3">
      <c r="A163" s="822" t="s">
        <v>6603</v>
      </c>
      <c r="B163" s="817"/>
      <c r="C163" s="818"/>
      <c r="D163" s="759"/>
      <c r="E163" s="807">
        <v>1</v>
      </c>
      <c r="F163" s="808">
        <v>0.75</v>
      </c>
      <c r="G163" s="754">
        <v>2</v>
      </c>
      <c r="H163" s="812"/>
      <c r="I163" s="808"/>
      <c r="J163" s="754"/>
      <c r="K163" s="811">
        <v>0.75</v>
      </c>
      <c r="L163" s="812">
        <v>2</v>
      </c>
      <c r="M163" s="812">
        <v>22</v>
      </c>
      <c r="N163" s="813">
        <v>7.33</v>
      </c>
      <c r="O163" s="812" t="s">
        <v>6288</v>
      </c>
      <c r="P163" s="814" t="s">
        <v>6604</v>
      </c>
      <c r="Q163" s="815">
        <f t="shared" si="10"/>
        <v>0</v>
      </c>
      <c r="R163" s="815">
        <f t="shared" si="10"/>
        <v>0</v>
      </c>
      <c r="S163" s="805" t="str">
        <f t="shared" si="11"/>
        <v/>
      </c>
      <c r="T163" s="805" t="str">
        <f t="shared" si="12"/>
        <v/>
      </c>
      <c r="U163" s="805" t="str">
        <f t="shared" si="13"/>
        <v/>
      </c>
      <c r="V163" s="816" t="str">
        <f t="shared" si="14"/>
        <v/>
      </c>
      <c r="W163" s="756"/>
    </row>
    <row r="164" spans="1:23" ht="14.4" customHeight="1" x14ac:dyDescent="0.3">
      <c r="A164" s="821" t="s">
        <v>6605</v>
      </c>
      <c r="B164" s="760">
        <v>6</v>
      </c>
      <c r="C164" s="761">
        <v>4.6500000000000004</v>
      </c>
      <c r="D164" s="762">
        <v>9.5</v>
      </c>
      <c r="E164" s="773">
        <v>4</v>
      </c>
      <c r="F164" s="744">
        <v>3.38</v>
      </c>
      <c r="G164" s="745">
        <v>10</v>
      </c>
      <c r="H164" s="750">
        <v>1</v>
      </c>
      <c r="I164" s="744">
        <v>0.78</v>
      </c>
      <c r="J164" s="763">
        <v>15</v>
      </c>
      <c r="K164" s="749">
        <v>0.55000000000000004</v>
      </c>
      <c r="L164" s="750">
        <v>1</v>
      </c>
      <c r="M164" s="750">
        <v>13</v>
      </c>
      <c r="N164" s="751">
        <v>4.3099999999999996</v>
      </c>
      <c r="O164" s="750" t="s">
        <v>6288</v>
      </c>
      <c r="P164" s="774" t="s">
        <v>6606</v>
      </c>
      <c r="Q164" s="752">
        <f t="shared" si="10"/>
        <v>-5</v>
      </c>
      <c r="R164" s="752">
        <f t="shared" si="10"/>
        <v>-3.87</v>
      </c>
      <c r="S164" s="770">
        <f t="shared" si="11"/>
        <v>4.3099999999999996</v>
      </c>
      <c r="T164" s="770">
        <f t="shared" si="12"/>
        <v>15</v>
      </c>
      <c r="U164" s="770">
        <f t="shared" si="13"/>
        <v>10.690000000000001</v>
      </c>
      <c r="V164" s="775">
        <f t="shared" si="14"/>
        <v>3.4802784222737824</v>
      </c>
      <c r="W164" s="753">
        <v>11</v>
      </c>
    </row>
    <row r="165" spans="1:23" ht="14.4" customHeight="1" x14ac:dyDescent="0.3">
      <c r="A165" s="822" t="s">
        <v>6607</v>
      </c>
      <c r="B165" s="817">
        <v>2</v>
      </c>
      <c r="C165" s="818">
        <v>6.07</v>
      </c>
      <c r="D165" s="759">
        <v>28</v>
      </c>
      <c r="E165" s="807"/>
      <c r="F165" s="808"/>
      <c r="G165" s="754"/>
      <c r="H165" s="812"/>
      <c r="I165" s="808"/>
      <c r="J165" s="754"/>
      <c r="K165" s="811">
        <v>1.02</v>
      </c>
      <c r="L165" s="812">
        <v>3</v>
      </c>
      <c r="M165" s="812">
        <v>25</v>
      </c>
      <c r="N165" s="813">
        <v>8.2899999999999991</v>
      </c>
      <c r="O165" s="812" t="s">
        <v>6288</v>
      </c>
      <c r="P165" s="814" t="s">
        <v>6608</v>
      </c>
      <c r="Q165" s="815">
        <f t="shared" si="10"/>
        <v>-2</v>
      </c>
      <c r="R165" s="815">
        <f t="shared" si="10"/>
        <v>-6.07</v>
      </c>
      <c r="S165" s="805" t="str">
        <f t="shared" si="11"/>
        <v/>
      </c>
      <c r="T165" s="805" t="str">
        <f t="shared" si="12"/>
        <v/>
      </c>
      <c r="U165" s="805" t="str">
        <f t="shared" si="13"/>
        <v/>
      </c>
      <c r="V165" s="816" t="str">
        <f t="shared" si="14"/>
        <v/>
      </c>
      <c r="W165" s="756"/>
    </row>
    <row r="166" spans="1:23" ht="14.4" customHeight="1" x14ac:dyDescent="0.3">
      <c r="A166" s="822" t="s">
        <v>6609</v>
      </c>
      <c r="B166" s="817"/>
      <c r="C166" s="818"/>
      <c r="D166" s="759"/>
      <c r="E166" s="807">
        <v>1</v>
      </c>
      <c r="F166" s="808">
        <v>2.35</v>
      </c>
      <c r="G166" s="754">
        <v>33</v>
      </c>
      <c r="H166" s="812"/>
      <c r="I166" s="808"/>
      <c r="J166" s="754"/>
      <c r="K166" s="811">
        <v>1.7</v>
      </c>
      <c r="L166" s="812">
        <v>4</v>
      </c>
      <c r="M166" s="812">
        <v>37</v>
      </c>
      <c r="N166" s="813">
        <v>12.19</v>
      </c>
      <c r="O166" s="812" t="s">
        <v>6288</v>
      </c>
      <c r="P166" s="814" t="s">
        <v>6610</v>
      </c>
      <c r="Q166" s="815">
        <f t="shared" si="10"/>
        <v>0</v>
      </c>
      <c r="R166" s="815">
        <f t="shared" si="10"/>
        <v>0</v>
      </c>
      <c r="S166" s="805" t="str">
        <f t="shared" si="11"/>
        <v/>
      </c>
      <c r="T166" s="805" t="str">
        <f t="shared" si="12"/>
        <v/>
      </c>
      <c r="U166" s="805" t="str">
        <f t="shared" si="13"/>
        <v/>
      </c>
      <c r="V166" s="816" t="str">
        <f t="shared" si="14"/>
        <v/>
      </c>
      <c r="W166" s="756"/>
    </row>
    <row r="167" spans="1:23" ht="14.4" customHeight="1" x14ac:dyDescent="0.3">
      <c r="A167" s="821" t="s">
        <v>6611</v>
      </c>
      <c r="B167" s="770">
        <v>3</v>
      </c>
      <c r="C167" s="771">
        <v>4.41</v>
      </c>
      <c r="D167" s="772">
        <v>19.7</v>
      </c>
      <c r="E167" s="746">
        <v>5</v>
      </c>
      <c r="F167" s="747">
        <v>5.16</v>
      </c>
      <c r="G167" s="748">
        <v>14.4</v>
      </c>
      <c r="H167" s="750"/>
      <c r="I167" s="744"/>
      <c r="J167" s="745"/>
      <c r="K167" s="749">
        <v>0.5</v>
      </c>
      <c r="L167" s="750">
        <v>1</v>
      </c>
      <c r="M167" s="750">
        <v>11</v>
      </c>
      <c r="N167" s="751">
        <v>3.62</v>
      </c>
      <c r="O167" s="750" t="s">
        <v>5132</v>
      </c>
      <c r="P167" s="774" t="s">
        <v>6612</v>
      </c>
      <c r="Q167" s="752">
        <f t="shared" si="10"/>
        <v>-3</v>
      </c>
      <c r="R167" s="752">
        <f t="shared" si="10"/>
        <v>-4.41</v>
      </c>
      <c r="S167" s="770" t="str">
        <f t="shared" si="11"/>
        <v/>
      </c>
      <c r="T167" s="770" t="str">
        <f t="shared" si="12"/>
        <v/>
      </c>
      <c r="U167" s="770" t="str">
        <f t="shared" si="13"/>
        <v/>
      </c>
      <c r="V167" s="775" t="str">
        <f t="shared" si="14"/>
        <v/>
      </c>
      <c r="W167" s="753"/>
    </row>
    <row r="168" spans="1:23" ht="14.4" customHeight="1" x14ac:dyDescent="0.3">
      <c r="A168" s="822" t="s">
        <v>6613</v>
      </c>
      <c r="B168" s="805"/>
      <c r="C168" s="806"/>
      <c r="D168" s="776"/>
      <c r="E168" s="809">
        <v>1</v>
      </c>
      <c r="F168" s="810">
        <v>0.92</v>
      </c>
      <c r="G168" s="758">
        <v>15</v>
      </c>
      <c r="H168" s="812"/>
      <c r="I168" s="808"/>
      <c r="J168" s="754"/>
      <c r="K168" s="811">
        <v>0.54</v>
      </c>
      <c r="L168" s="812">
        <v>1</v>
      </c>
      <c r="M168" s="812">
        <v>13</v>
      </c>
      <c r="N168" s="813">
        <v>4.18</v>
      </c>
      <c r="O168" s="812" t="s">
        <v>5132</v>
      </c>
      <c r="P168" s="814" t="s">
        <v>6614</v>
      </c>
      <c r="Q168" s="815">
        <f t="shared" si="10"/>
        <v>0</v>
      </c>
      <c r="R168" s="815">
        <f t="shared" si="10"/>
        <v>0</v>
      </c>
      <c r="S168" s="805" t="str">
        <f t="shared" si="11"/>
        <v/>
      </c>
      <c r="T168" s="805" t="str">
        <f t="shared" si="12"/>
        <v/>
      </c>
      <c r="U168" s="805" t="str">
        <f t="shared" si="13"/>
        <v/>
      </c>
      <c r="V168" s="816" t="str">
        <f t="shared" si="14"/>
        <v/>
      </c>
      <c r="W168" s="756"/>
    </row>
    <row r="169" spans="1:23" ht="14.4" customHeight="1" x14ac:dyDescent="0.3">
      <c r="A169" s="821" t="s">
        <v>6615</v>
      </c>
      <c r="B169" s="770"/>
      <c r="C169" s="771"/>
      <c r="D169" s="772"/>
      <c r="E169" s="746">
        <v>1</v>
      </c>
      <c r="F169" s="747">
        <v>0.83</v>
      </c>
      <c r="G169" s="748">
        <v>18</v>
      </c>
      <c r="H169" s="750"/>
      <c r="I169" s="744"/>
      <c r="J169" s="745"/>
      <c r="K169" s="749">
        <v>0.77</v>
      </c>
      <c r="L169" s="750">
        <v>3</v>
      </c>
      <c r="M169" s="750">
        <v>29</v>
      </c>
      <c r="N169" s="751">
        <v>9.8000000000000007</v>
      </c>
      <c r="O169" s="750" t="s">
        <v>6288</v>
      </c>
      <c r="P169" s="774" t="s">
        <v>6616</v>
      </c>
      <c r="Q169" s="752">
        <f t="shared" si="10"/>
        <v>0</v>
      </c>
      <c r="R169" s="752">
        <f t="shared" si="10"/>
        <v>0</v>
      </c>
      <c r="S169" s="770" t="str">
        <f t="shared" si="11"/>
        <v/>
      </c>
      <c r="T169" s="770" t="str">
        <f t="shared" si="12"/>
        <v/>
      </c>
      <c r="U169" s="770" t="str">
        <f t="shared" si="13"/>
        <v/>
      </c>
      <c r="V169" s="775" t="str">
        <f t="shared" si="14"/>
        <v/>
      </c>
      <c r="W169" s="753"/>
    </row>
    <row r="170" spans="1:23" ht="14.4" customHeight="1" x14ac:dyDescent="0.3">
      <c r="A170" s="821" t="s">
        <v>6617</v>
      </c>
      <c r="B170" s="760">
        <v>4</v>
      </c>
      <c r="C170" s="761">
        <v>4.09</v>
      </c>
      <c r="D170" s="762">
        <v>15</v>
      </c>
      <c r="E170" s="773">
        <v>2</v>
      </c>
      <c r="F170" s="744">
        <v>1.89</v>
      </c>
      <c r="G170" s="745">
        <v>10.5</v>
      </c>
      <c r="H170" s="750"/>
      <c r="I170" s="744"/>
      <c r="J170" s="745"/>
      <c r="K170" s="749">
        <v>0.95</v>
      </c>
      <c r="L170" s="750">
        <v>4</v>
      </c>
      <c r="M170" s="750">
        <v>34</v>
      </c>
      <c r="N170" s="751">
        <v>11.38</v>
      </c>
      <c r="O170" s="750" t="s">
        <v>6288</v>
      </c>
      <c r="P170" s="774" t="s">
        <v>6618</v>
      </c>
      <c r="Q170" s="752">
        <f t="shared" si="10"/>
        <v>-4</v>
      </c>
      <c r="R170" s="752">
        <f t="shared" si="10"/>
        <v>-4.09</v>
      </c>
      <c r="S170" s="770" t="str">
        <f t="shared" si="11"/>
        <v/>
      </c>
      <c r="T170" s="770" t="str">
        <f t="shared" si="12"/>
        <v/>
      </c>
      <c r="U170" s="770" t="str">
        <f t="shared" si="13"/>
        <v/>
      </c>
      <c r="V170" s="775" t="str">
        <f t="shared" si="14"/>
        <v/>
      </c>
      <c r="W170" s="753"/>
    </row>
    <row r="171" spans="1:23" ht="14.4" customHeight="1" x14ac:dyDescent="0.3">
      <c r="A171" s="822" t="s">
        <v>6619</v>
      </c>
      <c r="B171" s="817">
        <v>2</v>
      </c>
      <c r="C171" s="818">
        <v>2.75</v>
      </c>
      <c r="D171" s="759">
        <v>15.5</v>
      </c>
      <c r="E171" s="807">
        <v>1</v>
      </c>
      <c r="F171" s="808">
        <v>1.07</v>
      </c>
      <c r="G171" s="754">
        <v>17</v>
      </c>
      <c r="H171" s="812"/>
      <c r="I171" s="808"/>
      <c r="J171" s="754"/>
      <c r="K171" s="811">
        <v>1.07</v>
      </c>
      <c r="L171" s="812">
        <v>4</v>
      </c>
      <c r="M171" s="812">
        <v>40</v>
      </c>
      <c r="N171" s="813">
        <v>13.38</v>
      </c>
      <c r="O171" s="812" t="s">
        <v>6288</v>
      </c>
      <c r="P171" s="814" t="s">
        <v>6620</v>
      </c>
      <c r="Q171" s="815">
        <f t="shared" si="10"/>
        <v>-2</v>
      </c>
      <c r="R171" s="815">
        <f t="shared" si="10"/>
        <v>-2.75</v>
      </c>
      <c r="S171" s="805" t="str">
        <f t="shared" si="11"/>
        <v/>
      </c>
      <c r="T171" s="805" t="str">
        <f t="shared" si="12"/>
        <v/>
      </c>
      <c r="U171" s="805" t="str">
        <f t="shared" si="13"/>
        <v/>
      </c>
      <c r="V171" s="816" t="str">
        <f t="shared" si="14"/>
        <v/>
      </c>
      <c r="W171" s="756"/>
    </row>
    <row r="172" spans="1:23" ht="14.4" customHeight="1" x14ac:dyDescent="0.3">
      <c r="A172" s="821" t="s">
        <v>6621</v>
      </c>
      <c r="B172" s="770">
        <v>1</v>
      </c>
      <c r="C172" s="771">
        <v>0.45</v>
      </c>
      <c r="D172" s="772">
        <v>4</v>
      </c>
      <c r="E172" s="773"/>
      <c r="F172" s="744"/>
      <c r="G172" s="745"/>
      <c r="H172" s="746">
        <v>1</v>
      </c>
      <c r="I172" s="747">
        <v>0.46</v>
      </c>
      <c r="J172" s="748">
        <v>5</v>
      </c>
      <c r="K172" s="749">
        <v>0.45</v>
      </c>
      <c r="L172" s="750">
        <v>2</v>
      </c>
      <c r="M172" s="750">
        <v>21</v>
      </c>
      <c r="N172" s="751">
        <v>7.12</v>
      </c>
      <c r="O172" s="750" t="s">
        <v>6288</v>
      </c>
      <c r="P172" s="774" t="s">
        <v>6622</v>
      </c>
      <c r="Q172" s="752">
        <f t="shared" si="10"/>
        <v>0</v>
      </c>
      <c r="R172" s="752">
        <f t="shared" si="10"/>
        <v>1.0000000000000009E-2</v>
      </c>
      <c r="S172" s="770">
        <f t="shared" si="11"/>
        <v>7.12</v>
      </c>
      <c r="T172" s="770">
        <f t="shared" si="12"/>
        <v>5</v>
      </c>
      <c r="U172" s="770">
        <f t="shared" si="13"/>
        <v>-2.12</v>
      </c>
      <c r="V172" s="775">
        <f t="shared" si="14"/>
        <v>0.70224719101123589</v>
      </c>
      <c r="W172" s="753"/>
    </row>
    <row r="173" spans="1:23" ht="14.4" customHeight="1" x14ac:dyDescent="0.3">
      <c r="A173" s="821" t="s">
        <v>6623</v>
      </c>
      <c r="B173" s="770"/>
      <c r="C173" s="771"/>
      <c r="D173" s="772"/>
      <c r="E173" s="746">
        <v>1</v>
      </c>
      <c r="F173" s="747">
        <v>0.53</v>
      </c>
      <c r="G173" s="748">
        <v>9</v>
      </c>
      <c r="H173" s="750"/>
      <c r="I173" s="744"/>
      <c r="J173" s="745"/>
      <c r="K173" s="749">
        <v>0.46</v>
      </c>
      <c r="L173" s="750">
        <v>2</v>
      </c>
      <c r="M173" s="750">
        <v>22</v>
      </c>
      <c r="N173" s="751">
        <v>7.19</v>
      </c>
      <c r="O173" s="750" t="s">
        <v>6288</v>
      </c>
      <c r="P173" s="774" t="s">
        <v>6624</v>
      </c>
      <c r="Q173" s="752">
        <f t="shared" si="10"/>
        <v>0</v>
      </c>
      <c r="R173" s="752">
        <f t="shared" si="10"/>
        <v>0</v>
      </c>
      <c r="S173" s="770" t="str">
        <f t="shared" si="11"/>
        <v/>
      </c>
      <c r="T173" s="770" t="str">
        <f t="shared" si="12"/>
        <v/>
      </c>
      <c r="U173" s="770" t="str">
        <f t="shared" si="13"/>
        <v/>
      </c>
      <c r="V173" s="775" t="str">
        <f t="shared" si="14"/>
        <v/>
      </c>
      <c r="W173" s="753"/>
    </row>
    <row r="174" spans="1:23" ht="14.4" customHeight="1" x14ac:dyDescent="0.3">
      <c r="A174" s="822" t="s">
        <v>6625</v>
      </c>
      <c r="B174" s="805"/>
      <c r="C174" s="806"/>
      <c r="D174" s="776"/>
      <c r="E174" s="809">
        <v>1</v>
      </c>
      <c r="F174" s="810">
        <v>0.67</v>
      </c>
      <c r="G174" s="758">
        <v>12</v>
      </c>
      <c r="H174" s="812"/>
      <c r="I174" s="808"/>
      <c r="J174" s="754"/>
      <c r="K174" s="811">
        <v>0.53</v>
      </c>
      <c r="L174" s="812">
        <v>3</v>
      </c>
      <c r="M174" s="812">
        <v>25</v>
      </c>
      <c r="N174" s="813">
        <v>8.4700000000000006</v>
      </c>
      <c r="O174" s="812" t="s">
        <v>6288</v>
      </c>
      <c r="P174" s="814" t="s">
        <v>6626</v>
      </c>
      <c r="Q174" s="815">
        <f t="shared" si="10"/>
        <v>0</v>
      </c>
      <c r="R174" s="815">
        <f t="shared" si="10"/>
        <v>0</v>
      </c>
      <c r="S174" s="805" t="str">
        <f t="shared" si="11"/>
        <v/>
      </c>
      <c r="T174" s="805" t="str">
        <f t="shared" si="12"/>
        <v/>
      </c>
      <c r="U174" s="805" t="str">
        <f t="shared" si="13"/>
        <v/>
      </c>
      <c r="V174" s="816" t="str">
        <f t="shared" si="14"/>
        <v/>
      </c>
      <c r="W174" s="756"/>
    </row>
    <row r="175" spans="1:23" ht="14.4" customHeight="1" x14ac:dyDescent="0.3">
      <c r="A175" s="821" t="s">
        <v>6627</v>
      </c>
      <c r="B175" s="760">
        <v>1</v>
      </c>
      <c r="C175" s="761">
        <v>0.73</v>
      </c>
      <c r="D175" s="762">
        <v>8</v>
      </c>
      <c r="E175" s="773"/>
      <c r="F175" s="744"/>
      <c r="G175" s="745"/>
      <c r="H175" s="750"/>
      <c r="I175" s="744"/>
      <c r="J175" s="745"/>
      <c r="K175" s="749">
        <v>0.73</v>
      </c>
      <c r="L175" s="750">
        <v>3</v>
      </c>
      <c r="M175" s="750">
        <v>29</v>
      </c>
      <c r="N175" s="751">
        <v>9.76</v>
      </c>
      <c r="O175" s="750" t="s">
        <v>6288</v>
      </c>
      <c r="P175" s="774" t="s">
        <v>6628</v>
      </c>
      <c r="Q175" s="752">
        <f t="shared" si="10"/>
        <v>-1</v>
      </c>
      <c r="R175" s="752">
        <f t="shared" si="10"/>
        <v>-0.73</v>
      </c>
      <c r="S175" s="770" t="str">
        <f t="shared" si="11"/>
        <v/>
      </c>
      <c r="T175" s="770" t="str">
        <f t="shared" si="12"/>
        <v/>
      </c>
      <c r="U175" s="770" t="str">
        <f t="shared" si="13"/>
        <v/>
      </c>
      <c r="V175" s="775" t="str">
        <f t="shared" si="14"/>
        <v/>
      </c>
      <c r="W175" s="753"/>
    </row>
    <row r="176" spans="1:23" ht="14.4" customHeight="1" x14ac:dyDescent="0.3">
      <c r="A176" s="821" t="s">
        <v>6629</v>
      </c>
      <c r="B176" s="770"/>
      <c r="C176" s="771"/>
      <c r="D176" s="772"/>
      <c r="E176" s="746">
        <v>2</v>
      </c>
      <c r="F176" s="747">
        <v>0.8</v>
      </c>
      <c r="G176" s="748">
        <v>6</v>
      </c>
      <c r="H176" s="750"/>
      <c r="I176" s="744"/>
      <c r="J176" s="745"/>
      <c r="K176" s="749">
        <v>0.37</v>
      </c>
      <c r="L176" s="750">
        <v>2</v>
      </c>
      <c r="M176" s="750">
        <v>15</v>
      </c>
      <c r="N176" s="751">
        <v>4.92</v>
      </c>
      <c r="O176" s="750" t="s">
        <v>6288</v>
      </c>
      <c r="P176" s="774" t="s">
        <v>6630</v>
      </c>
      <c r="Q176" s="752">
        <f t="shared" si="10"/>
        <v>0</v>
      </c>
      <c r="R176" s="752">
        <f t="shared" si="10"/>
        <v>0</v>
      </c>
      <c r="S176" s="770" t="str">
        <f t="shared" si="11"/>
        <v/>
      </c>
      <c r="T176" s="770" t="str">
        <f t="shared" si="12"/>
        <v/>
      </c>
      <c r="U176" s="770" t="str">
        <f t="shared" si="13"/>
        <v/>
      </c>
      <c r="V176" s="775" t="str">
        <f t="shared" si="14"/>
        <v/>
      </c>
      <c r="W176" s="753"/>
    </row>
    <row r="177" spans="1:23" ht="14.4" customHeight="1" x14ac:dyDescent="0.3">
      <c r="A177" s="822" t="s">
        <v>6631</v>
      </c>
      <c r="B177" s="805"/>
      <c r="C177" s="806"/>
      <c r="D177" s="776"/>
      <c r="E177" s="809">
        <v>1</v>
      </c>
      <c r="F177" s="810">
        <v>0.56000000000000005</v>
      </c>
      <c r="G177" s="758">
        <v>6</v>
      </c>
      <c r="H177" s="812"/>
      <c r="I177" s="808"/>
      <c r="J177" s="754"/>
      <c r="K177" s="811">
        <v>0.56000000000000005</v>
      </c>
      <c r="L177" s="812">
        <v>3</v>
      </c>
      <c r="M177" s="812">
        <v>25</v>
      </c>
      <c r="N177" s="813">
        <v>8.2200000000000006</v>
      </c>
      <c r="O177" s="812" t="s">
        <v>6288</v>
      </c>
      <c r="P177" s="814" t="s">
        <v>6632</v>
      </c>
      <c r="Q177" s="815">
        <f t="shared" si="10"/>
        <v>0</v>
      </c>
      <c r="R177" s="815">
        <f t="shared" si="10"/>
        <v>0</v>
      </c>
      <c r="S177" s="805" t="str">
        <f t="shared" si="11"/>
        <v/>
      </c>
      <c r="T177" s="805" t="str">
        <f t="shared" si="12"/>
        <v/>
      </c>
      <c r="U177" s="805" t="str">
        <f t="shared" si="13"/>
        <v/>
      </c>
      <c r="V177" s="816" t="str">
        <f t="shared" si="14"/>
        <v/>
      </c>
      <c r="W177" s="756"/>
    </row>
    <row r="178" spans="1:23" ht="14.4" customHeight="1" x14ac:dyDescent="0.3">
      <c r="A178" s="821" t="s">
        <v>6633</v>
      </c>
      <c r="B178" s="770">
        <v>1</v>
      </c>
      <c r="C178" s="771">
        <v>0.36</v>
      </c>
      <c r="D178" s="772">
        <v>2</v>
      </c>
      <c r="E178" s="746">
        <v>4</v>
      </c>
      <c r="F178" s="747">
        <v>3.69</v>
      </c>
      <c r="G178" s="748">
        <v>12.8</v>
      </c>
      <c r="H178" s="750">
        <v>1</v>
      </c>
      <c r="I178" s="744">
        <v>0.34</v>
      </c>
      <c r="J178" s="745">
        <v>2</v>
      </c>
      <c r="K178" s="749">
        <v>0.34</v>
      </c>
      <c r="L178" s="750">
        <v>1</v>
      </c>
      <c r="M178" s="750">
        <v>13</v>
      </c>
      <c r="N178" s="751">
        <v>4.3600000000000003</v>
      </c>
      <c r="O178" s="750" t="s">
        <v>6288</v>
      </c>
      <c r="P178" s="774" t="s">
        <v>6634</v>
      </c>
      <c r="Q178" s="752">
        <f t="shared" si="10"/>
        <v>0</v>
      </c>
      <c r="R178" s="752">
        <f t="shared" si="10"/>
        <v>-1.9999999999999962E-2</v>
      </c>
      <c r="S178" s="770">
        <f t="shared" si="11"/>
        <v>4.3600000000000003</v>
      </c>
      <c r="T178" s="770">
        <f t="shared" si="12"/>
        <v>2</v>
      </c>
      <c r="U178" s="770">
        <f t="shared" si="13"/>
        <v>-2.3600000000000003</v>
      </c>
      <c r="V178" s="775">
        <f t="shared" si="14"/>
        <v>0.4587155963302752</v>
      </c>
      <c r="W178" s="753"/>
    </row>
    <row r="179" spans="1:23" ht="14.4" customHeight="1" x14ac:dyDescent="0.3">
      <c r="A179" s="821" t="s">
        <v>6635</v>
      </c>
      <c r="B179" s="770">
        <v>93</v>
      </c>
      <c r="C179" s="771">
        <v>65.3</v>
      </c>
      <c r="D179" s="772">
        <v>5.0999999999999996</v>
      </c>
      <c r="E179" s="746">
        <v>112</v>
      </c>
      <c r="F179" s="747">
        <v>76.69</v>
      </c>
      <c r="G179" s="748">
        <v>4.5999999999999996</v>
      </c>
      <c r="H179" s="750">
        <v>108</v>
      </c>
      <c r="I179" s="744">
        <v>73.28</v>
      </c>
      <c r="J179" s="745">
        <v>3.8</v>
      </c>
      <c r="K179" s="749">
        <v>0.67</v>
      </c>
      <c r="L179" s="750">
        <v>2</v>
      </c>
      <c r="M179" s="750">
        <v>17</v>
      </c>
      <c r="N179" s="751">
        <v>5.64</v>
      </c>
      <c r="O179" s="750" t="s">
        <v>6288</v>
      </c>
      <c r="P179" s="774" t="s">
        <v>6636</v>
      </c>
      <c r="Q179" s="752">
        <f t="shared" si="10"/>
        <v>15</v>
      </c>
      <c r="R179" s="752">
        <f t="shared" si="10"/>
        <v>7.980000000000004</v>
      </c>
      <c r="S179" s="770">
        <f t="shared" si="11"/>
        <v>609.12</v>
      </c>
      <c r="T179" s="770">
        <f t="shared" si="12"/>
        <v>410.4</v>
      </c>
      <c r="U179" s="770">
        <f t="shared" si="13"/>
        <v>-198.72000000000003</v>
      </c>
      <c r="V179" s="775">
        <f t="shared" si="14"/>
        <v>0.67375886524822692</v>
      </c>
      <c r="W179" s="753">
        <v>26</v>
      </c>
    </row>
    <row r="180" spans="1:23" ht="14.4" customHeight="1" x14ac:dyDescent="0.3">
      <c r="A180" s="822" t="s">
        <v>6637</v>
      </c>
      <c r="B180" s="805">
        <v>27</v>
      </c>
      <c r="C180" s="806">
        <v>29.37</v>
      </c>
      <c r="D180" s="776">
        <v>9.1999999999999993</v>
      </c>
      <c r="E180" s="809">
        <v>35</v>
      </c>
      <c r="F180" s="810">
        <v>37.1</v>
      </c>
      <c r="G180" s="758">
        <v>7.6</v>
      </c>
      <c r="H180" s="812">
        <v>19</v>
      </c>
      <c r="I180" s="808">
        <v>19.309999999999999</v>
      </c>
      <c r="J180" s="754">
        <v>9.1</v>
      </c>
      <c r="K180" s="811">
        <v>1.05</v>
      </c>
      <c r="L180" s="812">
        <v>4</v>
      </c>
      <c r="M180" s="812">
        <v>32</v>
      </c>
      <c r="N180" s="813">
        <v>10.76</v>
      </c>
      <c r="O180" s="812" t="s">
        <v>6288</v>
      </c>
      <c r="P180" s="814" t="s">
        <v>6638</v>
      </c>
      <c r="Q180" s="815">
        <f t="shared" si="10"/>
        <v>-8</v>
      </c>
      <c r="R180" s="815">
        <f t="shared" si="10"/>
        <v>-10.060000000000002</v>
      </c>
      <c r="S180" s="805">
        <f t="shared" si="11"/>
        <v>204.44</v>
      </c>
      <c r="T180" s="805">
        <f t="shared" si="12"/>
        <v>172.9</v>
      </c>
      <c r="U180" s="805">
        <f t="shared" si="13"/>
        <v>-31.539999999999992</v>
      </c>
      <c r="V180" s="816">
        <f t="shared" si="14"/>
        <v>0.84572490706319703</v>
      </c>
      <c r="W180" s="756">
        <v>43</v>
      </c>
    </row>
    <row r="181" spans="1:23" ht="14.4" customHeight="1" x14ac:dyDescent="0.3">
      <c r="A181" s="822" t="s">
        <v>6639</v>
      </c>
      <c r="B181" s="805">
        <v>15</v>
      </c>
      <c r="C181" s="806">
        <v>26.99</v>
      </c>
      <c r="D181" s="776">
        <v>8.9</v>
      </c>
      <c r="E181" s="809">
        <v>2</v>
      </c>
      <c r="F181" s="810">
        <v>3.62</v>
      </c>
      <c r="G181" s="758">
        <v>15.5</v>
      </c>
      <c r="H181" s="812">
        <v>6</v>
      </c>
      <c r="I181" s="808">
        <v>11.24</v>
      </c>
      <c r="J181" s="754">
        <v>12</v>
      </c>
      <c r="K181" s="811">
        <v>1.93</v>
      </c>
      <c r="L181" s="812">
        <v>5</v>
      </c>
      <c r="M181" s="812">
        <v>49</v>
      </c>
      <c r="N181" s="813">
        <v>16.43</v>
      </c>
      <c r="O181" s="812" t="s">
        <v>6288</v>
      </c>
      <c r="P181" s="814" t="s">
        <v>6640</v>
      </c>
      <c r="Q181" s="815">
        <f t="shared" si="10"/>
        <v>-9</v>
      </c>
      <c r="R181" s="815">
        <f t="shared" si="10"/>
        <v>-15.749999999999998</v>
      </c>
      <c r="S181" s="805">
        <f t="shared" si="11"/>
        <v>98.58</v>
      </c>
      <c r="T181" s="805">
        <f t="shared" si="12"/>
        <v>72</v>
      </c>
      <c r="U181" s="805">
        <f t="shared" si="13"/>
        <v>-26.58</v>
      </c>
      <c r="V181" s="816">
        <f t="shared" si="14"/>
        <v>0.73037127206329888</v>
      </c>
      <c r="W181" s="756">
        <v>2</v>
      </c>
    </row>
    <row r="182" spans="1:23" ht="14.4" customHeight="1" x14ac:dyDescent="0.3">
      <c r="A182" s="821" t="s">
        <v>6641</v>
      </c>
      <c r="B182" s="770">
        <v>160</v>
      </c>
      <c r="C182" s="771">
        <v>134.57</v>
      </c>
      <c r="D182" s="772">
        <v>4.3</v>
      </c>
      <c r="E182" s="773">
        <v>188</v>
      </c>
      <c r="F182" s="744">
        <v>159.37</v>
      </c>
      <c r="G182" s="745">
        <v>4.5999999999999996</v>
      </c>
      <c r="H182" s="746">
        <v>221</v>
      </c>
      <c r="I182" s="747">
        <v>188.3</v>
      </c>
      <c r="J182" s="748">
        <v>4.3</v>
      </c>
      <c r="K182" s="749">
        <v>0.83</v>
      </c>
      <c r="L182" s="750">
        <v>2</v>
      </c>
      <c r="M182" s="750">
        <v>18</v>
      </c>
      <c r="N182" s="751">
        <v>5.99</v>
      </c>
      <c r="O182" s="750" t="s">
        <v>6288</v>
      </c>
      <c r="P182" s="774" t="s">
        <v>6642</v>
      </c>
      <c r="Q182" s="752">
        <f t="shared" si="10"/>
        <v>61</v>
      </c>
      <c r="R182" s="752">
        <f t="shared" si="10"/>
        <v>53.730000000000018</v>
      </c>
      <c r="S182" s="770">
        <f t="shared" si="11"/>
        <v>1323.79</v>
      </c>
      <c r="T182" s="770">
        <f t="shared" si="12"/>
        <v>950.3</v>
      </c>
      <c r="U182" s="770">
        <f t="shared" si="13"/>
        <v>-373.49</v>
      </c>
      <c r="V182" s="775">
        <f t="shared" si="14"/>
        <v>0.71786310517529217</v>
      </c>
      <c r="W182" s="753">
        <v>30</v>
      </c>
    </row>
    <row r="183" spans="1:23" ht="14.4" customHeight="1" x14ac:dyDescent="0.3">
      <c r="A183" s="822" t="s">
        <v>6643</v>
      </c>
      <c r="B183" s="805">
        <v>24</v>
      </c>
      <c r="C183" s="806">
        <v>24.53</v>
      </c>
      <c r="D183" s="776">
        <v>4.9000000000000004</v>
      </c>
      <c r="E183" s="807">
        <v>30</v>
      </c>
      <c r="F183" s="808">
        <v>31.27</v>
      </c>
      <c r="G183" s="754">
        <v>5.2</v>
      </c>
      <c r="H183" s="809">
        <v>8</v>
      </c>
      <c r="I183" s="810">
        <v>8.43</v>
      </c>
      <c r="J183" s="758">
        <v>5.5</v>
      </c>
      <c r="K183" s="811">
        <v>1.01</v>
      </c>
      <c r="L183" s="812">
        <v>2</v>
      </c>
      <c r="M183" s="812">
        <v>22</v>
      </c>
      <c r="N183" s="813">
        <v>7.35</v>
      </c>
      <c r="O183" s="812" t="s">
        <v>6288</v>
      </c>
      <c r="P183" s="814" t="s">
        <v>6644</v>
      </c>
      <c r="Q183" s="815">
        <f t="shared" si="10"/>
        <v>-16</v>
      </c>
      <c r="R183" s="815">
        <f t="shared" si="10"/>
        <v>-16.100000000000001</v>
      </c>
      <c r="S183" s="805">
        <f t="shared" si="11"/>
        <v>58.8</v>
      </c>
      <c r="T183" s="805">
        <f t="shared" si="12"/>
        <v>44</v>
      </c>
      <c r="U183" s="805">
        <f t="shared" si="13"/>
        <v>-14.799999999999997</v>
      </c>
      <c r="V183" s="816">
        <f t="shared" si="14"/>
        <v>0.74829931972789121</v>
      </c>
      <c r="W183" s="756">
        <v>3</v>
      </c>
    </row>
    <row r="184" spans="1:23" ht="14.4" customHeight="1" x14ac:dyDescent="0.3">
      <c r="A184" s="822" t="s">
        <v>6645</v>
      </c>
      <c r="B184" s="805"/>
      <c r="C184" s="806"/>
      <c r="D184" s="776"/>
      <c r="E184" s="807">
        <v>1</v>
      </c>
      <c r="F184" s="808">
        <v>1.07</v>
      </c>
      <c r="G184" s="754">
        <v>3</v>
      </c>
      <c r="H184" s="809">
        <v>2</v>
      </c>
      <c r="I184" s="810">
        <v>2.2999999999999998</v>
      </c>
      <c r="J184" s="755">
        <v>11.5</v>
      </c>
      <c r="K184" s="811">
        <v>1.07</v>
      </c>
      <c r="L184" s="812">
        <v>3</v>
      </c>
      <c r="M184" s="812">
        <v>25</v>
      </c>
      <c r="N184" s="813">
        <v>8.3800000000000008</v>
      </c>
      <c r="O184" s="812" t="s">
        <v>6288</v>
      </c>
      <c r="P184" s="814" t="s">
        <v>6646</v>
      </c>
      <c r="Q184" s="815">
        <f t="shared" si="10"/>
        <v>2</v>
      </c>
      <c r="R184" s="815">
        <f t="shared" si="10"/>
        <v>2.2999999999999998</v>
      </c>
      <c r="S184" s="805">
        <f t="shared" si="11"/>
        <v>16.760000000000002</v>
      </c>
      <c r="T184" s="805">
        <f t="shared" si="12"/>
        <v>23</v>
      </c>
      <c r="U184" s="805">
        <f t="shared" si="13"/>
        <v>6.2399999999999984</v>
      </c>
      <c r="V184" s="816">
        <f t="shared" si="14"/>
        <v>1.3723150357995226</v>
      </c>
      <c r="W184" s="756">
        <v>11</v>
      </c>
    </row>
    <row r="185" spans="1:23" ht="14.4" customHeight="1" x14ac:dyDescent="0.3">
      <c r="A185" s="821" t="s">
        <v>6647</v>
      </c>
      <c r="B185" s="770">
        <v>25</v>
      </c>
      <c r="C185" s="771">
        <v>12.08</v>
      </c>
      <c r="D185" s="772">
        <v>5.0999999999999996</v>
      </c>
      <c r="E185" s="746">
        <v>32</v>
      </c>
      <c r="F185" s="747">
        <v>14.74</v>
      </c>
      <c r="G185" s="748">
        <v>5</v>
      </c>
      <c r="H185" s="750">
        <v>19</v>
      </c>
      <c r="I185" s="744">
        <v>8.86</v>
      </c>
      <c r="J185" s="745">
        <v>4.7</v>
      </c>
      <c r="K185" s="749">
        <v>0.46</v>
      </c>
      <c r="L185" s="750">
        <v>2</v>
      </c>
      <c r="M185" s="750">
        <v>15</v>
      </c>
      <c r="N185" s="751">
        <v>4.87</v>
      </c>
      <c r="O185" s="750" t="s">
        <v>6288</v>
      </c>
      <c r="P185" s="774" t="s">
        <v>6648</v>
      </c>
      <c r="Q185" s="752">
        <f t="shared" si="10"/>
        <v>-6</v>
      </c>
      <c r="R185" s="752">
        <f t="shared" si="10"/>
        <v>-3.2200000000000006</v>
      </c>
      <c r="S185" s="770">
        <f t="shared" si="11"/>
        <v>92.53</v>
      </c>
      <c r="T185" s="770">
        <f t="shared" si="12"/>
        <v>89.3</v>
      </c>
      <c r="U185" s="770">
        <f t="shared" si="13"/>
        <v>-3.230000000000004</v>
      </c>
      <c r="V185" s="775">
        <f t="shared" si="14"/>
        <v>0.96509240246406569</v>
      </c>
      <c r="W185" s="753">
        <v>23</v>
      </c>
    </row>
    <row r="186" spans="1:23" ht="14.4" customHeight="1" x14ac:dyDescent="0.3">
      <c r="A186" s="822" t="s">
        <v>6649</v>
      </c>
      <c r="B186" s="805">
        <v>8</v>
      </c>
      <c r="C186" s="806">
        <v>6.36</v>
      </c>
      <c r="D186" s="776">
        <v>5.9</v>
      </c>
      <c r="E186" s="809">
        <v>5</v>
      </c>
      <c r="F186" s="810">
        <v>3.92</v>
      </c>
      <c r="G186" s="758">
        <v>4.2</v>
      </c>
      <c r="H186" s="812">
        <v>5</v>
      </c>
      <c r="I186" s="808">
        <v>4</v>
      </c>
      <c r="J186" s="754">
        <v>6.6</v>
      </c>
      <c r="K186" s="811">
        <v>0.78</v>
      </c>
      <c r="L186" s="812">
        <v>3</v>
      </c>
      <c r="M186" s="812">
        <v>27</v>
      </c>
      <c r="N186" s="813">
        <v>9.1300000000000008</v>
      </c>
      <c r="O186" s="812" t="s">
        <v>6288</v>
      </c>
      <c r="P186" s="814" t="s">
        <v>6650</v>
      </c>
      <c r="Q186" s="815">
        <f t="shared" si="10"/>
        <v>-3</v>
      </c>
      <c r="R186" s="815">
        <f t="shared" si="10"/>
        <v>-2.3600000000000003</v>
      </c>
      <c r="S186" s="805">
        <f t="shared" si="11"/>
        <v>45.650000000000006</v>
      </c>
      <c r="T186" s="805">
        <f t="shared" si="12"/>
        <v>33</v>
      </c>
      <c r="U186" s="805">
        <f t="shared" si="13"/>
        <v>-12.650000000000006</v>
      </c>
      <c r="V186" s="816">
        <f t="shared" si="14"/>
        <v>0.72289156626506013</v>
      </c>
      <c r="W186" s="756">
        <v>1</v>
      </c>
    </row>
    <row r="187" spans="1:23" ht="14.4" customHeight="1" x14ac:dyDescent="0.3">
      <c r="A187" s="822" t="s">
        <v>6651</v>
      </c>
      <c r="B187" s="805">
        <v>3</v>
      </c>
      <c r="C187" s="806">
        <v>3.72</v>
      </c>
      <c r="D187" s="776">
        <v>7.3</v>
      </c>
      <c r="E187" s="809">
        <v>1</v>
      </c>
      <c r="F187" s="810">
        <v>0.66</v>
      </c>
      <c r="G187" s="758">
        <v>2</v>
      </c>
      <c r="H187" s="812"/>
      <c r="I187" s="808"/>
      <c r="J187" s="754"/>
      <c r="K187" s="811">
        <v>1.24</v>
      </c>
      <c r="L187" s="812">
        <v>4</v>
      </c>
      <c r="M187" s="812">
        <v>37</v>
      </c>
      <c r="N187" s="813">
        <v>12.38</v>
      </c>
      <c r="O187" s="812" t="s">
        <v>6288</v>
      </c>
      <c r="P187" s="814" t="s">
        <v>6652</v>
      </c>
      <c r="Q187" s="815">
        <f t="shared" si="10"/>
        <v>-3</v>
      </c>
      <c r="R187" s="815">
        <f t="shared" si="10"/>
        <v>-3.72</v>
      </c>
      <c r="S187" s="805" t="str">
        <f t="shared" si="11"/>
        <v/>
      </c>
      <c r="T187" s="805" t="str">
        <f t="shared" si="12"/>
        <v/>
      </c>
      <c r="U187" s="805" t="str">
        <f t="shared" si="13"/>
        <v/>
      </c>
      <c r="V187" s="816" t="str">
        <f t="shared" si="14"/>
        <v/>
      </c>
      <c r="W187" s="756"/>
    </row>
    <row r="188" spans="1:23" ht="14.4" customHeight="1" x14ac:dyDescent="0.3">
      <c r="A188" s="821" t="s">
        <v>6653</v>
      </c>
      <c r="B188" s="770">
        <v>4</v>
      </c>
      <c r="C188" s="771">
        <v>3.07</v>
      </c>
      <c r="D188" s="772">
        <v>6</v>
      </c>
      <c r="E188" s="746">
        <v>10</v>
      </c>
      <c r="F188" s="747">
        <v>8.0399999999999991</v>
      </c>
      <c r="G188" s="748">
        <v>5.6</v>
      </c>
      <c r="H188" s="750">
        <v>5</v>
      </c>
      <c r="I188" s="744">
        <v>3.28</v>
      </c>
      <c r="J188" s="745">
        <v>5</v>
      </c>
      <c r="K188" s="749">
        <v>0.77</v>
      </c>
      <c r="L188" s="750">
        <v>4</v>
      </c>
      <c r="M188" s="750">
        <v>33</v>
      </c>
      <c r="N188" s="751">
        <v>11.09</v>
      </c>
      <c r="O188" s="750" t="s">
        <v>6288</v>
      </c>
      <c r="P188" s="774" t="s">
        <v>6654</v>
      </c>
      <c r="Q188" s="752">
        <f t="shared" si="10"/>
        <v>1</v>
      </c>
      <c r="R188" s="752">
        <f t="shared" si="10"/>
        <v>0.20999999999999996</v>
      </c>
      <c r="S188" s="770">
        <f t="shared" si="11"/>
        <v>55.45</v>
      </c>
      <c r="T188" s="770">
        <f t="shared" si="12"/>
        <v>25</v>
      </c>
      <c r="U188" s="770">
        <f t="shared" si="13"/>
        <v>-30.450000000000003</v>
      </c>
      <c r="V188" s="775">
        <f t="shared" si="14"/>
        <v>0.45085662759242556</v>
      </c>
      <c r="W188" s="753"/>
    </row>
    <row r="189" spans="1:23" ht="14.4" customHeight="1" x14ac:dyDescent="0.3">
      <c r="A189" s="822" t="s">
        <v>6655</v>
      </c>
      <c r="B189" s="805">
        <v>3</v>
      </c>
      <c r="C189" s="806">
        <v>3.26</v>
      </c>
      <c r="D189" s="776">
        <v>5.7</v>
      </c>
      <c r="E189" s="809">
        <v>4</v>
      </c>
      <c r="F189" s="810">
        <v>3.07</v>
      </c>
      <c r="G189" s="758">
        <v>4.5</v>
      </c>
      <c r="H189" s="812"/>
      <c r="I189" s="808"/>
      <c r="J189" s="754"/>
      <c r="K189" s="811">
        <v>0.77</v>
      </c>
      <c r="L189" s="812">
        <v>4</v>
      </c>
      <c r="M189" s="812">
        <v>33</v>
      </c>
      <c r="N189" s="813">
        <v>11.09</v>
      </c>
      <c r="O189" s="812" t="s">
        <v>6288</v>
      </c>
      <c r="P189" s="814" t="s">
        <v>6656</v>
      </c>
      <c r="Q189" s="815">
        <f t="shared" si="10"/>
        <v>-3</v>
      </c>
      <c r="R189" s="815">
        <f t="shared" si="10"/>
        <v>-3.26</v>
      </c>
      <c r="S189" s="805" t="str">
        <f t="shared" si="11"/>
        <v/>
      </c>
      <c r="T189" s="805" t="str">
        <f t="shared" si="12"/>
        <v/>
      </c>
      <c r="U189" s="805" t="str">
        <f t="shared" si="13"/>
        <v/>
      </c>
      <c r="V189" s="816" t="str">
        <f t="shared" si="14"/>
        <v/>
      </c>
      <c r="W189" s="756"/>
    </row>
    <row r="190" spans="1:23" ht="14.4" customHeight="1" x14ac:dyDescent="0.3">
      <c r="A190" s="822" t="s">
        <v>6657</v>
      </c>
      <c r="B190" s="805">
        <v>2</v>
      </c>
      <c r="C190" s="806">
        <v>1.43</v>
      </c>
      <c r="D190" s="776">
        <v>7</v>
      </c>
      <c r="E190" s="809"/>
      <c r="F190" s="810"/>
      <c r="G190" s="758"/>
      <c r="H190" s="812">
        <v>1</v>
      </c>
      <c r="I190" s="808">
        <v>0.94</v>
      </c>
      <c r="J190" s="754">
        <v>5</v>
      </c>
      <c r="K190" s="811">
        <v>0.94</v>
      </c>
      <c r="L190" s="812">
        <v>4</v>
      </c>
      <c r="M190" s="812">
        <v>39</v>
      </c>
      <c r="N190" s="813">
        <v>13.08</v>
      </c>
      <c r="O190" s="812" t="s">
        <v>6288</v>
      </c>
      <c r="P190" s="814" t="s">
        <v>6658</v>
      </c>
      <c r="Q190" s="815">
        <f t="shared" si="10"/>
        <v>-1</v>
      </c>
      <c r="R190" s="815">
        <f t="shared" si="10"/>
        <v>-0.49</v>
      </c>
      <c r="S190" s="805">
        <f t="shared" si="11"/>
        <v>13.08</v>
      </c>
      <c r="T190" s="805">
        <f t="shared" si="12"/>
        <v>5</v>
      </c>
      <c r="U190" s="805">
        <f t="shared" si="13"/>
        <v>-8.08</v>
      </c>
      <c r="V190" s="816">
        <f t="shared" si="14"/>
        <v>0.38226299694189603</v>
      </c>
      <c r="W190" s="756"/>
    </row>
    <row r="191" spans="1:23" ht="14.4" customHeight="1" x14ac:dyDescent="0.3">
      <c r="A191" s="821" t="s">
        <v>6659</v>
      </c>
      <c r="B191" s="770">
        <v>3</v>
      </c>
      <c r="C191" s="771">
        <v>1.43</v>
      </c>
      <c r="D191" s="772">
        <v>4.7</v>
      </c>
      <c r="E191" s="773">
        <v>4</v>
      </c>
      <c r="F191" s="744">
        <v>1.9</v>
      </c>
      <c r="G191" s="745">
        <v>5</v>
      </c>
      <c r="H191" s="746">
        <v>9</v>
      </c>
      <c r="I191" s="747">
        <v>4.2699999999999996</v>
      </c>
      <c r="J191" s="748">
        <v>3.9</v>
      </c>
      <c r="K191" s="749">
        <v>0.47</v>
      </c>
      <c r="L191" s="750">
        <v>2</v>
      </c>
      <c r="M191" s="750">
        <v>18</v>
      </c>
      <c r="N191" s="751">
        <v>5.98</v>
      </c>
      <c r="O191" s="750" t="s">
        <v>6288</v>
      </c>
      <c r="P191" s="774" t="s">
        <v>6660</v>
      </c>
      <c r="Q191" s="752">
        <f t="shared" si="10"/>
        <v>6</v>
      </c>
      <c r="R191" s="752">
        <f t="shared" si="10"/>
        <v>2.84</v>
      </c>
      <c r="S191" s="770">
        <f t="shared" si="11"/>
        <v>53.820000000000007</v>
      </c>
      <c r="T191" s="770">
        <f t="shared" si="12"/>
        <v>35.1</v>
      </c>
      <c r="U191" s="770">
        <f t="shared" si="13"/>
        <v>-18.720000000000006</v>
      </c>
      <c r="V191" s="775">
        <f t="shared" si="14"/>
        <v>0.65217391304347816</v>
      </c>
      <c r="W191" s="753"/>
    </row>
    <row r="192" spans="1:23" ht="14.4" customHeight="1" x14ac:dyDescent="0.3">
      <c r="A192" s="822" t="s">
        <v>6661</v>
      </c>
      <c r="B192" s="805"/>
      <c r="C192" s="806"/>
      <c r="D192" s="776"/>
      <c r="E192" s="807"/>
      <c r="F192" s="808"/>
      <c r="G192" s="754"/>
      <c r="H192" s="809">
        <v>1</v>
      </c>
      <c r="I192" s="810">
        <v>1.56</v>
      </c>
      <c r="J192" s="755">
        <v>39</v>
      </c>
      <c r="K192" s="811">
        <v>0.59</v>
      </c>
      <c r="L192" s="812">
        <v>2</v>
      </c>
      <c r="M192" s="812">
        <v>22</v>
      </c>
      <c r="N192" s="813">
        <v>7.34</v>
      </c>
      <c r="O192" s="812" t="s">
        <v>6288</v>
      </c>
      <c r="P192" s="814" t="s">
        <v>6662</v>
      </c>
      <c r="Q192" s="815">
        <f t="shared" si="10"/>
        <v>1</v>
      </c>
      <c r="R192" s="815">
        <f t="shared" si="10"/>
        <v>1.56</v>
      </c>
      <c r="S192" s="805">
        <f t="shared" si="11"/>
        <v>7.34</v>
      </c>
      <c r="T192" s="805">
        <f t="shared" si="12"/>
        <v>39</v>
      </c>
      <c r="U192" s="805">
        <f t="shared" si="13"/>
        <v>31.66</v>
      </c>
      <c r="V192" s="816">
        <f t="shared" si="14"/>
        <v>5.3133514986376023</v>
      </c>
      <c r="W192" s="756">
        <v>32</v>
      </c>
    </row>
    <row r="193" spans="1:23" ht="14.4" customHeight="1" x14ac:dyDescent="0.3">
      <c r="A193" s="821" t="s">
        <v>6663</v>
      </c>
      <c r="B193" s="760">
        <v>7</v>
      </c>
      <c r="C193" s="761">
        <v>3.83</v>
      </c>
      <c r="D193" s="762">
        <v>6.3</v>
      </c>
      <c r="E193" s="773">
        <v>3</v>
      </c>
      <c r="F193" s="744">
        <v>1.78</v>
      </c>
      <c r="G193" s="745">
        <v>11</v>
      </c>
      <c r="H193" s="750">
        <v>5</v>
      </c>
      <c r="I193" s="744">
        <v>2.93</v>
      </c>
      <c r="J193" s="745">
        <v>7.8</v>
      </c>
      <c r="K193" s="749">
        <v>0.56000000000000005</v>
      </c>
      <c r="L193" s="750">
        <v>3</v>
      </c>
      <c r="M193" s="750">
        <v>24</v>
      </c>
      <c r="N193" s="751">
        <v>7.93</v>
      </c>
      <c r="O193" s="750" t="s">
        <v>6288</v>
      </c>
      <c r="P193" s="774" t="s">
        <v>6664</v>
      </c>
      <c r="Q193" s="752">
        <f t="shared" si="10"/>
        <v>-2</v>
      </c>
      <c r="R193" s="752">
        <f t="shared" si="10"/>
        <v>-0.89999999999999991</v>
      </c>
      <c r="S193" s="770">
        <f t="shared" si="11"/>
        <v>39.65</v>
      </c>
      <c r="T193" s="770">
        <f t="shared" si="12"/>
        <v>39</v>
      </c>
      <c r="U193" s="770">
        <f t="shared" si="13"/>
        <v>-0.64999999999999858</v>
      </c>
      <c r="V193" s="775">
        <f t="shared" si="14"/>
        <v>0.98360655737704916</v>
      </c>
      <c r="W193" s="753">
        <v>8</v>
      </c>
    </row>
    <row r="194" spans="1:23" ht="14.4" customHeight="1" x14ac:dyDescent="0.3">
      <c r="A194" s="822" t="s">
        <v>6665</v>
      </c>
      <c r="B194" s="817">
        <v>3</v>
      </c>
      <c r="C194" s="818">
        <v>1.88</v>
      </c>
      <c r="D194" s="759">
        <v>5</v>
      </c>
      <c r="E194" s="807"/>
      <c r="F194" s="808"/>
      <c r="G194" s="754"/>
      <c r="H194" s="812">
        <v>1</v>
      </c>
      <c r="I194" s="808">
        <v>0.74</v>
      </c>
      <c r="J194" s="754">
        <v>9</v>
      </c>
      <c r="K194" s="811">
        <v>0.74</v>
      </c>
      <c r="L194" s="812">
        <v>4</v>
      </c>
      <c r="M194" s="812">
        <v>32</v>
      </c>
      <c r="N194" s="813">
        <v>10.81</v>
      </c>
      <c r="O194" s="812" t="s">
        <v>6288</v>
      </c>
      <c r="P194" s="814" t="s">
        <v>6666</v>
      </c>
      <c r="Q194" s="815">
        <f t="shared" si="10"/>
        <v>-2</v>
      </c>
      <c r="R194" s="815">
        <f t="shared" si="10"/>
        <v>-1.1399999999999999</v>
      </c>
      <c r="S194" s="805">
        <f t="shared" si="11"/>
        <v>10.81</v>
      </c>
      <c r="T194" s="805">
        <f t="shared" si="12"/>
        <v>9</v>
      </c>
      <c r="U194" s="805">
        <f t="shared" si="13"/>
        <v>-1.8100000000000005</v>
      </c>
      <c r="V194" s="816">
        <f t="shared" si="14"/>
        <v>0.83256244218316366</v>
      </c>
      <c r="W194" s="756"/>
    </row>
    <row r="195" spans="1:23" ht="14.4" customHeight="1" x14ac:dyDescent="0.3">
      <c r="A195" s="822" t="s">
        <v>6667</v>
      </c>
      <c r="B195" s="817">
        <v>1</v>
      </c>
      <c r="C195" s="818">
        <v>1.33</v>
      </c>
      <c r="D195" s="759">
        <v>21</v>
      </c>
      <c r="E195" s="807"/>
      <c r="F195" s="808"/>
      <c r="G195" s="754"/>
      <c r="H195" s="812"/>
      <c r="I195" s="808"/>
      <c r="J195" s="754"/>
      <c r="K195" s="811">
        <v>0.93</v>
      </c>
      <c r="L195" s="812">
        <v>4</v>
      </c>
      <c r="M195" s="812">
        <v>37</v>
      </c>
      <c r="N195" s="813">
        <v>12.41</v>
      </c>
      <c r="O195" s="812" t="s">
        <v>6288</v>
      </c>
      <c r="P195" s="814" t="s">
        <v>6668</v>
      </c>
      <c r="Q195" s="815">
        <f t="shared" si="10"/>
        <v>-1</v>
      </c>
      <c r="R195" s="815">
        <f t="shared" si="10"/>
        <v>-1.33</v>
      </c>
      <c r="S195" s="805" t="str">
        <f t="shared" si="11"/>
        <v/>
      </c>
      <c r="T195" s="805" t="str">
        <f t="shared" si="12"/>
        <v/>
      </c>
      <c r="U195" s="805" t="str">
        <f t="shared" si="13"/>
        <v/>
      </c>
      <c r="V195" s="816" t="str">
        <f t="shared" si="14"/>
        <v/>
      </c>
      <c r="W195" s="756"/>
    </row>
    <row r="196" spans="1:23" ht="14.4" customHeight="1" x14ac:dyDescent="0.3">
      <c r="A196" s="821" t="s">
        <v>6669</v>
      </c>
      <c r="B196" s="770"/>
      <c r="C196" s="771"/>
      <c r="D196" s="772"/>
      <c r="E196" s="746">
        <v>1</v>
      </c>
      <c r="F196" s="747">
        <v>0.28999999999999998</v>
      </c>
      <c r="G196" s="748">
        <v>4</v>
      </c>
      <c r="H196" s="750"/>
      <c r="I196" s="744"/>
      <c r="J196" s="745"/>
      <c r="K196" s="749">
        <v>0.26</v>
      </c>
      <c r="L196" s="750">
        <v>1</v>
      </c>
      <c r="M196" s="750">
        <v>10</v>
      </c>
      <c r="N196" s="751">
        <v>3.3</v>
      </c>
      <c r="O196" s="750" t="s">
        <v>6288</v>
      </c>
      <c r="P196" s="774" t="s">
        <v>6670</v>
      </c>
      <c r="Q196" s="752">
        <f t="shared" si="10"/>
        <v>0</v>
      </c>
      <c r="R196" s="752">
        <f t="shared" si="10"/>
        <v>0</v>
      </c>
      <c r="S196" s="770" t="str">
        <f t="shared" si="11"/>
        <v/>
      </c>
      <c r="T196" s="770" t="str">
        <f t="shared" si="12"/>
        <v/>
      </c>
      <c r="U196" s="770" t="str">
        <f t="shared" si="13"/>
        <v/>
      </c>
      <c r="V196" s="775" t="str">
        <f t="shared" si="14"/>
        <v/>
      </c>
      <c r="W196" s="753"/>
    </row>
    <row r="197" spans="1:23" ht="14.4" customHeight="1" x14ac:dyDescent="0.3">
      <c r="A197" s="821" t="s">
        <v>6671</v>
      </c>
      <c r="B197" s="770">
        <v>3</v>
      </c>
      <c r="C197" s="771">
        <v>1.06</v>
      </c>
      <c r="D197" s="772">
        <v>3</v>
      </c>
      <c r="E197" s="773">
        <v>3</v>
      </c>
      <c r="F197" s="744">
        <v>1.27</v>
      </c>
      <c r="G197" s="745">
        <v>3</v>
      </c>
      <c r="H197" s="746">
        <v>3</v>
      </c>
      <c r="I197" s="747">
        <v>1.27</v>
      </c>
      <c r="J197" s="748">
        <v>3</v>
      </c>
      <c r="K197" s="749">
        <v>0.42</v>
      </c>
      <c r="L197" s="750">
        <v>2</v>
      </c>
      <c r="M197" s="750">
        <v>19</v>
      </c>
      <c r="N197" s="751">
        <v>6.19</v>
      </c>
      <c r="O197" s="750" t="s">
        <v>6288</v>
      </c>
      <c r="P197" s="774" t="s">
        <v>6672</v>
      </c>
      <c r="Q197" s="752">
        <f t="shared" si="10"/>
        <v>0</v>
      </c>
      <c r="R197" s="752">
        <f t="shared" si="10"/>
        <v>0.20999999999999996</v>
      </c>
      <c r="S197" s="770">
        <f t="shared" si="11"/>
        <v>18.57</v>
      </c>
      <c r="T197" s="770">
        <f t="shared" si="12"/>
        <v>9</v>
      </c>
      <c r="U197" s="770">
        <f t="shared" si="13"/>
        <v>-9.57</v>
      </c>
      <c r="V197" s="775">
        <f t="shared" si="14"/>
        <v>0.48465266558966075</v>
      </c>
      <c r="W197" s="753"/>
    </row>
    <row r="198" spans="1:23" ht="14.4" customHeight="1" x14ac:dyDescent="0.3">
      <c r="A198" s="822" t="s">
        <v>6673</v>
      </c>
      <c r="B198" s="805">
        <v>1</v>
      </c>
      <c r="C198" s="806">
        <v>0.41</v>
      </c>
      <c r="D198" s="776">
        <v>2</v>
      </c>
      <c r="E198" s="807"/>
      <c r="F198" s="808"/>
      <c r="G198" s="754"/>
      <c r="H198" s="809">
        <v>1</v>
      </c>
      <c r="I198" s="810">
        <v>0.62</v>
      </c>
      <c r="J198" s="758">
        <v>3</v>
      </c>
      <c r="K198" s="811">
        <v>0.62</v>
      </c>
      <c r="L198" s="812">
        <v>3</v>
      </c>
      <c r="M198" s="812">
        <v>28</v>
      </c>
      <c r="N198" s="813">
        <v>9.2100000000000009</v>
      </c>
      <c r="O198" s="812" t="s">
        <v>6288</v>
      </c>
      <c r="P198" s="814" t="s">
        <v>6674</v>
      </c>
      <c r="Q198" s="815">
        <f t="shared" ref="Q198:R261" si="15">H198-B198</f>
        <v>0</v>
      </c>
      <c r="R198" s="815">
        <f t="shared" si="15"/>
        <v>0.21000000000000002</v>
      </c>
      <c r="S198" s="805">
        <f t="shared" ref="S198:S261" si="16">IF(H198=0,"",H198*N198)</f>
        <v>9.2100000000000009</v>
      </c>
      <c r="T198" s="805">
        <f t="shared" ref="T198:T261" si="17">IF(H198=0,"",H198*J198)</f>
        <v>3</v>
      </c>
      <c r="U198" s="805">
        <f t="shared" ref="U198:U261" si="18">IF(H198=0,"",T198-S198)</f>
        <v>-6.2100000000000009</v>
      </c>
      <c r="V198" s="816">
        <f t="shared" ref="V198:V261" si="19">IF(H198=0,"",T198/S198)</f>
        <v>0.32573289902280128</v>
      </c>
      <c r="W198" s="756"/>
    </row>
    <row r="199" spans="1:23" ht="14.4" customHeight="1" x14ac:dyDescent="0.3">
      <c r="A199" s="821" t="s">
        <v>6675</v>
      </c>
      <c r="B199" s="760">
        <v>1</v>
      </c>
      <c r="C199" s="761">
        <v>4.38</v>
      </c>
      <c r="D199" s="762">
        <v>15</v>
      </c>
      <c r="E199" s="773"/>
      <c r="F199" s="744"/>
      <c r="G199" s="745"/>
      <c r="H199" s="750"/>
      <c r="I199" s="744"/>
      <c r="J199" s="745"/>
      <c r="K199" s="749">
        <v>4.38</v>
      </c>
      <c r="L199" s="750">
        <v>4</v>
      </c>
      <c r="M199" s="750">
        <v>39</v>
      </c>
      <c r="N199" s="751">
        <v>13.06</v>
      </c>
      <c r="O199" s="750" t="s">
        <v>6288</v>
      </c>
      <c r="P199" s="774" t="s">
        <v>6676</v>
      </c>
      <c r="Q199" s="752">
        <f t="shared" si="15"/>
        <v>-1</v>
      </c>
      <c r="R199" s="752">
        <f t="shared" si="15"/>
        <v>-4.38</v>
      </c>
      <c r="S199" s="770" t="str">
        <f t="shared" si="16"/>
        <v/>
      </c>
      <c r="T199" s="770" t="str">
        <f t="shared" si="17"/>
        <v/>
      </c>
      <c r="U199" s="770" t="str">
        <f t="shared" si="18"/>
        <v/>
      </c>
      <c r="V199" s="775" t="str">
        <f t="shared" si="19"/>
        <v/>
      </c>
      <c r="W199" s="753"/>
    </row>
    <row r="200" spans="1:23" ht="14.4" customHeight="1" x14ac:dyDescent="0.3">
      <c r="A200" s="821" t="s">
        <v>6677</v>
      </c>
      <c r="B200" s="770">
        <v>1</v>
      </c>
      <c r="C200" s="771">
        <v>1.62</v>
      </c>
      <c r="D200" s="772">
        <v>4</v>
      </c>
      <c r="E200" s="773"/>
      <c r="F200" s="744"/>
      <c r="G200" s="745"/>
      <c r="H200" s="746"/>
      <c r="I200" s="747"/>
      <c r="J200" s="748"/>
      <c r="K200" s="749">
        <v>1.62</v>
      </c>
      <c r="L200" s="750">
        <v>3</v>
      </c>
      <c r="M200" s="750">
        <v>28</v>
      </c>
      <c r="N200" s="751">
        <v>9.4499999999999993</v>
      </c>
      <c r="O200" s="750" t="s">
        <v>6288</v>
      </c>
      <c r="P200" s="774" t="s">
        <v>6678</v>
      </c>
      <c r="Q200" s="752">
        <f t="shared" si="15"/>
        <v>-1</v>
      </c>
      <c r="R200" s="752">
        <f t="shared" si="15"/>
        <v>-1.62</v>
      </c>
      <c r="S200" s="770" t="str">
        <f t="shared" si="16"/>
        <v/>
      </c>
      <c r="T200" s="770" t="str">
        <f t="shared" si="17"/>
        <v/>
      </c>
      <c r="U200" s="770" t="str">
        <f t="shared" si="18"/>
        <v/>
      </c>
      <c r="V200" s="775" t="str">
        <f t="shared" si="19"/>
        <v/>
      </c>
      <c r="W200" s="753"/>
    </row>
    <row r="201" spans="1:23" ht="14.4" customHeight="1" x14ac:dyDescent="0.3">
      <c r="A201" s="822" t="s">
        <v>6679</v>
      </c>
      <c r="B201" s="805"/>
      <c r="C201" s="806"/>
      <c r="D201" s="776"/>
      <c r="E201" s="807"/>
      <c r="F201" s="808"/>
      <c r="G201" s="754"/>
      <c r="H201" s="809">
        <v>1</v>
      </c>
      <c r="I201" s="810">
        <v>1.9</v>
      </c>
      <c r="J201" s="758">
        <v>7</v>
      </c>
      <c r="K201" s="811">
        <v>1.9</v>
      </c>
      <c r="L201" s="812">
        <v>6</v>
      </c>
      <c r="M201" s="812">
        <v>51</v>
      </c>
      <c r="N201" s="813">
        <v>17.100000000000001</v>
      </c>
      <c r="O201" s="812" t="s">
        <v>6288</v>
      </c>
      <c r="P201" s="814" t="s">
        <v>6680</v>
      </c>
      <c r="Q201" s="815">
        <f t="shared" si="15"/>
        <v>1</v>
      </c>
      <c r="R201" s="815">
        <f t="shared" si="15"/>
        <v>1.9</v>
      </c>
      <c r="S201" s="805">
        <f t="shared" si="16"/>
        <v>17.100000000000001</v>
      </c>
      <c r="T201" s="805">
        <f t="shared" si="17"/>
        <v>7</v>
      </c>
      <c r="U201" s="805">
        <f t="shared" si="18"/>
        <v>-10.100000000000001</v>
      </c>
      <c r="V201" s="816">
        <f t="shared" si="19"/>
        <v>0.40935672514619881</v>
      </c>
      <c r="W201" s="756"/>
    </row>
    <row r="202" spans="1:23" ht="14.4" customHeight="1" x14ac:dyDescent="0.3">
      <c r="A202" s="822" t="s">
        <v>6681</v>
      </c>
      <c r="B202" s="805">
        <v>1</v>
      </c>
      <c r="C202" s="806">
        <v>1.54</v>
      </c>
      <c r="D202" s="776">
        <v>4</v>
      </c>
      <c r="E202" s="807"/>
      <c r="F202" s="808"/>
      <c r="G202" s="754"/>
      <c r="H202" s="809">
        <v>1</v>
      </c>
      <c r="I202" s="810">
        <v>2.23</v>
      </c>
      <c r="J202" s="758">
        <v>6</v>
      </c>
      <c r="K202" s="811">
        <v>2.58</v>
      </c>
      <c r="L202" s="812">
        <v>7</v>
      </c>
      <c r="M202" s="812">
        <v>63</v>
      </c>
      <c r="N202" s="813">
        <v>20.86</v>
      </c>
      <c r="O202" s="812" t="s">
        <v>6288</v>
      </c>
      <c r="P202" s="814" t="s">
        <v>6682</v>
      </c>
      <c r="Q202" s="815">
        <f t="shared" si="15"/>
        <v>0</v>
      </c>
      <c r="R202" s="815">
        <f t="shared" si="15"/>
        <v>0.69</v>
      </c>
      <c r="S202" s="805">
        <f t="shared" si="16"/>
        <v>20.86</v>
      </c>
      <c r="T202" s="805">
        <f t="shared" si="17"/>
        <v>6</v>
      </c>
      <c r="U202" s="805">
        <f t="shared" si="18"/>
        <v>-14.86</v>
      </c>
      <c r="V202" s="816">
        <f t="shared" si="19"/>
        <v>0.28763183125599234</v>
      </c>
      <c r="W202" s="756"/>
    </row>
    <row r="203" spans="1:23" ht="14.4" customHeight="1" x14ac:dyDescent="0.3">
      <c r="A203" s="821" t="s">
        <v>6683</v>
      </c>
      <c r="B203" s="770"/>
      <c r="C203" s="771"/>
      <c r="D203" s="772"/>
      <c r="E203" s="746">
        <v>1</v>
      </c>
      <c r="F203" s="747">
        <v>2.57</v>
      </c>
      <c r="G203" s="748">
        <v>10</v>
      </c>
      <c r="H203" s="750"/>
      <c r="I203" s="744"/>
      <c r="J203" s="745"/>
      <c r="K203" s="749">
        <v>2.57</v>
      </c>
      <c r="L203" s="750">
        <v>2</v>
      </c>
      <c r="M203" s="750">
        <v>18</v>
      </c>
      <c r="N203" s="751">
        <v>5.86</v>
      </c>
      <c r="O203" s="750" t="s">
        <v>6288</v>
      </c>
      <c r="P203" s="774" t="s">
        <v>6684</v>
      </c>
      <c r="Q203" s="752">
        <f t="shared" si="15"/>
        <v>0</v>
      </c>
      <c r="R203" s="752">
        <f t="shared" si="15"/>
        <v>0</v>
      </c>
      <c r="S203" s="770" t="str">
        <f t="shared" si="16"/>
        <v/>
      </c>
      <c r="T203" s="770" t="str">
        <f t="shared" si="17"/>
        <v/>
      </c>
      <c r="U203" s="770" t="str">
        <f t="shared" si="18"/>
        <v/>
      </c>
      <c r="V203" s="775" t="str">
        <f t="shared" si="19"/>
        <v/>
      </c>
      <c r="W203" s="753"/>
    </row>
    <row r="204" spans="1:23" ht="14.4" customHeight="1" x14ac:dyDescent="0.3">
      <c r="A204" s="821" t="s">
        <v>6685</v>
      </c>
      <c r="B204" s="770"/>
      <c r="C204" s="771"/>
      <c r="D204" s="772"/>
      <c r="E204" s="746">
        <v>1</v>
      </c>
      <c r="F204" s="747">
        <v>1.56</v>
      </c>
      <c r="G204" s="748">
        <v>5</v>
      </c>
      <c r="H204" s="750"/>
      <c r="I204" s="744"/>
      <c r="J204" s="745"/>
      <c r="K204" s="749">
        <v>2.11</v>
      </c>
      <c r="L204" s="750">
        <v>7</v>
      </c>
      <c r="M204" s="750">
        <v>67</v>
      </c>
      <c r="N204" s="751">
        <v>22.24</v>
      </c>
      <c r="O204" s="750" t="s">
        <v>6288</v>
      </c>
      <c r="P204" s="774" t="s">
        <v>6686</v>
      </c>
      <c r="Q204" s="752">
        <f t="shared" si="15"/>
        <v>0</v>
      </c>
      <c r="R204" s="752">
        <f t="shared" si="15"/>
        <v>0</v>
      </c>
      <c r="S204" s="770" t="str">
        <f t="shared" si="16"/>
        <v/>
      </c>
      <c r="T204" s="770" t="str">
        <f t="shared" si="17"/>
        <v/>
      </c>
      <c r="U204" s="770" t="str">
        <f t="shared" si="18"/>
        <v/>
      </c>
      <c r="V204" s="775" t="str">
        <f t="shared" si="19"/>
        <v/>
      </c>
      <c r="W204" s="753"/>
    </row>
    <row r="205" spans="1:23" ht="14.4" customHeight="1" x14ac:dyDescent="0.3">
      <c r="A205" s="821" t="s">
        <v>6687</v>
      </c>
      <c r="B205" s="770"/>
      <c r="C205" s="771"/>
      <c r="D205" s="772"/>
      <c r="E205" s="746">
        <v>2</v>
      </c>
      <c r="F205" s="747">
        <v>3.02</v>
      </c>
      <c r="G205" s="748">
        <v>5.5</v>
      </c>
      <c r="H205" s="750"/>
      <c r="I205" s="744"/>
      <c r="J205" s="745"/>
      <c r="K205" s="749">
        <v>1.51</v>
      </c>
      <c r="L205" s="750">
        <v>3</v>
      </c>
      <c r="M205" s="750">
        <v>26</v>
      </c>
      <c r="N205" s="751">
        <v>8.59</v>
      </c>
      <c r="O205" s="750" t="s">
        <v>6288</v>
      </c>
      <c r="P205" s="774" t="s">
        <v>6688</v>
      </c>
      <c r="Q205" s="752">
        <f t="shared" si="15"/>
        <v>0</v>
      </c>
      <c r="R205" s="752">
        <f t="shared" si="15"/>
        <v>0</v>
      </c>
      <c r="S205" s="770" t="str">
        <f t="shared" si="16"/>
        <v/>
      </c>
      <c r="T205" s="770" t="str">
        <f t="shared" si="17"/>
        <v/>
      </c>
      <c r="U205" s="770" t="str">
        <f t="shared" si="18"/>
        <v/>
      </c>
      <c r="V205" s="775" t="str">
        <f t="shared" si="19"/>
        <v/>
      </c>
      <c r="W205" s="753"/>
    </row>
    <row r="206" spans="1:23" ht="14.4" customHeight="1" x14ac:dyDescent="0.3">
      <c r="A206" s="822" t="s">
        <v>6689</v>
      </c>
      <c r="B206" s="805"/>
      <c r="C206" s="806"/>
      <c r="D206" s="776"/>
      <c r="E206" s="809">
        <v>1</v>
      </c>
      <c r="F206" s="810">
        <v>1.54</v>
      </c>
      <c r="G206" s="758">
        <v>3</v>
      </c>
      <c r="H206" s="812"/>
      <c r="I206" s="808"/>
      <c r="J206" s="754"/>
      <c r="K206" s="811">
        <v>1.93</v>
      </c>
      <c r="L206" s="812">
        <v>4</v>
      </c>
      <c r="M206" s="812">
        <v>36</v>
      </c>
      <c r="N206" s="813">
        <v>12.05</v>
      </c>
      <c r="O206" s="812" t="s">
        <v>6288</v>
      </c>
      <c r="P206" s="814" t="s">
        <v>6690</v>
      </c>
      <c r="Q206" s="815">
        <f t="shared" si="15"/>
        <v>0</v>
      </c>
      <c r="R206" s="815">
        <f t="shared" si="15"/>
        <v>0</v>
      </c>
      <c r="S206" s="805" t="str">
        <f t="shared" si="16"/>
        <v/>
      </c>
      <c r="T206" s="805" t="str">
        <f t="shared" si="17"/>
        <v/>
      </c>
      <c r="U206" s="805" t="str">
        <f t="shared" si="18"/>
        <v/>
      </c>
      <c r="V206" s="816" t="str">
        <f t="shared" si="19"/>
        <v/>
      </c>
      <c r="W206" s="756"/>
    </row>
    <row r="207" spans="1:23" ht="14.4" customHeight="1" x14ac:dyDescent="0.3">
      <c r="A207" s="821" t="s">
        <v>6691</v>
      </c>
      <c r="B207" s="760">
        <v>1</v>
      </c>
      <c r="C207" s="761">
        <v>0.39</v>
      </c>
      <c r="D207" s="762">
        <v>2</v>
      </c>
      <c r="E207" s="773"/>
      <c r="F207" s="744"/>
      <c r="G207" s="745"/>
      <c r="H207" s="750"/>
      <c r="I207" s="744"/>
      <c r="J207" s="745"/>
      <c r="K207" s="749">
        <v>0.39</v>
      </c>
      <c r="L207" s="750">
        <v>2</v>
      </c>
      <c r="M207" s="750">
        <v>14</v>
      </c>
      <c r="N207" s="751">
        <v>4.71</v>
      </c>
      <c r="O207" s="750" t="s">
        <v>6288</v>
      </c>
      <c r="P207" s="774" t="s">
        <v>6692</v>
      </c>
      <c r="Q207" s="752">
        <f t="shared" si="15"/>
        <v>-1</v>
      </c>
      <c r="R207" s="752">
        <f t="shared" si="15"/>
        <v>-0.39</v>
      </c>
      <c r="S207" s="770" t="str">
        <f t="shared" si="16"/>
        <v/>
      </c>
      <c r="T207" s="770" t="str">
        <f t="shared" si="17"/>
        <v/>
      </c>
      <c r="U207" s="770" t="str">
        <f t="shared" si="18"/>
        <v/>
      </c>
      <c r="V207" s="775" t="str">
        <f t="shared" si="19"/>
        <v/>
      </c>
      <c r="W207" s="753"/>
    </row>
    <row r="208" spans="1:23" ht="14.4" customHeight="1" x14ac:dyDescent="0.3">
      <c r="A208" s="821" t="s">
        <v>6693</v>
      </c>
      <c r="B208" s="770"/>
      <c r="C208" s="771"/>
      <c r="D208" s="772"/>
      <c r="E208" s="746">
        <v>1</v>
      </c>
      <c r="F208" s="747">
        <v>3.12</v>
      </c>
      <c r="G208" s="748">
        <v>13</v>
      </c>
      <c r="H208" s="750"/>
      <c r="I208" s="744"/>
      <c r="J208" s="745"/>
      <c r="K208" s="749">
        <v>3.12</v>
      </c>
      <c r="L208" s="750">
        <v>5</v>
      </c>
      <c r="M208" s="750">
        <v>43</v>
      </c>
      <c r="N208" s="751">
        <v>14.24</v>
      </c>
      <c r="O208" s="750" t="s">
        <v>6288</v>
      </c>
      <c r="P208" s="774" t="s">
        <v>6694</v>
      </c>
      <c r="Q208" s="752">
        <f t="shared" si="15"/>
        <v>0</v>
      </c>
      <c r="R208" s="752">
        <f t="shared" si="15"/>
        <v>0</v>
      </c>
      <c r="S208" s="770" t="str">
        <f t="shared" si="16"/>
        <v/>
      </c>
      <c r="T208" s="770" t="str">
        <f t="shared" si="17"/>
        <v/>
      </c>
      <c r="U208" s="770" t="str">
        <f t="shared" si="18"/>
        <v/>
      </c>
      <c r="V208" s="775" t="str">
        <f t="shared" si="19"/>
        <v/>
      </c>
      <c r="W208" s="753"/>
    </row>
    <row r="209" spans="1:23" ht="14.4" customHeight="1" x14ac:dyDescent="0.3">
      <c r="A209" s="821" t="s">
        <v>6695</v>
      </c>
      <c r="B209" s="770"/>
      <c r="C209" s="771"/>
      <c r="D209" s="772"/>
      <c r="E209" s="746">
        <v>1</v>
      </c>
      <c r="F209" s="747">
        <v>0.86</v>
      </c>
      <c r="G209" s="748">
        <v>8</v>
      </c>
      <c r="H209" s="750"/>
      <c r="I209" s="744"/>
      <c r="J209" s="745"/>
      <c r="K209" s="749">
        <v>0.86</v>
      </c>
      <c r="L209" s="750">
        <v>2</v>
      </c>
      <c r="M209" s="750">
        <v>14</v>
      </c>
      <c r="N209" s="751">
        <v>4.51</v>
      </c>
      <c r="O209" s="750" t="s">
        <v>6288</v>
      </c>
      <c r="P209" s="774" t="s">
        <v>6696</v>
      </c>
      <c r="Q209" s="752">
        <f t="shared" si="15"/>
        <v>0</v>
      </c>
      <c r="R209" s="752">
        <f t="shared" si="15"/>
        <v>0</v>
      </c>
      <c r="S209" s="770" t="str">
        <f t="shared" si="16"/>
        <v/>
      </c>
      <c r="T209" s="770" t="str">
        <f t="shared" si="17"/>
        <v/>
      </c>
      <c r="U209" s="770" t="str">
        <f t="shared" si="18"/>
        <v/>
      </c>
      <c r="V209" s="775" t="str">
        <f t="shared" si="19"/>
        <v/>
      </c>
      <c r="W209" s="753"/>
    </row>
    <row r="210" spans="1:23" ht="14.4" customHeight="1" x14ac:dyDescent="0.3">
      <c r="A210" s="821" t="s">
        <v>6697</v>
      </c>
      <c r="B210" s="770"/>
      <c r="C210" s="771"/>
      <c r="D210" s="772"/>
      <c r="E210" s="773">
        <v>1</v>
      </c>
      <c r="F210" s="744">
        <v>0.46</v>
      </c>
      <c r="G210" s="745">
        <v>14</v>
      </c>
      <c r="H210" s="746">
        <v>1</v>
      </c>
      <c r="I210" s="747">
        <v>0.56000000000000005</v>
      </c>
      <c r="J210" s="748">
        <v>5</v>
      </c>
      <c r="K210" s="749">
        <v>0.46</v>
      </c>
      <c r="L210" s="750">
        <v>2</v>
      </c>
      <c r="M210" s="750">
        <v>20</v>
      </c>
      <c r="N210" s="751">
        <v>6.52</v>
      </c>
      <c r="O210" s="750" t="s">
        <v>6288</v>
      </c>
      <c r="P210" s="774" t="s">
        <v>6698</v>
      </c>
      <c r="Q210" s="752">
        <f t="shared" si="15"/>
        <v>1</v>
      </c>
      <c r="R210" s="752">
        <f t="shared" si="15"/>
        <v>0.56000000000000005</v>
      </c>
      <c r="S210" s="770">
        <f t="shared" si="16"/>
        <v>6.52</v>
      </c>
      <c r="T210" s="770">
        <f t="shared" si="17"/>
        <v>5</v>
      </c>
      <c r="U210" s="770">
        <f t="shared" si="18"/>
        <v>-1.5199999999999996</v>
      </c>
      <c r="V210" s="775">
        <f t="shared" si="19"/>
        <v>0.76687116564417179</v>
      </c>
      <c r="W210" s="753"/>
    </row>
    <row r="211" spans="1:23" ht="14.4" customHeight="1" x14ac:dyDescent="0.3">
      <c r="A211" s="821" t="s">
        <v>6699</v>
      </c>
      <c r="B211" s="770"/>
      <c r="C211" s="771"/>
      <c r="D211" s="772"/>
      <c r="E211" s="773"/>
      <c r="F211" s="744"/>
      <c r="G211" s="745"/>
      <c r="H211" s="746">
        <v>1</v>
      </c>
      <c r="I211" s="747">
        <v>0.28000000000000003</v>
      </c>
      <c r="J211" s="763">
        <v>4</v>
      </c>
      <c r="K211" s="749">
        <v>0.28000000000000003</v>
      </c>
      <c r="L211" s="750">
        <v>1</v>
      </c>
      <c r="M211" s="750">
        <v>11</v>
      </c>
      <c r="N211" s="751">
        <v>3.74</v>
      </c>
      <c r="O211" s="750" t="s">
        <v>6288</v>
      </c>
      <c r="P211" s="774" t="s">
        <v>6700</v>
      </c>
      <c r="Q211" s="752">
        <f t="shared" si="15"/>
        <v>1</v>
      </c>
      <c r="R211" s="752">
        <f t="shared" si="15"/>
        <v>0.28000000000000003</v>
      </c>
      <c r="S211" s="770">
        <f t="shared" si="16"/>
        <v>3.74</v>
      </c>
      <c r="T211" s="770">
        <f t="shared" si="17"/>
        <v>4</v>
      </c>
      <c r="U211" s="770">
        <f t="shared" si="18"/>
        <v>0.25999999999999979</v>
      </c>
      <c r="V211" s="775">
        <f t="shared" si="19"/>
        <v>1.0695187165775399</v>
      </c>
      <c r="W211" s="753"/>
    </row>
    <row r="212" spans="1:23" ht="14.4" customHeight="1" x14ac:dyDescent="0.3">
      <c r="A212" s="821" t="s">
        <v>6701</v>
      </c>
      <c r="B212" s="770"/>
      <c r="C212" s="771"/>
      <c r="D212" s="772"/>
      <c r="E212" s="746">
        <v>1</v>
      </c>
      <c r="F212" s="747">
        <v>1.92</v>
      </c>
      <c r="G212" s="748">
        <v>4</v>
      </c>
      <c r="H212" s="750"/>
      <c r="I212" s="744"/>
      <c r="J212" s="745"/>
      <c r="K212" s="749">
        <v>1.92</v>
      </c>
      <c r="L212" s="750">
        <v>4</v>
      </c>
      <c r="M212" s="750">
        <v>34</v>
      </c>
      <c r="N212" s="751">
        <v>11.29</v>
      </c>
      <c r="O212" s="750" t="s">
        <v>6288</v>
      </c>
      <c r="P212" s="774" t="s">
        <v>6702</v>
      </c>
      <c r="Q212" s="752">
        <f t="shared" si="15"/>
        <v>0</v>
      </c>
      <c r="R212" s="752">
        <f t="shared" si="15"/>
        <v>0</v>
      </c>
      <c r="S212" s="770" t="str">
        <f t="shared" si="16"/>
        <v/>
      </c>
      <c r="T212" s="770" t="str">
        <f t="shared" si="17"/>
        <v/>
      </c>
      <c r="U212" s="770" t="str">
        <f t="shared" si="18"/>
        <v/>
      </c>
      <c r="V212" s="775" t="str">
        <f t="shared" si="19"/>
        <v/>
      </c>
      <c r="W212" s="753"/>
    </row>
    <row r="213" spans="1:23" ht="14.4" customHeight="1" x14ac:dyDescent="0.3">
      <c r="A213" s="821" t="s">
        <v>6703</v>
      </c>
      <c r="B213" s="770">
        <v>1</v>
      </c>
      <c r="C213" s="771">
        <v>0.46</v>
      </c>
      <c r="D213" s="772">
        <v>4</v>
      </c>
      <c r="E213" s="746">
        <v>1</v>
      </c>
      <c r="F213" s="747">
        <v>0.46</v>
      </c>
      <c r="G213" s="748">
        <v>7</v>
      </c>
      <c r="H213" s="750"/>
      <c r="I213" s="744"/>
      <c r="J213" s="745"/>
      <c r="K213" s="749">
        <v>0.46</v>
      </c>
      <c r="L213" s="750">
        <v>1</v>
      </c>
      <c r="M213" s="750">
        <v>12</v>
      </c>
      <c r="N213" s="751">
        <v>4.07</v>
      </c>
      <c r="O213" s="750" t="s">
        <v>6288</v>
      </c>
      <c r="P213" s="774" t="s">
        <v>6704</v>
      </c>
      <c r="Q213" s="752">
        <f t="shared" si="15"/>
        <v>-1</v>
      </c>
      <c r="R213" s="752">
        <f t="shared" si="15"/>
        <v>-0.46</v>
      </c>
      <c r="S213" s="770" t="str">
        <f t="shared" si="16"/>
        <v/>
      </c>
      <c r="T213" s="770" t="str">
        <f t="shared" si="17"/>
        <v/>
      </c>
      <c r="U213" s="770" t="str">
        <f t="shared" si="18"/>
        <v/>
      </c>
      <c r="V213" s="775" t="str">
        <f t="shared" si="19"/>
        <v/>
      </c>
      <c r="W213" s="753"/>
    </row>
    <row r="214" spans="1:23" ht="14.4" customHeight="1" x14ac:dyDescent="0.3">
      <c r="A214" s="821" t="s">
        <v>6705</v>
      </c>
      <c r="B214" s="760">
        <v>1</v>
      </c>
      <c r="C214" s="761">
        <v>0.26</v>
      </c>
      <c r="D214" s="762">
        <v>1</v>
      </c>
      <c r="E214" s="773"/>
      <c r="F214" s="744"/>
      <c r="G214" s="745"/>
      <c r="H214" s="750"/>
      <c r="I214" s="744"/>
      <c r="J214" s="745"/>
      <c r="K214" s="749">
        <v>0.26</v>
      </c>
      <c r="L214" s="750">
        <v>1</v>
      </c>
      <c r="M214" s="750">
        <v>10</v>
      </c>
      <c r="N214" s="751">
        <v>3.3</v>
      </c>
      <c r="O214" s="750" t="s">
        <v>6288</v>
      </c>
      <c r="P214" s="774" t="s">
        <v>6706</v>
      </c>
      <c r="Q214" s="752">
        <f t="shared" si="15"/>
        <v>-1</v>
      </c>
      <c r="R214" s="752">
        <f t="shared" si="15"/>
        <v>-0.26</v>
      </c>
      <c r="S214" s="770" t="str">
        <f t="shared" si="16"/>
        <v/>
      </c>
      <c r="T214" s="770" t="str">
        <f t="shared" si="17"/>
        <v/>
      </c>
      <c r="U214" s="770" t="str">
        <f t="shared" si="18"/>
        <v/>
      </c>
      <c r="V214" s="775" t="str">
        <f t="shared" si="19"/>
        <v/>
      </c>
      <c r="W214" s="753"/>
    </row>
    <row r="215" spans="1:23" ht="14.4" customHeight="1" x14ac:dyDescent="0.3">
      <c r="A215" s="821" t="s">
        <v>6707</v>
      </c>
      <c r="B215" s="770"/>
      <c r="C215" s="771"/>
      <c r="D215" s="772"/>
      <c r="E215" s="746">
        <v>1</v>
      </c>
      <c r="F215" s="747">
        <v>2.85</v>
      </c>
      <c r="G215" s="748">
        <v>19</v>
      </c>
      <c r="H215" s="750"/>
      <c r="I215" s="744"/>
      <c r="J215" s="745"/>
      <c r="K215" s="749">
        <v>2.85</v>
      </c>
      <c r="L215" s="750">
        <v>6</v>
      </c>
      <c r="M215" s="750">
        <v>53</v>
      </c>
      <c r="N215" s="751">
        <v>17.78</v>
      </c>
      <c r="O215" s="750" t="s">
        <v>6288</v>
      </c>
      <c r="P215" s="774" t="s">
        <v>6708</v>
      </c>
      <c r="Q215" s="752">
        <f t="shared" si="15"/>
        <v>0</v>
      </c>
      <c r="R215" s="752">
        <f t="shared" si="15"/>
        <v>0</v>
      </c>
      <c r="S215" s="770" t="str">
        <f t="shared" si="16"/>
        <v/>
      </c>
      <c r="T215" s="770" t="str">
        <f t="shared" si="17"/>
        <v/>
      </c>
      <c r="U215" s="770" t="str">
        <f t="shared" si="18"/>
        <v/>
      </c>
      <c r="V215" s="775" t="str">
        <f t="shared" si="19"/>
        <v/>
      </c>
      <c r="W215" s="753"/>
    </row>
    <row r="216" spans="1:23" ht="14.4" customHeight="1" x14ac:dyDescent="0.3">
      <c r="A216" s="821" t="s">
        <v>6709</v>
      </c>
      <c r="B216" s="760">
        <v>1</v>
      </c>
      <c r="C216" s="761">
        <v>2.93</v>
      </c>
      <c r="D216" s="762">
        <v>46</v>
      </c>
      <c r="E216" s="773"/>
      <c r="F216" s="744"/>
      <c r="G216" s="745"/>
      <c r="H216" s="750"/>
      <c r="I216" s="744"/>
      <c r="J216" s="745"/>
      <c r="K216" s="749">
        <v>1.26</v>
      </c>
      <c r="L216" s="750">
        <v>3</v>
      </c>
      <c r="M216" s="750">
        <v>24</v>
      </c>
      <c r="N216" s="751">
        <v>7.95</v>
      </c>
      <c r="O216" s="750" t="s">
        <v>6288</v>
      </c>
      <c r="P216" s="774" t="s">
        <v>6710</v>
      </c>
      <c r="Q216" s="752">
        <f t="shared" si="15"/>
        <v>-1</v>
      </c>
      <c r="R216" s="752">
        <f t="shared" si="15"/>
        <v>-2.93</v>
      </c>
      <c r="S216" s="770" t="str">
        <f t="shared" si="16"/>
        <v/>
      </c>
      <c r="T216" s="770" t="str">
        <f t="shared" si="17"/>
        <v/>
      </c>
      <c r="U216" s="770" t="str">
        <f t="shared" si="18"/>
        <v/>
      </c>
      <c r="V216" s="775" t="str">
        <f t="shared" si="19"/>
        <v/>
      </c>
      <c r="W216" s="753"/>
    </row>
    <row r="217" spans="1:23" ht="14.4" customHeight="1" x14ac:dyDescent="0.3">
      <c r="A217" s="821" t="s">
        <v>6711</v>
      </c>
      <c r="B217" s="770"/>
      <c r="C217" s="771"/>
      <c r="D217" s="772"/>
      <c r="E217" s="746">
        <v>1</v>
      </c>
      <c r="F217" s="747">
        <v>0.43</v>
      </c>
      <c r="G217" s="748">
        <v>6</v>
      </c>
      <c r="H217" s="750">
        <v>1</v>
      </c>
      <c r="I217" s="744">
        <v>0.43</v>
      </c>
      <c r="J217" s="763">
        <v>9</v>
      </c>
      <c r="K217" s="749">
        <v>0.43</v>
      </c>
      <c r="L217" s="750">
        <v>2</v>
      </c>
      <c r="M217" s="750">
        <v>16</v>
      </c>
      <c r="N217" s="751">
        <v>5.2</v>
      </c>
      <c r="O217" s="750" t="s">
        <v>6288</v>
      </c>
      <c r="P217" s="774" t="s">
        <v>6712</v>
      </c>
      <c r="Q217" s="752">
        <f t="shared" si="15"/>
        <v>1</v>
      </c>
      <c r="R217" s="752">
        <f t="shared" si="15"/>
        <v>0.43</v>
      </c>
      <c r="S217" s="770">
        <f t="shared" si="16"/>
        <v>5.2</v>
      </c>
      <c r="T217" s="770">
        <f t="shared" si="17"/>
        <v>9</v>
      </c>
      <c r="U217" s="770">
        <f t="shared" si="18"/>
        <v>3.8</v>
      </c>
      <c r="V217" s="775">
        <f t="shared" si="19"/>
        <v>1.7307692307692306</v>
      </c>
      <c r="W217" s="753">
        <v>4</v>
      </c>
    </row>
    <row r="218" spans="1:23" ht="14.4" customHeight="1" x14ac:dyDescent="0.3">
      <c r="A218" s="822" t="s">
        <v>6713</v>
      </c>
      <c r="B218" s="805"/>
      <c r="C218" s="806"/>
      <c r="D218" s="776"/>
      <c r="E218" s="809">
        <v>1</v>
      </c>
      <c r="F218" s="810">
        <v>0.54</v>
      </c>
      <c r="G218" s="758">
        <v>12</v>
      </c>
      <c r="H218" s="812"/>
      <c r="I218" s="808"/>
      <c r="J218" s="754"/>
      <c r="K218" s="811">
        <v>0.54</v>
      </c>
      <c r="L218" s="812">
        <v>2</v>
      </c>
      <c r="M218" s="812">
        <v>20</v>
      </c>
      <c r="N218" s="813">
        <v>6.57</v>
      </c>
      <c r="O218" s="812" t="s">
        <v>6288</v>
      </c>
      <c r="P218" s="814" t="s">
        <v>6714</v>
      </c>
      <c r="Q218" s="815">
        <f t="shared" si="15"/>
        <v>0</v>
      </c>
      <c r="R218" s="815">
        <f t="shared" si="15"/>
        <v>0</v>
      </c>
      <c r="S218" s="805" t="str">
        <f t="shared" si="16"/>
        <v/>
      </c>
      <c r="T218" s="805" t="str">
        <f t="shared" si="17"/>
        <v/>
      </c>
      <c r="U218" s="805" t="str">
        <f t="shared" si="18"/>
        <v/>
      </c>
      <c r="V218" s="816" t="str">
        <f t="shared" si="19"/>
        <v/>
      </c>
      <c r="W218" s="756"/>
    </row>
    <row r="219" spans="1:23" ht="14.4" customHeight="1" x14ac:dyDescent="0.3">
      <c r="A219" s="822" t="s">
        <v>6715</v>
      </c>
      <c r="B219" s="805">
        <v>1</v>
      </c>
      <c r="C219" s="806">
        <v>0.74</v>
      </c>
      <c r="D219" s="776">
        <v>3</v>
      </c>
      <c r="E219" s="809">
        <v>1</v>
      </c>
      <c r="F219" s="810">
        <v>0.74</v>
      </c>
      <c r="G219" s="758">
        <v>8</v>
      </c>
      <c r="H219" s="812"/>
      <c r="I219" s="808"/>
      <c r="J219" s="754"/>
      <c r="K219" s="811">
        <v>0.74</v>
      </c>
      <c r="L219" s="812">
        <v>3</v>
      </c>
      <c r="M219" s="812">
        <v>26</v>
      </c>
      <c r="N219" s="813">
        <v>8.76</v>
      </c>
      <c r="O219" s="812" t="s">
        <v>6288</v>
      </c>
      <c r="P219" s="814" t="s">
        <v>6716</v>
      </c>
      <c r="Q219" s="815">
        <f t="shared" si="15"/>
        <v>-1</v>
      </c>
      <c r="R219" s="815">
        <f t="shared" si="15"/>
        <v>-0.74</v>
      </c>
      <c r="S219" s="805" t="str">
        <f t="shared" si="16"/>
        <v/>
      </c>
      <c r="T219" s="805" t="str">
        <f t="shared" si="17"/>
        <v/>
      </c>
      <c r="U219" s="805" t="str">
        <f t="shared" si="18"/>
        <v/>
      </c>
      <c r="V219" s="816" t="str">
        <f t="shared" si="19"/>
        <v/>
      </c>
      <c r="W219" s="756"/>
    </row>
    <row r="220" spans="1:23" ht="14.4" customHeight="1" x14ac:dyDescent="0.3">
      <c r="A220" s="821" t="s">
        <v>6717</v>
      </c>
      <c r="B220" s="770"/>
      <c r="C220" s="771"/>
      <c r="D220" s="772"/>
      <c r="E220" s="773">
        <v>1</v>
      </c>
      <c r="F220" s="744">
        <v>0.37</v>
      </c>
      <c r="G220" s="745">
        <v>7</v>
      </c>
      <c r="H220" s="746">
        <v>3</v>
      </c>
      <c r="I220" s="747">
        <v>1.1100000000000001</v>
      </c>
      <c r="J220" s="763">
        <v>5.7</v>
      </c>
      <c r="K220" s="749">
        <v>0.17</v>
      </c>
      <c r="L220" s="750">
        <v>1</v>
      </c>
      <c r="M220" s="750">
        <v>8</v>
      </c>
      <c r="N220" s="751">
        <v>2.77</v>
      </c>
      <c r="O220" s="750" t="s">
        <v>6288</v>
      </c>
      <c r="P220" s="774" t="s">
        <v>6718</v>
      </c>
      <c r="Q220" s="752">
        <f t="shared" si="15"/>
        <v>3</v>
      </c>
      <c r="R220" s="752">
        <f t="shared" si="15"/>
        <v>1.1100000000000001</v>
      </c>
      <c r="S220" s="770">
        <f t="shared" si="16"/>
        <v>8.31</v>
      </c>
      <c r="T220" s="770">
        <f t="shared" si="17"/>
        <v>17.100000000000001</v>
      </c>
      <c r="U220" s="770">
        <f t="shared" si="18"/>
        <v>8.7900000000000009</v>
      </c>
      <c r="V220" s="775">
        <f t="shared" si="19"/>
        <v>2.0577617328519855</v>
      </c>
      <c r="W220" s="753">
        <v>9</v>
      </c>
    </row>
    <row r="221" spans="1:23" ht="14.4" customHeight="1" x14ac:dyDescent="0.3">
      <c r="A221" s="822" t="s">
        <v>6719</v>
      </c>
      <c r="B221" s="805"/>
      <c r="C221" s="806"/>
      <c r="D221" s="776"/>
      <c r="E221" s="807"/>
      <c r="F221" s="808"/>
      <c r="G221" s="754"/>
      <c r="H221" s="809">
        <v>1</v>
      </c>
      <c r="I221" s="810">
        <v>0.46</v>
      </c>
      <c r="J221" s="758">
        <v>4</v>
      </c>
      <c r="K221" s="811">
        <v>0.28000000000000003</v>
      </c>
      <c r="L221" s="812">
        <v>1</v>
      </c>
      <c r="M221" s="812">
        <v>13</v>
      </c>
      <c r="N221" s="813">
        <v>4.32</v>
      </c>
      <c r="O221" s="812" t="s">
        <v>6288</v>
      </c>
      <c r="P221" s="814" t="s">
        <v>6720</v>
      </c>
      <c r="Q221" s="815">
        <f t="shared" si="15"/>
        <v>1</v>
      </c>
      <c r="R221" s="815">
        <f t="shared" si="15"/>
        <v>0.46</v>
      </c>
      <c r="S221" s="805">
        <f t="shared" si="16"/>
        <v>4.32</v>
      </c>
      <c r="T221" s="805">
        <f t="shared" si="17"/>
        <v>4</v>
      </c>
      <c r="U221" s="805">
        <f t="shared" si="18"/>
        <v>-0.32000000000000028</v>
      </c>
      <c r="V221" s="816">
        <f t="shared" si="19"/>
        <v>0.92592592592592582</v>
      </c>
      <c r="W221" s="756"/>
    </row>
    <row r="222" spans="1:23" ht="14.4" customHeight="1" x14ac:dyDescent="0.3">
      <c r="A222" s="821" t="s">
        <v>6721</v>
      </c>
      <c r="B222" s="770"/>
      <c r="C222" s="771"/>
      <c r="D222" s="772"/>
      <c r="E222" s="746">
        <v>1</v>
      </c>
      <c r="F222" s="747">
        <v>2.4500000000000002</v>
      </c>
      <c r="G222" s="748">
        <v>6</v>
      </c>
      <c r="H222" s="750">
        <v>1</v>
      </c>
      <c r="I222" s="744">
        <v>2.4500000000000002</v>
      </c>
      <c r="J222" s="745">
        <v>7</v>
      </c>
      <c r="K222" s="749">
        <v>2.4500000000000002</v>
      </c>
      <c r="L222" s="750">
        <v>3</v>
      </c>
      <c r="M222" s="750">
        <v>30</v>
      </c>
      <c r="N222" s="751">
        <v>10.06</v>
      </c>
      <c r="O222" s="750" t="s">
        <v>6722</v>
      </c>
      <c r="P222" s="774" t="s">
        <v>6723</v>
      </c>
      <c r="Q222" s="752">
        <f t="shared" si="15"/>
        <v>1</v>
      </c>
      <c r="R222" s="752">
        <f t="shared" si="15"/>
        <v>2.4500000000000002</v>
      </c>
      <c r="S222" s="770">
        <f t="shared" si="16"/>
        <v>10.06</v>
      </c>
      <c r="T222" s="770">
        <f t="shared" si="17"/>
        <v>7</v>
      </c>
      <c r="U222" s="770">
        <f t="shared" si="18"/>
        <v>-3.0600000000000005</v>
      </c>
      <c r="V222" s="775">
        <f t="shared" si="19"/>
        <v>0.69582504970178927</v>
      </c>
      <c r="W222" s="753"/>
    </row>
    <row r="223" spans="1:23" ht="14.4" customHeight="1" x14ac:dyDescent="0.3">
      <c r="A223" s="822" t="s">
        <v>6724</v>
      </c>
      <c r="B223" s="805">
        <v>2</v>
      </c>
      <c r="C223" s="806">
        <v>8.3800000000000008</v>
      </c>
      <c r="D223" s="776">
        <v>15</v>
      </c>
      <c r="E223" s="809">
        <v>1</v>
      </c>
      <c r="F223" s="810">
        <v>2.91</v>
      </c>
      <c r="G223" s="758">
        <v>9</v>
      </c>
      <c r="H223" s="812"/>
      <c r="I223" s="808"/>
      <c r="J223" s="754"/>
      <c r="K223" s="811">
        <v>2.91</v>
      </c>
      <c r="L223" s="812">
        <v>4</v>
      </c>
      <c r="M223" s="812">
        <v>33</v>
      </c>
      <c r="N223" s="813">
        <v>10.97</v>
      </c>
      <c r="O223" s="812" t="s">
        <v>6722</v>
      </c>
      <c r="P223" s="814" t="s">
        <v>6725</v>
      </c>
      <c r="Q223" s="815">
        <f t="shared" si="15"/>
        <v>-2</v>
      </c>
      <c r="R223" s="815">
        <f t="shared" si="15"/>
        <v>-8.3800000000000008</v>
      </c>
      <c r="S223" s="805" t="str">
        <f t="shared" si="16"/>
        <v/>
      </c>
      <c r="T223" s="805" t="str">
        <f t="shared" si="17"/>
        <v/>
      </c>
      <c r="U223" s="805" t="str">
        <f t="shared" si="18"/>
        <v/>
      </c>
      <c r="V223" s="816" t="str">
        <f t="shared" si="19"/>
        <v/>
      </c>
      <c r="W223" s="756"/>
    </row>
    <row r="224" spans="1:23" ht="14.4" customHeight="1" x14ac:dyDescent="0.3">
      <c r="A224" s="821" t="s">
        <v>6726</v>
      </c>
      <c r="B224" s="770">
        <v>1</v>
      </c>
      <c r="C224" s="771">
        <v>0.6</v>
      </c>
      <c r="D224" s="772">
        <v>4</v>
      </c>
      <c r="E224" s="746">
        <v>3</v>
      </c>
      <c r="F224" s="747">
        <v>2</v>
      </c>
      <c r="G224" s="748">
        <v>6.3</v>
      </c>
      <c r="H224" s="750"/>
      <c r="I224" s="744"/>
      <c r="J224" s="745"/>
      <c r="K224" s="749">
        <v>0.6</v>
      </c>
      <c r="L224" s="750">
        <v>2</v>
      </c>
      <c r="M224" s="750">
        <v>14</v>
      </c>
      <c r="N224" s="751">
        <v>4.71</v>
      </c>
      <c r="O224" s="750" t="s">
        <v>6722</v>
      </c>
      <c r="P224" s="774" t="s">
        <v>6727</v>
      </c>
      <c r="Q224" s="752">
        <f t="shared" si="15"/>
        <v>-1</v>
      </c>
      <c r="R224" s="752">
        <f t="shared" si="15"/>
        <v>-0.6</v>
      </c>
      <c r="S224" s="770" t="str">
        <f t="shared" si="16"/>
        <v/>
      </c>
      <c r="T224" s="770" t="str">
        <f t="shared" si="17"/>
        <v/>
      </c>
      <c r="U224" s="770" t="str">
        <f t="shared" si="18"/>
        <v/>
      </c>
      <c r="V224" s="775" t="str">
        <f t="shared" si="19"/>
        <v/>
      </c>
      <c r="W224" s="753"/>
    </row>
    <row r="225" spans="1:23" ht="14.4" customHeight="1" x14ac:dyDescent="0.3">
      <c r="A225" s="822" t="s">
        <v>6728</v>
      </c>
      <c r="B225" s="805"/>
      <c r="C225" s="806"/>
      <c r="D225" s="776"/>
      <c r="E225" s="809"/>
      <c r="F225" s="810"/>
      <c r="G225" s="758"/>
      <c r="H225" s="812">
        <v>1</v>
      </c>
      <c r="I225" s="808">
        <v>0.81</v>
      </c>
      <c r="J225" s="754">
        <v>4</v>
      </c>
      <c r="K225" s="811">
        <v>0.81</v>
      </c>
      <c r="L225" s="812">
        <v>2</v>
      </c>
      <c r="M225" s="812">
        <v>18</v>
      </c>
      <c r="N225" s="813">
        <v>6.11</v>
      </c>
      <c r="O225" s="812" t="s">
        <v>6722</v>
      </c>
      <c r="P225" s="814" t="s">
        <v>6729</v>
      </c>
      <c r="Q225" s="815">
        <f t="shared" si="15"/>
        <v>1</v>
      </c>
      <c r="R225" s="815">
        <f t="shared" si="15"/>
        <v>0.81</v>
      </c>
      <c r="S225" s="805">
        <f t="shared" si="16"/>
        <v>6.11</v>
      </c>
      <c r="T225" s="805">
        <f t="shared" si="17"/>
        <v>4</v>
      </c>
      <c r="U225" s="805">
        <f t="shared" si="18"/>
        <v>-2.1100000000000003</v>
      </c>
      <c r="V225" s="816">
        <f t="shared" si="19"/>
        <v>0.65466448445171843</v>
      </c>
      <c r="W225" s="756"/>
    </row>
    <row r="226" spans="1:23" ht="14.4" customHeight="1" x14ac:dyDescent="0.3">
      <c r="A226" s="821" t="s">
        <v>6730</v>
      </c>
      <c r="B226" s="770"/>
      <c r="C226" s="771"/>
      <c r="D226" s="772"/>
      <c r="E226" s="773">
        <v>1</v>
      </c>
      <c r="F226" s="744">
        <v>0.6</v>
      </c>
      <c r="G226" s="745">
        <v>3</v>
      </c>
      <c r="H226" s="746"/>
      <c r="I226" s="747"/>
      <c r="J226" s="748"/>
      <c r="K226" s="749">
        <v>0.6</v>
      </c>
      <c r="L226" s="750">
        <v>2</v>
      </c>
      <c r="M226" s="750">
        <v>19</v>
      </c>
      <c r="N226" s="751">
        <v>6.32</v>
      </c>
      <c r="O226" s="750" t="s">
        <v>6722</v>
      </c>
      <c r="P226" s="774" t="s">
        <v>6731</v>
      </c>
      <c r="Q226" s="752">
        <f t="shared" si="15"/>
        <v>0</v>
      </c>
      <c r="R226" s="752">
        <f t="shared" si="15"/>
        <v>0</v>
      </c>
      <c r="S226" s="770" t="str">
        <f t="shared" si="16"/>
        <v/>
      </c>
      <c r="T226" s="770" t="str">
        <f t="shared" si="17"/>
        <v/>
      </c>
      <c r="U226" s="770" t="str">
        <f t="shared" si="18"/>
        <v/>
      </c>
      <c r="V226" s="775" t="str">
        <f t="shared" si="19"/>
        <v/>
      </c>
      <c r="W226" s="753"/>
    </row>
    <row r="227" spans="1:23" ht="14.4" customHeight="1" x14ac:dyDescent="0.3">
      <c r="A227" s="822" t="s">
        <v>6732</v>
      </c>
      <c r="B227" s="805"/>
      <c r="C227" s="806"/>
      <c r="D227" s="776"/>
      <c r="E227" s="807"/>
      <c r="F227" s="808"/>
      <c r="G227" s="754"/>
      <c r="H227" s="809">
        <v>1</v>
      </c>
      <c r="I227" s="810">
        <v>1.1399999999999999</v>
      </c>
      <c r="J227" s="755">
        <v>12</v>
      </c>
      <c r="K227" s="811">
        <v>1.1399999999999999</v>
      </c>
      <c r="L227" s="812">
        <v>3</v>
      </c>
      <c r="M227" s="812">
        <v>31</v>
      </c>
      <c r="N227" s="813">
        <v>10.29</v>
      </c>
      <c r="O227" s="812" t="s">
        <v>6722</v>
      </c>
      <c r="P227" s="814" t="s">
        <v>6733</v>
      </c>
      <c r="Q227" s="815">
        <f t="shared" si="15"/>
        <v>1</v>
      </c>
      <c r="R227" s="815">
        <f t="shared" si="15"/>
        <v>1.1399999999999999</v>
      </c>
      <c r="S227" s="805">
        <f t="shared" si="16"/>
        <v>10.29</v>
      </c>
      <c r="T227" s="805">
        <f t="shared" si="17"/>
        <v>12</v>
      </c>
      <c r="U227" s="805">
        <f t="shared" si="18"/>
        <v>1.7100000000000009</v>
      </c>
      <c r="V227" s="816">
        <f t="shared" si="19"/>
        <v>1.1661807580174928</v>
      </c>
      <c r="W227" s="756">
        <v>2</v>
      </c>
    </row>
    <row r="228" spans="1:23" ht="14.4" customHeight="1" x14ac:dyDescent="0.3">
      <c r="A228" s="821" t="s">
        <v>6734</v>
      </c>
      <c r="B228" s="770"/>
      <c r="C228" s="771"/>
      <c r="D228" s="772"/>
      <c r="E228" s="746">
        <v>3</v>
      </c>
      <c r="F228" s="747">
        <v>1.71</v>
      </c>
      <c r="G228" s="748">
        <v>4.3</v>
      </c>
      <c r="H228" s="750"/>
      <c r="I228" s="744"/>
      <c r="J228" s="745"/>
      <c r="K228" s="749">
        <v>0.56999999999999995</v>
      </c>
      <c r="L228" s="750">
        <v>2</v>
      </c>
      <c r="M228" s="750">
        <v>18</v>
      </c>
      <c r="N228" s="751">
        <v>6.13</v>
      </c>
      <c r="O228" s="750" t="s">
        <v>6722</v>
      </c>
      <c r="P228" s="774" t="s">
        <v>6735</v>
      </c>
      <c r="Q228" s="752">
        <f t="shared" si="15"/>
        <v>0</v>
      </c>
      <c r="R228" s="752">
        <f t="shared" si="15"/>
        <v>0</v>
      </c>
      <c r="S228" s="770" t="str">
        <f t="shared" si="16"/>
        <v/>
      </c>
      <c r="T228" s="770" t="str">
        <f t="shared" si="17"/>
        <v/>
      </c>
      <c r="U228" s="770" t="str">
        <f t="shared" si="18"/>
        <v/>
      </c>
      <c r="V228" s="775" t="str">
        <f t="shared" si="19"/>
        <v/>
      </c>
      <c r="W228" s="753"/>
    </row>
    <row r="229" spans="1:23" ht="14.4" customHeight="1" x14ac:dyDescent="0.3">
      <c r="A229" s="821" t="s">
        <v>6736</v>
      </c>
      <c r="B229" s="770"/>
      <c r="C229" s="771"/>
      <c r="D229" s="772"/>
      <c r="E229" s="746">
        <v>2</v>
      </c>
      <c r="F229" s="747">
        <v>1.04</v>
      </c>
      <c r="G229" s="748">
        <v>6.5</v>
      </c>
      <c r="H229" s="750"/>
      <c r="I229" s="744"/>
      <c r="J229" s="745"/>
      <c r="K229" s="749">
        <v>0.52</v>
      </c>
      <c r="L229" s="750">
        <v>2</v>
      </c>
      <c r="M229" s="750">
        <v>16</v>
      </c>
      <c r="N229" s="751">
        <v>5.31</v>
      </c>
      <c r="O229" s="750" t="s">
        <v>6722</v>
      </c>
      <c r="P229" s="774" t="s">
        <v>6737</v>
      </c>
      <c r="Q229" s="752">
        <f t="shared" si="15"/>
        <v>0</v>
      </c>
      <c r="R229" s="752">
        <f t="shared" si="15"/>
        <v>0</v>
      </c>
      <c r="S229" s="770" t="str">
        <f t="shared" si="16"/>
        <v/>
      </c>
      <c r="T229" s="770" t="str">
        <f t="shared" si="17"/>
        <v/>
      </c>
      <c r="U229" s="770" t="str">
        <f t="shared" si="18"/>
        <v/>
      </c>
      <c r="V229" s="775" t="str">
        <f t="shared" si="19"/>
        <v/>
      </c>
      <c r="W229" s="753"/>
    </row>
    <row r="230" spans="1:23" ht="14.4" customHeight="1" x14ac:dyDescent="0.3">
      <c r="A230" s="821" t="s">
        <v>6738</v>
      </c>
      <c r="B230" s="770">
        <v>1</v>
      </c>
      <c r="C230" s="771">
        <v>1.53</v>
      </c>
      <c r="D230" s="772">
        <v>4</v>
      </c>
      <c r="E230" s="773"/>
      <c r="F230" s="744"/>
      <c r="G230" s="745"/>
      <c r="H230" s="746"/>
      <c r="I230" s="747"/>
      <c r="J230" s="748"/>
      <c r="K230" s="749">
        <v>1.53</v>
      </c>
      <c r="L230" s="750">
        <v>3</v>
      </c>
      <c r="M230" s="750">
        <v>25</v>
      </c>
      <c r="N230" s="751">
        <v>8.4600000000000009</v>
      </c>
      <c r="O230" s="750" t="s">
        <v>6577</v>
      </c>
      <c r="P230" s="774" t="s">
        <v>6739</v>
      </c>
      <c r="Q230" s="752">
        <f t="shared" si="15"/>
        <v>-1</v>
      </c>
      <c r="R230" s="752">
        <f t="shared" si="15"/>
        <v>-1.53</v>
      </c>
      <c r="S230" s="770" t="str">
        <f t="shared" si="16"/>
        <v/>
      </c>
      <c r="T230" s="770" t="str">
        <f t="shared" si="17"/>
        <v/>
      </c>
      <c r="U230" s="770" t="str">
        <f t="shared" si="18"/>
        <v/>
      </c>
      <c r="V230" s="775" t="str">
        <f t="shared" si="19"/>
        <v/>
      </c>
      <c r="W230" s="753"/>
    </row>
    <row r="231" spans="1:23" ht="14.4" customHeight="1" x14ac:dyDescent="0.3">
      <c r="A231" s="822" t="s">
        <v>6740</v>
      </c>
      <c r="B231" s="805"/>
      <c r="C231" s="806"/>
      <c r="D231" s="776"/>
      <c r="E231" s="807"/>
      <c r="F231" s="808"/>
      <c r="G231" s="754"/>
      <c r="H231" s="809">
        <v>1</v>
      </c>
      <c r="I231" s="810">
        <v>3.67</v>
      </c>
      <c r="J231" s="755">
        <v>16</v>
      </c>
      <c r="K231" s="811">
        <v>2.71</v>
      </c>
      <c r="L231" s="812">
        <v>5</v>
      </c>
      <c r="M231" s="812">
        <v>41</v>
      </c>
      <c r="N231" s="813">
        <v>13.63</v>
      </c>
      <c r="O231" s="812" t="s">
        <v>6577</v>
      </c>
      <c r="P231" s="814" t="s">
        <v>6741</v>
      </c>
      <c r="Q231" s="815">
        <f t="shared" si="15"/>
        <v>1</v>
      </c>
      <c r="R231" s="815">
        <f t="shared" si="15"/>
        <v>3.67</v>
      </c>
      <c r="S231" s="805">
        <f t="shared" si="16"/>
        <v>13.63</v>
      </c>
      <c r="T231" s="805">
        <f t="shared" si="17"/>
        <v>16</v>
      </c>
      <c r="U231" s="805">
        <f t="shared" si="18"/>
        <v>2.3699999999999992</v>
      </c>
      <c r="V231" s="816">
        <f t="shared" si="19"/>
        <v>1.173881144534116</v>
      </c>
      <c r="W231" s="756">
        <v>2</v>
      </c>
    </row>
    <row r="232" spans="1:23" ht="14.4" customHeight="1" x14ac:dyDescent="0.3">
      <c r="A232" s="821" t="s">
        <v>6742</v>
      </c>
      <c r="B232" s="770"/>
      <c r="C232" s="771"/>
      <c r="D232" s="772"/>
      <c r="E232" s="773">
        <v>1</v>
      </c>
      <c r="F232" s="744">
        <v>2.5299999999999998</v>
      </c>
      <c r="G232" s="745">
        <v>10</v>
      </c>
      <c r="H232" s="746">
        <v>2</v>
      </c>
      <c r="I232" s="747">
        <v>5.07</v>
      </c>
      <c r="J232" s="748">
        <v>7</v>
      </c>
      <c r="K232" s="749">
        <v>2.5299999999999998</v>
      </c>
      <c r="L232" s="750">
        <v>4</v>
      </c>
      <c r="M232" s="750">
        <v>39</v>
      </c>
      <c r="N232" s="751">
        <v>12.95</v>
      </c>
      <c r="O232" s="750" t="s">
        <v>6577</v>
      </c>
      <c r="P232" s="774" t="s">
        <v>6743</v>
      </c>
      <c r="Q232" s="752">
        <f t="shared" si="15"/>
        <v>2</v>
      </c>
      <c r="R232" s="752">
        <f t="shared" si="15"/>
        <v>5.07</v>
      </c>
      <c r="S232" s="770">
        <f t="shared" si="16"/>
        <v>25.9</v>
      </c>
      <c r="T232" s="770">
        <f t="shared" si="17"/>
        <v>14</v>
      </c>
      <c r="U232" s="770">
        <f t="shared" si="18"/>
        <v>-11.899999999999999</v>
      </c>
      <c r="V232" s="775">
        <f t="shared" si="19"/>
        <v>0.54054054054054057</v>
      </c>
      <c r="W232" s="753"/>
    </row>
    <row r="233" spans="1:23" ht="14.4" customHeight="1" x14ac:dyDescent="0.3">
      <c r="A233" s="822" t="s">
        <v>6744</v>
      </c>
      <c r="B233" s="805">
        <v>3</v>
      </c>
      <c r="C233" s="806">
        <v>12.66</v>
      </c>
      <c r="D233" s="776">
        <v>10.7</v>
      </c>
      <c r="E233" s="807">
        <v>2</v>
      </c>
      <c r="F233" s="808">
        <v>8.44</v>
      </c>
      <c r="G233" s="754">
        <v>13</v>
      </c>
      <c r="H233" s="809">
        <v>2</v>
      </c>
      <c r="I233" s="810">
        <v>8.44</v>
      </c>
      <c r="J233" s="758">
        <v>14</v>
      </c>
      <c r="K233" s="811">
        <v>4.22</v>
      </c>
      <c r="L233" s="812">
        <v>7</v>
      </c>
      <c r="M233" s="812">
        <v>64</v>
      </c>
      <c r="N233" s="813">
        <v>21.19</v>
      </c>
      <c r="O233" s="812" t="s">
        <v>6577</v>
      </c>
      <c r="P233" s="814" t="s">
        <v>6745</v>
      </c>
      <c r="Q233" s="815">
        <f t="shared" si="15"/>
        <v>-1</v>
      </c>
      <c r="R233" s="815">
        <f t="shared" si="15"/>
        <v>-4.2200000000000006</v>
      </c>
      <c r="S233" s="805">
        <f t="shared" si="16"/>
        <v>42.38</v>
      </c>
      <c r="T233" s="805">
        <f t="shared" si="17"/>
        <v>28</v>
      </c>
      <c r="U233" s="805">
        <f t="shared" si="18"/>
        <v>-14.380000000000003</v>
      </c>
      <c r="V233" s="816">
        <f t="shared" si="19"/>
        <v>0.66068900424728638</v>
      </c>
      <c r="W233" s="756"/>
    </row>
    <row r="234" spans="1:23" ht="14.4" customHeight="1" x14ac:dyDescent="0.3">
      <c r="A234" s="821" t="s">
        <v>1969</v>
      </c>
      <c r="B234" s="760">
        <v>2</v>
      </c>
      <c r="C234" s="761">
        <v>1.98</v>
      </c>
      <c r="D234" s="762">
        <v>6.5</v>
      </c>
      <c r="E234" s="773">
        <v>3</v>
      </c>
      <c r="F234" s="744">
        <v>2.98</v>
      </c>
      <c r="G234" s="745">
        <v>5</v>
      </c>
      <c r="H234" s="750">
        <v>2</v>
      </c>
      <c r="I234" s="744">
        <v>1.98</v>
      </c>
      <c r="J234" s="745">
        <v>7</v>
      </c>
      <c r="K234" s="749">
        <v>0.99</v>
      </c>
      <c r="L234" s="750">
        <v>3</v>
      </c>
      <c r="M234" s="750">
        <v>24</v>
      </c>
      <c r="N234" s="751">
        <v>8.11</v>
      </c>
      <c r="O234" s="750" t="s">
        <v>6577</v>
      </c>
      <c r="P234" s="774" t="s">
        <v>6746</v>
      </c>
      <c r="Q234" s="752">
        <f t="shared" si="15"/>
        <v>0</v>
      </c>
      <c r="R234" s="752">
        <f t="shared" si="15"/>
        <v>0</v>
      </c>
      <c r="S234" s="770">
        <f t="shared" si="16"/>
        <v>16.22</v>
      </c>
      <c r="T234" s="770">
        <f t="shared" si="17"/>
        <v>14</v>
      </c>
      <c r="U234" s="770">
        <f t="shared" si="18"/>
        <v>-2.2199999999999989</v>
      </c>
      <c r="V234" s="775">
        <f t="shared" si="19"/>
        <v>0.86313193588162773</v>
      </c>
      <c r="W234" s="753"/>
    </row>
    <row r="235" spans="1:23" ht="14.4" customHeight="1" x14ac:dyDescent="0.3">
      <c r="A235" s="822" t="s">
        <v>6747</v>
      </c>
      <c r="B235" s="817">
        <v>1</v>
      </c>
      <c r="C235" s="818">
        <v>1.68</v>
      </c>
      <c r="D235" s="759">
        <v>6</v>
      </c>
      <c r="E235" s="807"/>
      <c r="F235" s="808"/>
      <c r="G235" s="754"/>
      <c r="H235" s="812">
        <v>1</v>
      </c>
      <c r="I235" s="808">
        <v>1.32</v>
      </c>
      <c r="J235" s="754">
        <v>3</v>
      </c>
      <c r="K235" s="811">
        <v>1.68</v>
      </c>
      <c r="L235" s="812">
        <v>4</v>
      </c>
      <c r="M235" s="812">
        <v>38</v>
      </c>
      <c r="N235" s="813">
        <v>12.55</v>
      </c>
      <c r="O235" s="812" t="s">
        <v>6577</v>
      </c>
      <c r="P235" s="814" t="s">
        <v>6748</v>
      </c>
      <c r="Q235" s="815">
        <f t="shared" si="15"/>
        <v>0</v>
      </c>
      <c r="R235" s="815">
        <f t="shared" si="15"/>
        <v>-0.35999999999999988</v>
      </c>
      <c r="S235" s="805">
        <f t="shared" si="16"/>
        <v>12.55</v>
      </c>
      <c r="T235" s="805">
        <f t="shared" si="17"/>
        <v>3</v>
      </c>
      <c r="U235" s="805">
        <f t="shared" si="18"/>
        <v>-9.5500000000000007</v>
      </c>
      <c r="V235" s="816">
        <f t="shared" si="19"/>
        <v>0.2390438247011952</v>
      </c>
      <c r="W235" s="756"/>
    </row>
    <row r="236" spans="1:23" ht="14.4" customHeight="1" x14ac:dyDescent="0.3">
      <c r="A236" s="822" t="s">
        <v>6749</v>
      </c>
      <c r="B236" s="817">
        <v>1</v>
      </c>
      <c r="C236" s="818">
        <v>6.5</v>
      </c>
      <c r="D236" s="759">
        <v>20</v>
      </c>
      <c r="E236" s="807"/>
      <c r="F236" s="808"/>
      <c r="G236" s="754"/>
      <c r="H236" s="812"/>
      <c r="I236" s="808"/>
      <c r="J236" s="754"/>
      <c r="K236" s="811">
        <v>3.84</v>
      </c>
      <c r="L236" s="812">
        <v>7</v>
      </c>
      <c r="M236" s="812">
        <v>65</v>
      </c>
      <c r="N236" s="813">
        <v>21.62</v>
      </c>
      <c r="O236" s="812" t="s">
        <v>6577</v>
      </c>
      <c r="P236" s="814" t="s">
        <v>6750</v>
      </c>
      <c r="Q236" s="815">
        <f t="shared" si="15"/>
        <v>-1</v>
      </c>
      <c r="R236" s="815">
        <f t="shared" si="15"/>
        <v>-6.5</v>
      </c>
      <c r="S236" s="805" t="str">
        <f t="shared" si="16"/>
        <v/>
      </c>
      <c r="T236" s="805" t="str">
        <f t="shared" si="17"/>
        <v/>
      </c>
      <c r="U236" s="805" t="str">
        <f t="shared" si="18"/>
        <v/>
      </c>
      <c r="V236" s="816" t="str">
        <f t="shared" si="19"/>
        <v/>
      </c>
      <c r="W236" s="756"/>
    </row>
    <row r="237" spans="1:23" ht="14.4" customHeight="1" x14ac:dyDescent="0.3">
      <c r="A237" s="821" t="s">
        <v>6751</v>
      </c>
      <c r="B237" s="770"/>
      <c r="C237" s="771"/>
      <c r="D237" s="772"/>
      <c r="E237" s="746">
        <v>1</v>
      </c>
      <c r="F237" s="747">
        <v>6.6</v>
      </c>
      <c r="G237" s="748">
        <v>20</v>
      </c>
      <c r="H237" s="750"/>
      <c r="I237" s="744"/>
      <c r="J237" s="745"/>
      <c r="K237" s="749">
        <v>6.6</v>
      </c>
      <c r="L237" s="750">
        <v>8</v>
      </c>
      <c r="M237" s="750">
        <v>71</v>
      </c>
      <c r="N237" s="751">
        <v>23.64</v>
      </c>
      <c r="O237" s="750" t="s">
        <v>6288</v>
      </c>
      <c r="P237" s="774" t="s">
        <v>6752</v>
      </c>
      <c r="Q237" s="752">
        <f t="shared" si="15"/>
        <v>0</v>
      </c>
      <c r="R237" s="752">
        <f t="shared" si="15"/>
        <v>0</v>
      </c>
      <c r="S237" s="770" t="str">
        <f t="shared" si="16"/>
        <v/>
      </c>
      <c r="T237" s="770" t="str">
        <f t="shared" si="17"/>
        <v/>
      </c>
      <c r="U237" s="770" t="str">
        <f t="shared" si="18"/>
        <v/>
      </c>
      <c r="V237" s="775" t="str">
        <f t="shared" si="19"/>
        <v/>
      </c>
      <c r="W237" s="753"/>
    </row>
    <row r="238" spans="1:23" ht="14.4" customHeight="1" x14ac:dyDescent="0.3">
      <c r="A238" s="821" t="s">
        <v>6753</v>
      </c>
      <c r="B238" s="770">
        <v>1</v>
      </c>
      <c r="C238" s="771">
        <v>0.81</v>
      </c>
      <c r="D238" s="772">
        <v>5</v>
      </c>
      <c r="E238" s="746">
        <v>1</v>
      </c>
      <c r="F238" s="747">
        <v>0.81</v>
      </c>
      <c r="G238" s="748">
        <v>5</v>
      </c>
      <c r="H238" s="750"/>
      <c r="I238" s="744"/>
      <c r="J238" s="745"/>
      <c r="K238" s="749">
        <v>0.81</v>
      </c>
      <c r="L238" s="750">
        <v>4</v>
      </c>
      <c r="M238" s="750">
        <v>32</v>
      </c>
      <c r="N238" s="751">
        <v>10.79</v>
      </c>
      <c r="O238" s="750" t="s">
        <v>6288</v>
      </c>
      <c r="P238" s="774" t="s">
        <v>6754</v>
      </c>
      <c r="Q238" s="752">
        <f t="shared" si="15"/>
        <v>-1</v>
      </c>
      <c r="R238" s="752">
        <f t="shared" si="15"/>
        <v>-0.81</v>
      </c>
      <c r="S238" s="770" t="str">
        <f t="shared" si="16"/>
        <v/>
      </c>
      <c r="T238" s="770" t="str">
        <f t="shared" si="17"/>
        <v/>
      </c>
      <c r="U238" s="770" t="str">
        <f t="shared" si="18"/>
        <v/>
      </c>
      <c r="V238" s="775" t="str">
        <f t="shared" si="19"/>
        <v/>
      </c>
      <c r="W238" s="753"/>
    </row>
    <row r="239" spans="1:23" ht="14.4" customHeight="1" x14ac:dyDescent="0.3">
      <c r="A239" s="821" t="s">
        <v>6755</v>
      </c>
      <c r="B239" s="760">
        <v>1</v>
      </c>
      <c r="C239" s="761">
        <v>1.21</v>
      </c>
      <c r="D239" s="762">
        <v>6</v>
      </c>
      <c r="E239" s="773">
        <v>1</v>
      </c>
      <c r="F239" s="744">
        <v>1.21</v>
      </c>
      <c r="G239" s="745">
        <v>5</v>
      </c>
      <c r="H239" s="750"/>
      <c r="I239" s="744"/>
      <c r="J239" s="745"/>
      <c r="K239" s="749">
        <v>1.21</v>
      </c>
      <c r="L239" s="750">
        <v>3</v>
      </c>
      <c r="M239" s="750">
        <v>26</v>
      </c>
      <c r="N239" s="751">
        <v>8.6300000000000008</v>
      </c>
      <c r="O239" s="750" t="s">
        <v>6722</v>
      </c>
      <c r="P239" s="774" t="s">
        <v>6756</v>
      </c>
      <c r="Q239" s="752">
        <f t="shared" si="15"/>
        <v>-1</v>
      </c>
      <c r="R239" s="752">
        <f t="shared" si="15"/>
        <v>-1.21</v>
      </c>
      <c r="S239" s="770" t="str">
        <f t="shared" si="16"/>
        <v/>
      </c>
      <c r="T239" s="770" t="str">
        <f t="shared" si="17"/>
        <v/>
      </c>
      <c r="U239" s="770" t="str">
        <f t="shared" si="18"/>
        <v/>
      </c>
      <c r="V239" s="775" t="str">
        <f t="shared" si="19"/>
        <v/>
      </c>
      <c r="W239" s="753"/>
    </row>
    <row r="240" spans="1:23" ht="14.4" customHeight="1" x14ac:dyDescent="0.3">
      <c r="A240" s="822" t="s">
        <v>6757</v>
      </c>
      <c r="B240" s="817">
        <v>1</v>
      </c>
      <c r="C240" s="818">
        <v>1.89</v>
      </c>
      <c r="D240" s="759">
        <v>10</v>
      </c>
      <c r="E240" s="807"/>
      <c r="F240" s="808"/>
      <c r="G240" s="754"/>
      <c r="H240" s="812"/>
      <c r="I240" s="808"/>
      <c r="J240" s="754"/>
      <c r="K240" s="811">
        <v>1.89</v>
      </c>
      <c r="L240" s="812">
        <v>4</v>
      </c>
      <c r="M240" s="812">
        <v>40</v>
      </c>
      <c r="N240" s="813">
        <v>13.34</v>
      </c>
      <c r="O240" s="812" t="s">
        <v>6722</v>
      </c>
      <c r="P240" s="814" t="s">
        <v>6758</v>
      </c>
      <c r="Q240" s="815">
        <f t="shared" si="15"/>
        <v>-1</v>
      </c>
      <c r="R240" s="815">
        <f t="shared" si="15"/>
        <v>-1.89</v>
      </c>
      <c r="S240" s="805" t="str">
        <f t="shared" si="16"/>
        <v/>
      </c>
      <c r="T240" s="805" t="str">
        <f t="shared" si="17"/>
        <v/>
      </c>
      <c r="U240" s="805" t="str">
        <f t="shared" si="18"/>
        <v/>
      </c>
      <c r="V240" s="816" t="str">
        <f t="shared" si="19"/>
        <v/>
      </c>
      <c r="W240" s="756"/>
    </row>
    <row r="241" spans="1:23" ht="14.4" customHeight="1" x14ac:dyDescent="0.3">
      <c r="A241" s="822" t="s">
        <v>6759</v>
      </c>
      <c r="B241" s="817"/>
      <c r="C241" s="818"/>
      <c r="D241" s="759"/>
      <c r="E241" s="807"/>
      <c r="F241" s="808"/>
      <c r="G241" s="754"/>
      <c r="H241" s="812">
        <v>1</v>
      </c>
      <c r="I241" s="808">
        <v>4.97</v>
      </c>
      <c r="J241" s="755">
        <v>65</v>
      </c>
      <c r="K241" s="811">
        <v>4.97</v>
      </c>
      <c r="L241" s="812">
        <v>10</v>
      </c>
      <c r="M241" s="812">
        <v>89</v>
      </c>
      <c r="N241" s="813">
        <v>29.64</v>
      </c>
      <c r="O241" s="812" t="s">
        <v>6722</v>
      </c>
      <c r="P241" s="814" t="s">
        <v>6760</v>
      </c>
      <c r="Q241" s="815">
        <f t="shared" si="15"/>
        <v>1</v>
      </c>
      <c r="R241" s="815">
        <f t="shared" si="15"/>
        <v>4.97</v>
      </c>
      <c r="S241" s="805">
        <f t="shared" si="16"/>
        <v>29.64</v>
      </c>
      <c r="T241" s="805">
        <f t="shared" si="17"/>
        <v>65</v>
      </c>
      <c r="U241" s="805">
        <f t="shared" si="18"/>
        <v>35.36</v>
      </c>
      <c r="V241" s="816">
        <f t="shared" si="19"/>
        <v>2.192982456140351</v>
      </c>
      <c r="W241" s="756">
        <v>35</v>
      </c>
    </row>
    <row r="242" spans="1:23" ht="14.4" customHeight="1" x14ac:dyDescent="0.3">
      <c r="A242" s="821" t="s">
        <v>6761</v>
      </c>
      <c r="B242" s="770"/>
      <c r="C242" s="771"/>
      <c r="D242" s="772"/>
      <c r="E242" s="773">
        <v>3</v>
      </c>
      <c r="F242" s="744">
        <v>4.21</v>
      </c>
      <c r="G242" s="745">
        <v>8</v>
      </c>
      <c r="H242" s="746">
        <v>3</v>
      </c>
      <c r="I242" s="747">
        <v>4.21</v>
      </c>
      <c r="J242" s="748">
        <v>5.3</v>
      </c>
      <c r="K242" s="749">
        <v>1.6</v>
      </c>
      <c r="L242" s="750">
        <v>5</v>
      </c>
      <c r="M242" s="750">
        <v>45</v>
      </c>
      <c r="N242" s="751">
        <v>15.11</v>
      </c>
      <c r="O242" s="750" t="s">
        <v>6722</v>
      </c>
      <c r="P242" s="774" t="s">
        <v>6762</v>
      </c>
      <c r="Q242" s="752">
        <f t="shared" si="15"/>
        <v>3</v>
      </c>
      <c r="R242" s="752">
        <f t="shared" si="15"/>
        <v>4.21</v>
      </c>
      <c r="S242" s="770">
        <f t="shared" si="16"/>
        <v>45.33</v>
      </c>
      <c r="T242" s="770">
        <f t="shared" si="17"/>
        <v>15.899999999999999</v>
      </c>
      <c r="U242" s="770">
        <f t="shared" si="18"/>
        <v>-29.43</v>
      </c>
      <c r="V242" s="775">
        <f t="shared" si="19"/>
        <v>0.35076108537392453</v>
      </c>
      <c r="W242" s="753"/>
    </row>
    <row r="243" spans="1:23" ht="14.4" customHeight="1" x14ac:dyDescent="0.3">
      <c r="A243" s="822" t="s">
        <v>6763</v>
      </c>
      <c r="B243" s="805">
        <v>2</v>
      </c>
      <c r="C243" s="806">
        <v>3.98</v>
      </c>
      <c r="D243" s="776">
        <v>32.5</v>
      </c>
      <c r="E243" s="807"/>
      <c r="F243" s="808"/>
      <c r="G243" s="754"/>
      <c r="H243" s="809">
        <v>1</v>
      </c>
      <c r="I243" s="810">
        <v>2.71</v>
      </c>
      <c r="J243" s="758">
        <v>23</v>
      </c>
      <c r="K243" s="811">
        <v>2.71</v>
      </c>
      <c r="L243" s="812">
        <v>9</v>
      </c>
      <c r="M243" s="812">
        <v>79</v>
      </c>
      <c r="N243" s="813">
        <v>26.47</v>
      </c>
      <c r="O243" s="812" t="s">
        <v>6722</v>
      </c>
      <c r="P243" s="814" t="s">
        <v>6764</v>
      </c>
      <c r="Q243" s="815">
        <f t="shared" si="15"/>
        <v>-1</v>
      </c>
      <c r="R243" s="815">
        <f t="shared" si="15"/>
        <v>-1.27</v>
      </c>
      <c r="S243" s="805">
        <f t="shared" si="16"/>
        <v>26.47</v>
      </c>
      <c r="T243" s="805">
        <f t="shared" si="17"/>
        <v>23</v>
      </c>
      <c r="U243" s="805">
        <f t="shared" si="18"/>
        <v>-3.4699999999999989</v>
      </c>
      <c r="V243" s="816">
        <f t="shared" si="19"/>
        <v>0.86890819795995466</v>
      </c>
      <c r="W243" s="756"/>
    </row>
    <row r="244" spans="1:23" ht="14.4" customHeight="1" x14ac:dyDescent="0.3">
      <c r="A244" s="822" t="s">
        <v>6765</v>
      </c>
      <c r="B244" s="805"/>
      <c r="C244" s="806"/>
      <c r="D244" s="776"/>
      <c r="E244" s="807">
        <v>1</v>
      </c>
      <c r="F244" s="808">
        <v>7.23</v>
      </c>
      <c r="G244" s="754">
        <v>25</v>
      </c>
      <c r="H244" s="809"/>
      <c r="I244" s="810"/>
      <c r="J244" s="758"/>
      <c r="K244" s="811">
        <v>7.23</v>
      </c>
      <c r="L244" s="812">
        <v>13</v>
      </c>
      <c r="M244" s="812">
        <v>117</v>
      </c>
      <c r="N244" s="813">
        <v>39.049999999999997</v>
      </c>
      <c r="O244" s="812" t="s">
        <v>6722</v>
      </c>
      <c r="P244" s="814" t="s">
        <v>6766</v>
      </c>
      <c r="Q244" s="815">
        <f t="shared" si="15"/>
        <v>0</v>
      </c>
      <c r="R244" s="815">
        <f t="shared" si="15"/>
        <v>0</v>
      </c>
      <c r="S244" s="805" t="str">
        <f t="shared" si="16"/>
        <v/>
      </c>
      <c r="T244" s="805" t="str">
        <f t="shared" si="17"/>
        <v/>
      </c>
      <c r="U244" s="805" t="str">
        <f t="shared" si="18"/>
        <v/>
      </c>
      <c r="V244" s="816" t="str">
        <f t="shared" si="19"/>
        <v/>
      </c>
      <c r="W244" s="756"/>
    </row>
    <row r="245" spans="1:23" ht="14.4" customHeight="1" x14ac:dyDescent="0.3">
      <c r="A245" s="821" t="s">
        <v>6767</v>
      </c>
      <c r="B245" s="770">
        <v>1</v>
      </c>
      <c r="C245" s="771">
        <v>0.84</v>
      </c>
      <c r="D245" s="772">
        <v>2</v>
      </c>
      <c r="E245" s="746">
        <v>2</v>
      </c>
      <c r="F245" s="747">
        <v>2.0299999999999998</v>
      </c>
      <c r="G245" s="748">
        <v>4</v>
      </c>
      <c r="H245" s="750">
        <v>2</v>
      </c>
      <c r="I245" s="744">
        <v>2.38</v>
      </c>
      <c r="J245" s="745">
        <v>5</v>
      </c>
      <c r="K245" s="749">
        <v>1.19</v>
      </c>
      <c r="L245" s="750">
        <v>3</v>
      </c>
      <c r="M245" s="750">
        <v>28</v>
      </c>
      <c r="N245" s="751">
        <v>9.4499999999999993</v>
      </c>
      <c r="O245" s="750" t="s">
        <v>6722</v>
      </c>
      <c r="P245" s="774" t="s">
        <v>6768</v>
      </c>
      <c r="Q245" s="752">
        <f t="shared" si="15"/>
        <v>1</v>
      </c>
      <c r="R245" s="752">
        <f t="shared" si="15"/>
        <v>1.54</v>
      </c>
      <c r="S245" s="770">
        <f t="shared" si="16"/>
        <v>18.899999999999999</v>
      </c>
      <c r="T245" s="770">
        <f t="shared" si="17"/>
        <v>10</v>
      </c>
      <c r="U245" s="770">
        <f t="shared" si="18"/>
        <v>-8.8999999999999986</v>
      </c>
      <c r="V245" s="775">
        <f t="shared" si="19"/>
        <v>0.52910052910052918</v>
      </c>
      <c r="W245" s="753"/>
    </row>
    <row r="246" spans="1:23" ht="14.4" customHeight="1" x14ac:dyDescent="0.3">
      <c r="A246" s="822" t="s">
        <v>6769</v>
      </c>
      <c r="B246" s="805">
        <v>1</v>
      </c>
      <c r="C246" s="806">
        <v>1.9</v>
      </c>
      <c r="D246" s="776">
        <v>4</v>
      </c>
      <c r="E246" s="809"/>
      <c r="F246" s="810"/>
      <c r="G246" s="758"/>
      <c r="H246" s="812"/>
      <c r="I246" s="808"/>
      <c r="J246" s="754"/>
      <c r="K246" s="811">
        <v>2.2999999999999998</v>
      </c>
      <c r="L246" s="812">
        <v>5</v>
      </c>
      <c r="M246" s="812">
        <v>43</v>
      </c>
      <c r="N246" s="813">
        <v>14.43</v>
      </c>
      <c r="O246" s="812" t="s">
        <v>6722</v>
      </c>
      <c r="P246" s="814" t="s">
        <v>6770</v>
      </c>
      <c r="Q246" s="815">
        <f t="shared" si="15"/>
        <v>-1</v>
      </c>
      <c r="R246" s="815">
        <f t="shared" si="15"/>
        <v>-1.9</v>
      </c>
      <c r="S246" s="805" t="str">
        <f t="shared" si="16"/>
        <v/>
      </c>
      <c r="T246" s="805" t="str">
        <f t="shared" si="17"/>
        <v/>
      </c>
      <c r="U246" s="805" t="str">
        <f t="shared" si="18"/>
        <v/>
      </c>
      <c r="V246" s="816" t="str">
        <f t="shared" si="19"/>
        <v/>
      </c>
      <c r="W246" s="756"/>
    </row>
    <row r="247" spans="1:23" ht="14.4" customHeight="1" x14ac:dyDescent="0.3">
      <c r="A247" s="822" t="s">
        <v>6771</v>
      </c>
      <c r="B247" s="805"/>
      <c r="C247" s="806"/>
      <c r="D247" s="776"/>
      <c r="E247" s="809">
        <v>1</v>
      </c>
      <c r="F247" s="810">
        <v>4.7300000000000004</v>
      </c>
      <c r="G247" s="758">
        <v>8</v>
      </c>
      <c r="H247" s="812"/>
      <c r="I247" s="808"/>
      <c r="J247" s="754"/>
      <c r="K247" s="811">
        <v>4.7300000000000004</v>
      </c>
      <c r="L247" s="812">
        <v>6</v>
      </c>
      <c r="M247" s="812">
        <v>55</v>
      </c>
      <c r="N247" s="813">
        <v>18.399999999999999</v>
      </c>
      <c r="O247" s="812" t="s">
        <v>6722</v>
      </c>
      <c r="P247" s="814" t="s">
        <v>6772</v>
      </c>
      <c r="Q247" s="815">
        <f t="shared" si="15"/>
        <v>0</v>
      </c>
      <c r="R247" s="815">
        <f t="shared" si="15"/>
        <v>0</v>
      </c>
      <c r="S247" s="805" t="str">
        <f t="shared" si="16"/>
        <v/>
      </c>
      <c r="T247" s="805" t="str">
        <f t="shared" si="17"/>
        <v/>
      </c>
      <c r="U247" s="805" t="str">
        <f t="shared" si="18"/>
        <v/>
      </c>
      <c r="V247" s="816" t="str">
        <f t="shared" si="19"/>
        <v/>
      </c>
      <c r="W247" s="756"/>
    </row>
    <row r="248" spans="1:23" ht="14.4" customHeight="1" x14ac:dyDescent="0.3">
      <c r="A248" s="821" t="s">
        <v>6773</v>
      </c>
      <c r="B248" s="770">
        <v>3</v>
      </c>
      <c r="C248" s="771">
        <v>0.79</v>
      </c>
      <c r="D248" s="772">
        <v>2.2999999999999998</v>
      </c>
      <c r="E248" s="773"/>
      <c r="F248" s="744"/>
      <c r="G248" s="745"/>
      <c r="H248" s="746">
        <v>2</v>
      </c>
      <c r="I248" s="747">
        <v>0.66</v>
      </c>
      <c r="J248" s="748">
        <v>3.5</v>
      </c>
      <c r="K248" s="749">
        <v>0.26</v>
      </c>
      <c r="L248" s="750">
        <v>1</v>
      </c>
      <c r="M248" s="750">
        <v>11</v>
      </c>
      <c r="N248" s="751">
        <v>3.82</v>
      </c>
      <c r="O248" s="750" t="s">
        <v>6722</v>
      </c>
      <c r="P248" s="774" t="s">
        <v>6774</v>
      </c>
      <c r="Q248" s="752">
        <f t="shared" si="15"/>
        <v>-1</v>
      </c>
      <c r="R248" s="752">
        <f t="shared" si="15"/>
        <v>-0.13</v>
      </c>
      <c r="S248" s="770">
        <f t="shared" si="16"/>
        <v>7.64</v>
      </c>
      <c r="T248" s="770">
        <f t="shared" si="17"/>
        <v>7</v>
      </c>
      <c r="U248" s="770">
        <f t="shared" si="18"/>
        <v>-0.63999999999999968</v>
      </c>
      <c r="V248" s="775">
        <f t="shared" si="19"/>
        <v>0.91623036649214662</v>
      </c>
      <c r="W248" s="753">
        <v>1</v>
      </c>
    </row>
    <row r="249" spans="1:23" ht="14.4" customHeight="1" x14ac:dyDescent="0.3">
      <c r="A249" s="822" t="s">
        <v>6775</v>
      </c>
      <c r="B249" s="805"/>
      <c r="C249" s="806"/>
      <c r="D249" s="776"/>
      <c r="E249" s="807">
        <v>1</v>
      </c>
      <c r="F249" s="808">
        <v>0.47</v>
      </c>
      <c r="G249" s="754">
        <v>3</v>
      </c>
      <c r="H249" s="809"/>
      <c r="I249" s="810"/>
      <c r="J249" s="758"/>
      <c r="K249" s="811">
        <v>0.47</v>
      </c>
      <c r="L249" s="812">
        <v>2</v>
      </c>
      <c r="M249" s="812">
        <v>19</v>
      </c>
      <c r="N249" s="813">
        <v>6.25</v>
      </c>
      <c r="O249" s="812" t="s">
        <v>6722</v>
      </c>
      <c r="P249" s="814" t="s">
        <v>6776</v>
      </c>
      <c r="Q249" s="815">
        <f t="shared" si="15"/>
        <v>0</v>
      </c>
      <c r="R249" s="815">
        <f t="shared" si="15"/>
        <v>0</v>
      </c>
      <c r="S249" s="805" t="str">
        <f t="shared" si="16"/>
        <v/>
      </c>
      <c r="T249" s="805" t="str">
        <f t="shared" si="17"/>
        <v/>
      </c>
      <c r="U249" s="805" t="str">
        <f t="shared" si="18"/>
        <v/>
      </c>
      <c r="V249" s="816" t="str">
        <f t="shared" si="19"/>
        <v/>
      </c>
      <c r="W249" s="756"/>
    </row>
    <row r="250" spans="1:23" ht="14.4" customHeight="1" x14ac:dyDescent="0.3">
      <c r="A250" s="822" t="s">
        <v>6777</v>
      </c>
      <c r="B250" s="805"/>
      <c r="C250" s="806"/>
      <c r="D250" s="776"/>
      <c r="E250" s="807">
        <v>1</v>
      </c>
      <c r="F250" s="808">
        <v>1.01</v>
      </c>
      <c r="G250" s="754">
        <v>5</v>
      </c>
      <c r="H250" s="809">
        <v>1</v>
      </c>
      <c r="I250" s="810">
        <v>1.01</v>
      </c>
      <c r="J250" s="758">
        <v>8</v>
      </c>
      <c r="K250" s="811">
        <v>1.01</v>
      </c>
      <c r="L250" s="812">
        <v>4</v>
      </c>
      <c r="M250" s="812">
        <v>36</v>
      </c>
      <c r="N250" s="813">
        <v>11.87</v>
      </c>
      <c r="O250" s="812" t="s">
        <v>6722</v>
      </c>
      <c r="P250" s="814" t="s">
        <v>6778</v>
      </c>
      <c r="Q250" s="815">
        <f t="shared" si="15"/>
        <v>1</v>
      </c>
      <c r="R250" s="815">
        <f t="shared" si="15"/>
        <v>1.01</v>
      </c>
      <c r="S250" s="805">
        <f t="shared" si="16"/>
        <v>11.87</v>
      </c>
      <c r="T250" s="805">
        <f t="shared" si="17"/>
        <v>8</v>
      </c>
      <c r="U250" s="805">
        <f t="shared" si="18"/>
        <v>-3.8699999999999992</v>
      </c>
      <c r="V250" s="816">
        <f t="shared" si="19"/>
        <v>0.67396798652064027</v>
      </c>
      <c r="W250" s="756"/>
    </row>
    <row r="251" spans="1:23" ht="14.4" customHeight="1" x14ac:dyDescent="0.3">
      <c r="A251" s="821" t="s">
        <v>6779</v>
      </c>
      <c r="B251" s="770"/>
      <c r="C251" s="771"/>
      <c r="D251" s="772"/>
      <c r="E251" s="746">
        <v>1</v>
      </c>
      <c r="F251" s="747">
        <v>0.68</v>
      </c>
      <c r="G251" s="748">
        <v>17</v>
      </c>
      <c r="H251" s="750"/>
      <c r="I251" s="744"/>
      <c r="J251" s="745"/>
      <c r="K251" s="749">
        <v>0.28999999999999998</v>
      </c>
      <c r="L251" s="750">
        <v>1</v>
      </c>
      <c r="M251" s="750">
        <v>10</v>
      </c>
      <c r="N251" s="751">
        <v>3.42</v>
      </c>
      <c r="O251" s="750" t="s">
        <v>6722</v>
      </c>
      <c r="P251" s="774" t="s">
        <v>6780</v>
      </c>
      <c r="Q251" s="752">
        <f t="shared" si="15"/>
        <v>0</v>
      </c>
      <c r="R251" s="752">
        <f t="shared" si="15"/>
        <v>0</v>
      </c>
      <c r="S251" s="770" t="str">
        <f t="shared" si="16"/>
        <v/>
      </c>
      <c r="T251" s="770" t="str">
        <f t="shared" si="17"/>
        <v/>
      </c>
      <c r="U251" s="770" t="str">
        <f t="shared" si="18"/>
        <v/>
      </c>
      <c r="V251" s="775" t="str">
        <f t="shared" si="19"/>
        <v/>
      </c>
      <c r="W251" s="753"/>
    </row>
    <row r="252" spans="1:23" ht="14.4" customHeight="1" x14ac:dyDescent="0.3">
      <c r="A252" s="822" t="s">
        <v>6781</v>
      </c>
      <c r="B252" s="805">
        <v>1</v>
      </c>
      <c r="C252" s="806">
        <v>0.44</v>
      </c>
      <c r="D252" s="776">
        <v>10</v>
      </c>
      <c r="E252" s="809"/>
      <c r="F252" s="810"/>
      <c r="G252" s="758"/>
      <c r="H252" s="812"/>
      <c r="I252" s="808"/>
      <c r="J252" s="754"/>
      <c r="K252" s="811">
        <v>0.44</v>
      </c>
      <c r="L252" s="812">
        <v>2</v>
      </c>
      <c r="M252" s="812">
        <v>16</v>
      </c>
      <c r="N252" s="813">
        <v>5.18</v>
      </c>
      <c r="O252" s="812" t="s">
        <v>6722</v>
      </c>
      <c r="P252" s="814" t="s">
        <v>6782</v>
      </c>
      <c r="Q252" s="815">
        <f t="shared" si="15"/>
        <v>-1</v>
      </c>
      <c r="R252" s="815">
        <f t="shared" si="15"/>
        <v>-0.44</v>
      </c>
      <c r="S252" s="805" t="str">
        <f t="shared" si="16"/>
        <v/>
      </c>
      <c r="T252" s="805" t="str">
        <f t="shared" si="17"/>
        <v/>
      </c>
      <c r="U252" s="805" t="str">
        <f t="shared" si="18"/>
        <v/>
      </c>
      <c r="V252" s="816" t="str">
        <f t="shared" si="19"/>
        <v/>
      </c>
      <c r="W252" s="756"/>
    </row>
    <row r="253" spans="1:23" ht="14.4" customHeight="1" x14ac:dyDescent="0.3">
      <c r="A253" s="821" t="s">
        <v>6783</v>
      </c>
      <c r="B253" s="760">
        <v>1</v>
      </c>
      <c r="C253" s="761">
        <v>6.01</v>
      </c>
      <c r="D253" s="762">
        <v>9</v>
      </c>
      <c r="E253" s="773"/>
      <c r="F253" s="744"/>
      <c r="G253" s="745"/>
      <c r="H253" s="750"/>
      <c r="I253" s="744"/>
      <c r="J253" s="745"/>
      <c r="K253" s="749">
        <v>6.64</v>
      </c>
      <c r="L253" s="750">
        <v>10</v>
      </c>
      <c r="M253" s="750">
        <v>89</v>
      </c>
      <c r="N253" s="751">
        <v>29.5</v>
      </c>
      <c r="O253" s="750" t="s">
        <v>6577</v>
      </c>
      <c r="P253" s="774" t="s">
        <v>6784</v>
      </c>
      <c r="Q253" s="752">
        <f t="shared" si="15"/>
        <v>-1</v>
      </c>
      <c r="R253" s="752">
        <f t="shared" si="15"/>
        <v>-6.01</v>
      </c>
      <c r="S253" s="770" t="str">
        <f t="shared" si="16"/>
        <v/>
      </c>
      <c r="T253" s="770" t="str">
        <f t="shared" si="17"/>
        <v/>
      </c>
      <c r="U253" s="770" t="str">
        <f t="shared" si="18"/>
        <v/>
      </c>
      <c r="V253" s="775" t="str">
        <f t="shared" si="19"/>
        <v/>
      </c>
      <c r="W253" s="753"/>
    </row>
    <row r="254" spans="1:23" ht="14.4" customHeight="1" x14ac:dyDescent="0.3">
      <c r="A254" s="821" t="s">
        <v>6785</v>
      </c>
      <c r="B254" s="770">
        <v>1</v>
      </c>
      <c r="C254" s="771">
        <v>0.82</v>
      </c>
      <c r="D254" s="772">
        <v>4</v>
      </c>
      <c r="E254" s="746">
        <v>1</v>
      </c>
      <c r="F254" s="747">
        <v>0.82</v>
      </c>
      <c r="G254" s="748">
        <v>3</v>
      </c>
      <c r="H254" s="750"/>
      <c r="I254" s="744"/>
      <c r="J254" s="745"/>
      <c r="K254" s="749">
        <v>0.82</v>
      </c>
      <c r="L254" s="750">
        <v>3</v>
      </c>
      <c r="M254" s="750">
        <v>29</v>
      </c>
      <c r="N254" s="751">
        <v>9.7100000000000009</v>
      </c>
      <c r="O254" s="750" t="s">
        <v>6577</v>
      </c>
      <c r="P254" s="774" t="s">
        <v>6786</v>
      </c>
      <c r="Q254" s="752">
        <f t="shared" si="15"/>
        <v>-1</v>
      </c>
      <c r="R254" s="752">
        <f t="shared" si="15"/>
        <v>-0.82</v>
      </c>
      <c r="S254" s="770" t="str">
        <f t="shared" si="16"/>
        <v/>
      </c>
      <c r="T254" s="770" t="str">
        <f t="shared" si="17"/>
        <v/>
      </c>
      <c r="U254" s="770" t="str">
        <f t="shared" si="18"/>
        <v/>
      </c>
      <c r="V254" s="775" t="str">
        <f t="shared" si="19"/>
        <v/>
      </c>
      <c r="W254" s="753"/>
    </row>
    <row r="255" spans="1:23" ht="14.4" customHeight="1" x14ac:dyDescent="0.3">
      <c r="A255" s="822" t="s">
        <v>6787</v>
      </c>
      <c r="B255" s="805"/>
      <c r="C255" s="806"/>
      <c r="D255" s="776"/>
      <c r="E255" s="809">
        <v>1</v>
      </c>
      <c r="F255" s="810">
        <v>1.22</v>
      </c>
      <c r="G255" s="758">
        <v>4</v>
      </c>
      <c r="H255" s="812"/>
      <c r="I255" s="808"/>
      <c r="J255" s="754"/>
      <c r="K255" s="811">
        <v>1.22</v>
      </c>
      <c r="L255" s="812">
        <v>4</v>
      </c>
      <c r="M255" s="812">
        <v>32</v>
      </c>
      <c r="N255" s="813">
        <v>10.7</v>
      </c>
      <c r="O255" s="812" t="s">
        <v>6577</v>
      </c>
      <c r="P255" s="814" t="s">
        <v>6786</v>
      </c>
      <c r="Q255" s="815">
        <f t="shared" si="15"/>
        <v>0</v>
      </c>
      <c r="R255" s="815">
        <f t="shared" si="15"/>
        <v>0</v>
      </c>
      <c r="S255" s="805" t="str">
        <f t="shared" si="16"/>
        <v/>
      </c>
      <c r="T255" s="805" t="str">
        <f t="shared" si="17"/>
        <v/>
      </c>
      <c r="U255" s="805" t="str">
        <f t="shared" si="18"/>
        <v/>
      </c>
      <c r="V255" s="816" t="str">
        <f t="shared" si="19"/>
        <v/>
      </c>
      <c r="W255" s="756"/>
    </row>
    <row r="256" spans="1:23" ht="14.4" customHeight="1" x14ac:dyDescent="0.3">
      <c r="A256" s="821" t="s">
        <v>6788</v>
      </c>
      <c r="B256" s="770">
        <v>1</v>
      </c>
      <c r="C256" s="771">
        <v>0.57999999999999996</v>
      </c>
      <c r="D256" s="772">
        <v>5</v>
      </c>
      <c r="E256" s="746">
        <v>5</v>
      </c>
      <c r="F256" s="747">
        <v>2.98</v>
      </c>
      <c r="G256" s="748">
        <v>5.6</v>
      </c>
      <c r="H256" s="750">
        <v>2</v>
      </c>
      <c r="I256" s="744">
        <v>1.17</v>
      </c>
      <c r="J256" s="745">
        <v>3</v>
      </c>
      <c r="K256" s="749">
        <v>0.57999999999999996</v>
      </c>
      <c r="L256" s="750">
        <v>2</v>
      </c>
      <c r="M256" s="750">
        <v>18</v>
      </c>
      <c r="N256" s="751">
        <v>5.92</v>
      </c>
      <c r="O256" s="750" t="s">
        <v>6577</v>
      </c>
      <c r="P256" s="774" t="s">
        <v>6789</v>
      </c>
      <c r="Q256" s="752">
        <f t="shared" si="15"/>
        <v>1</v>
      </c>
      <c r="R256" s="752">
        <f t="shared" si="15"/>
        <v>0.59</v>
      </c>
      <c r="S256" s="770">
        <f t="shared" si="16"/>
        <v>11.84</v>
      </c>
      <c r="T256" s="770">
        <f t="shared" si="17"/>
        <v>6</v>
      </c>
      <c r="U256" s="770">
        <f t="shared" si="18"/>
        <v>-5.84</v>
      </c>
      <c r="V256" s="775">
        <f t="shared" si="19"/>
        <v>0.5067567567567568</v>
      </c>
      <c r="W256" s="753"/>
    </row>
    <row r="257" spans="1:23" ht="14.4" customHeight="1" x14ac:dyDescent="0.3">
      <c r="A257" s="821" t="s">
        <v>6790</v>
      </c>
      <c r="B257" s="770">
        <v>5</v>
      </c>
      <c r="C257" s="771">
        <v>4.37</v>
      </c>
      <c r="D257" s="772">
        <v>15.6</v>
      </c>
      <c r="E257" s="746">
        <v>12</v>
      </c>
      <c r="F257" s="747">
        <v>7.94</v>
      </c>
      <c r="G257" s="748">
        <v>8.8000000000000007</v>
      </c>
      <c r="H257" s="750">
        <v>8</v>
      </c>
      <c r="I257" s="744">
        <v>5.5</v>
      </c>
      <c r="J257" s="763">
        <v>10.6</v>
      </c>
      <c r="K257" s="749">
        <v>0.66</v>
      </c>
      <c r="L257" s="750">
        <v>2</v>
      </c>
      <c r="M257" s="750">
        <v>15</v>
      </c>
      <c r="N257" s="751">
        <v>5.13</v>
      </c>
      <c r="O257" s="750" t="s">
        <v>6288</v>
      </c>
      <c r="P257" s="774" t="s">
        <v>6791</v>
      </c>
      <c r="Q257" s="752">
        <f t="shared" si="15"/>
        <v>3</v>
      </c>
      <c r="R257" s="752">
        <f t="shared" si="15"/>
        <v>1.1299999999999999</v>
      </c>
      <c r="S257" s="770">
        <f t="shared" si="16"/>
        <v>41.04</v>
      </c>
      <c r="T257" s="770">
        <f t="shared" si="17"/>
        <v>84.8</v>
      </c>
      <c r="U257" s="770">
        <f t="shared" si="18"/>
        <v>43.76</v>
      </c>
      <c r="V257" s="775">
        <f t="shared" si="19"/>
        <v>2.0662768031189085</v>
      </c>
      <c r="W257" s="753">
        <v>44</v>
      </c>
    </row>
    <row r="258" spans="1:23" ht="14.4" customHeight="1" x14ac:dyDescent="0.3">
      <c r="A258" s="822" t="s">
        <v>6792</v>
      </c>
      <c r="B258" s="805">
        <v>3</v>
      </c>
      <c r="C258" s="806">
        <v>3.58</v>
      </c>
      <c r="D258" s="776">
        <v>5</v>
      </c>
      <c r="E258" s="809">
        <v>7</v>
      </c>
      <c r="F258" s="810">
        <v>9.32</v>
      </c>
      <c r="G258" s="758">
        <v>13</v>
      </c>
      <c r="H258" s="812">
        <v>5</v>
      </c>
      <c r="I258" s="808">
        <v>7.02</v>
      </c>
      <c r="J258" s="755">
        <v>16.2</v>
      </c>
      <c r="K258" s="811">
        <v>1.32</v>
      </c>
      <c r="L258" s="812">
        <v>3</v>
      </c>
      <c r="M258" s="812">
        <v>29</v>
      </c>
      <c r="N258" s="813">
        <v>9.66</v>
      </c>
      <c r="O258" s="812" t="s">
        <v>6288</v>
      </c>
      <c r="P258" s="814" t="s">
        <v>6793</v>
      </c>
      <c r="Q258" s="815">
        <f t="shared" si="15"/>
        <v>2</v>
      </c>
      <c r="R258" s="815">
        <f t="shared" si="15"/>
        <v>3.4399999999999995</v>
      </c>
      <c r="S258" s="805">
        <f t="shared" si="16"/>
        <v>48.3</v>
      </c>
      <c r="T258" s="805">
        <f t="shared" si="17"/>
        <v>81</v>
      </c>
      <c r="U258" s="805">
        <f t="shared" si="18"/>
        <v>32.700000000000003</v>
      </c>
      <c r="V258" s="816">
        <f t="shared" si="19"/>
        <v>1.6770186335403727</v>
      </c>
      <c r="W258" s="756">
        <v>34</v>
      </c>
    </row>
    <row r="259" spans="1:23" ht="14.4" customHeight="1" x14ac:dyDescent="0.3">
      <c r="A259" s="822" t="s">
        <v>6794</v>
      </c>
      <c r="B259" s="805">
        <v>4</v>
      </c>
      <c r="C259" s="806">
        <v>16.71</v>
      </c>
      <c r="D259" s="776">
        <v>15.8</v>
      </c>
      <c r="E259" s="809">
        <v>2</v>
      </c>
      <c r="F259" s="810">
        <v>8.35</v>
      </c>
      <c r="G259" s="758">
        <v>17</v>
      </c>
      <c r="H259" s="812">
        <v>1</v>
      </c>
      <c r="I259" s="808">
        <v>4.18</v>
      </c>
      <c r="J259" s="754">
        <v>9</v>
      </c>
      <c r="K259" s="811">
        <v>4.18</v>
      </c>
      <c r="L259" s="812">
        <v>6</v>
      </c>
      <c r="M259" s="812">
        <v>53</v>
      </c>
      <c r="N259" s="813">
        <v>17.5</v>
      </c>
      <c r="O259" s="812" t="s">
        <v>6288</v>
      </c>
      <c r="P259" s="814" t="s">
        <v>6795</v>
      </c>
      <c r="Q259" s="815">
        <f t="shared" si="15"/>
        <v>-3</v>
      </c>
      <c r="R259" s="815">
        <f t="shared" si="15"/>
        <v>-12.530000000000001</v>
      </c>
      <c r="S259" s="805">
        <f t="shared" si="16"/>
        <v>17.5</v>
      </c>
      <c r="T259" s="805">
        <f t="shared" si="17"/>
        <v>9</v>
      </c>
      <c r="U259" s="805">
        <f t="shared" si="18"/>
        <v>-8.5</v>
      </c>
      <c r="V259" s="816">
        <f t="shared" si="19"/>
        <v>0.51428571428571423</v>
      </c>
      <c r="W259" s="756"/>
    </row>
    <row r="260" spans="1:23" ht="14.4" customHeight="1" x14ac:dyDescent="0.3">
      <c r="A260" s="821" t="s">
        <v>6796</v>
      </c>
      <c r="B260" s="770"/>
      <c r="C260" s="771"/>
      <c r="D260" s="772"/>
      <c r="E260" s="773">
        <v>1</v>
      </c>
      <c r="F260" s="744">
        <v>0.24</v>
      </c>
      <c r="G260" s="745">
        <v>5</v>
      </c>
      <c r="H260" s="746">
        <v>4</v>
      </c>
      <c r="I260" s="747">
        <v>0.96</v>
      </c>
      <c r="J260" s="748">
        <v>2.8</v>
      </c>
      <c r="K260" s="749">
        <v>0.24</v>
      </c>
      <c r="L260" s="750">
        <v>1</v>
      </c>
      <c r="M260" s="750">
        <v>10</v>
      </c>
      <c r="N260" s="751">
        <v>3.44</v>
      </c>
      <c r="O260" s="750" t="s">
        <v>6288</v>
      </c>
      <c r="P260" s="774" t="s">
        <v>6797</v>
      </c>
      <c r="Q260" s="752">
        <f t="shared" si="15"/>
        <v>4</v>
      </c>
      <c r="R260" s="752">
        <f t="shared" si="15"/>
        <v>0.96</v>
      </c>
      <c r="S260" s="770">
        <f t="shared" si="16"/>
        <v>13.76</v>
      </c>
      <c r="T260" s="770">
        <f t="shared" si="17"/>
        <v>11.2</v>
      </c>
      <c r="U260" s="770">
        <f t="shared" si="18"/>
        <v>-2.5600000000000005</v>
      </c>
      <c r="V260" s="775">
        <f t="shared" si="19"/>
        <v>0.81395348837209303</v>
      </c>
      <c r="W260" s="753">
        <v>1</v>
      </c>
    </row>
    <row r="261" spans="1:23" ht="14.4" customHeight="1" x14ac:dyDescent="0.3">
      <c r="A261" s="822" t="s">
        <v>6798</v>
      </c>
      <c r="B261" s="805">
        <v>1</v>
      </c>
      <c r="C261" s="806">
        <v>1.07</v>
      </c>
      <c r="D261" s="776">
        <v>14</v>
      </c>
      <c r="E261" s="807">
        <v>1</v>
      </c>
      <c r="F261" s="808">
        <v>0.69</v>
      </c>
      <c r="G261" s="754">
        <v>2</v>
      </c>
      <c r="H261" s="809"/>
      <c r="I261" s="810"/>
      <c r="J261" s="758"/>
      <c r="K261" s="811">
        <v>0.98</v>
      </c>
      <c r="L261" s="812">
        <v>3</v>
      </c>
      <c r="M261" s="812">
        <v>27</v>
      </c>
      <c r="N261" s="813">
        <v>9.11</v>
      </c>
      <c r="O261" s="812" t="s">
        <v>6288</v>
      </c>
      <c r="P261" s="814" t="s">
        <v>6799</v>
      </c>
      <c r="Q261" s="815">
        <f t="shared" si="15"/>
        <v>-1</v>
      </c>
      <c r="R261" s="815">
        <f t="shared" si="15"/>
        <v>-1.07</v>
      </c>
      <c r="S261" s="805" t="str">
        <f t="shared" si="16"/>
        <v/>
      </c>
      <c r="T261" s="805" t="str">
        <f t="shared" si="17"/>
        <v/>
      </c>
      <c r="U261" s="805" t="str">
        <f t="shared" si="18"/>
        <v/>
      </c>
      <c r="V261" s="816" t="str">
        <f t="shared" si="19"/>
        <v/>
      </c>
      <c r="W261" s="756"/>
    </row>
    <row r="262" spans="1:23" ht="14.4" customHeight="1" x14ac:dyDescent="0.3">
      <c r="A262" s="821" t="s">
        <v>6800</v>
      </c>
      <c r="B262" s="770"/>
      <c r="C262" s="771"/>
      <c r="D262" s="772"/>
      <c r="E262" s="773"/>
      <c r="F262" s="744"/>
      <c r="G262" s="745"/>
      <c r="H262" s="746">
        <v>1</v>
      </c>
      <c r="I262" s="747">
        <v>3.44</v>
      </c>
      <c r="J262" s="763">
        <v>21</v>
      </c>
      <c r="K262" s="749">
        <v>3.44</v>
      </c>
      <c r="L262" s="750">
        <v>5</v>
      </c>
      <c r="M262" s="750">
        <v>49</v>
      </c>
      <c r="N262" s="751">
        <v>16.28</v>
      </c>
      <c r="O262" s="750" t="s">
        <v>6577</v>
      </c>
      <c r="P262" s="774" t="s">
        <v>6801</v>
      </c>
      <c r="Q262" s="752">
        <f t="shared" ref="Q262:R271" si="20">H262-B262</f>
        <v>1</v>
      </c>
      <c r="R262" s="752">
        <f t="shared" si="20"/>
        <v>3.44</v>
      </c>
      <c r="S262" s="770">
        <f t="shared" ref="S262:S271" si="21">IF(H262=0,"",H262*N262)</f>
        <v>16.28</v>
      </c>
      <c r="T262" s="770">
        <f t="shared" ref="T262:T271" si="22">IF(H262=0,"",H262*J262)</f>
        <v>21</v>
      </c>
      <c r="U262" s="770">
        <f t="shared" ref="U262:U271" si="23">IF(H262=0,"",T262-S262)</f>
        <v>4.7199999999999989</v>
      </c>
      <c r="V262" s="775">
        <f t="shared" ref="V262:V271" si="24">IF(H262=0,"",T262/S262)</f>
        <v>1.2899262899262898</v>
      </c>
      <c r="W262" s="753">
        <v>5</v>
      </c>
    </row>
    <row r="263" spans="1:23" ht="14.4" customHeight="1" x14ac:dyDescent="0.3">
      <c r="A263" s="822" t="s">
        <v>6802</v>
      </c>
      <c r="B263" s="805">
        <v>2</v>
      </c>
      <c r="C263" s="806">
        <v>9.36</v>
      </c>
      <c r="D263" s="776">
        <v>12</v>
      </c>
      <c r="E263" s="807">
        <v>1</v>
      </c>
      <c r="F263" s="808">
        <v>5.76</v>
      </c>
      <c r="G263" s="754">
        <v>12</v>
      </c>
      <c r="H263" s="809">
        <v>1</v>
      </c>
      <c r="I263" s="810">
        <v>5.76</v>
      </c>
      <c r="J263" s="755">
        <v>24</v>
      </c>
      <c r="K263" s="811">
        <v>5.76</v>
      </c>
      <c r="L263" s="812">
        <v>7</v>
      </c>
      <c r="M263" s="812">
        <v>62</v>
      </c>
      <c r="N263" s="813">
        <v>20.82</v>
      </c>
      <c r="O263" s="812" t="s">
        <v>6577</v>
      </c>
      <c r="P263" s="814" t="s">
        <v>6803</v>
      </c>
      <c r="Q263" s="815">
        <f t="shared" si="20"/>
        <v>-1</v>
      </c>
      <c r="R263" s="815">
        <f t="shared" si="20"/>
        <v>-3.5999999999999996</v>
      </c>
      <c r="S263" s="805">
        <f t="shared" si="21"/>
        <v>20.82</v>
      </c>
      <c r="T263" s="805">
        <f t="shared" si="22"/>
        <v>24</v>
      </c>
      <c r="U263" s="805">
        <f t="shared" si="23"/>
        <v>3.1799999999999997</v>
      </c>
      <c r="V263" s="816">
        <f t="shared" si="24"/>
        <v>1.1527377521613833</v>
      </c>
      <c r="W263" s="756">
        <v>3</v>
      </c>
    </row>
    <row r="264" spans="1:23" ht="14.4" customHeight="1" x14ac:dyDescent="0.3">
      <c r="A264" s="821" t="s">
        <v>6804</v>
      </c>
      <c r="B264" s="770"/>
      <c r="C264" s="771"/>
      <c r="D264" s="772"/>
      <c r="E264" s="746">
        <v>1</v>
      </c>
      <c r="F264" s="747">
        <v>0.97</v>
      </c>
      <c r="G264" s="748">
        <v>9</v>
      </c>
      <c r="H264" s="750"/>
      <c r="I264" s="744"/>
      <c r="J264" s="745"/>
      <c r="K264" s="749">
        <v>0.97</v>
      </c>
      <c r="L264" s="750">
        <v>3</v>
      </c>
      <c r="M264" s="750">
        <v>29</v>
      </c>
      <c r="N264" s="751">
        <v>9.5299999999999994</v>
      </c>
      <c r="O264" s="750" t="s">
        <v>6577</v>
      </c>
      <c r="P264" s="774" t="s">
        <v>6805</v>
      </c>
      <c r="Q264" s="752">
        <f t="shared" si="20"/>
        <v>0</v>
      </c>
      <c r="R264" s="752">
        <f t="shared" si="20"/>
        <v>0</v>
      </c>
      <c r="S264" s="770" t="str">
        <f t="shared" si="21"/>
        <v/>
      </c>
      <c r="T264" s="770" t="str">
        <f t="shared" si="22"/>
        <v/>
      </c>
      <c r="U264" s="770" t="str">
        <f t="shared" si="23"/>
        <v/>
      </c>
      <c r="V264" s="775" t="str">
        <f t="shared" si="24"/>
        <v/>
      </c>
      <c r="W264" s="753"/>
    </row>
    <row r="265" spans="1:23" ht="14.4" customHeight="1" x14ac:dyDescent="0.3">
      <c r="A265" s="821" t="s">
        <v>6806</v>
      </c>
      <c r="B265" s="760">
        <v>16</v>
      </c>
      <c r="C265" s="761">
        <v>17.11</v>
      </c>
      <c r="D265" s="762">
        <v>6.8</v>
      </c>
      <c r="E265" s="773">
        <v>18</v>
      </c>
      <c r="F265" s="744">
        <v>17.8</v>
      </c>
      <c r="G265" s="745">
        <v>6.6</v>
      </c>
      <c r="H265" s="750">
        <v>9</v>
      </c>
      <c r="I265" s="744">
        <v>9.31</v>
      </c>
      <c r="J265" s="763">
        <v>8.1999999999999993</v>
      </c>
      <c r="K265" s="749">
        <v>0.99</v>
      </c>
      <c r="L265" s="750">
        <v>2</v>
      </c>
      <c r="M265" s="750">
        <v>19</v>
      </c>
      <c r="N265" s="751">
        <v>6.35</v>
      </c>
      <c r="O265" s="750" t="s">
        <v>6288</v>
      </c>
      <c r="P265" s="774" t="s">
        <v>6807</v>
      </c>
      <c r="Q265" s="752">
        <f t="shared" si="20"/>
        <v>-7</v>
      </c>
      <c r="R265" s="752">
        <f t="shared" si="20"/>
        <v>-7.7999999999999989</v>
      </c>
      <c r="S265" s="770">
        <f t="shared" si="21"/>
        <v>57.15</v>
      </c>
      <c r="T265" s="770">
        <f t="shared" si="22"/>
        <v>73.8</v>
      </c>
      <c r="U265" s="770">
        <f t="shared" si="23"/>
        <v>16.649999999999999</v>
      </c>
      <c r="V265" s="775">
        <f t="shared" si="24"/>
        <v>1.2913385826771653</v>
      </c>
      <c r="W265" s="753">
        <v>28</v>
      </c>
    </row>
    <row r="266" spans="1:23" ht="14.4" customHeight="1" x14ac:dyDescent="0.3">
      <c r="A266" s="822" t="s">
        <v>6808</v>
      </c>
      <c r="B266" s="817">
        <v>12</v>
      </c>
      <c r="C266" s="818">
        <v>29.61</v>
      </c>
      <c r="D266" s="759">
        <v>23.3</v>
      </c>
      <c r="E266" s="807">
        <v>4</v>
      </c>
      <c r="F266" s="808">
        <v>7.99</v>
      </c>
      <c r="G266" s="754">
        <v>11.8</v>
      </c>
      <c r="H266" s="812">
        <v>3</v>
      </c>
      <c r="I266" s="808">
        <v>5.99</v>
      </c>
      <c r="J266" s="754">
        <v>13</v>
      </c>
      <c r="K266" s="811">
        <v>2</v>
      </c>
      <c r="L266" s="812">
        <v>4</v>
      </c>
      <c r="M266" s="812">
        <v>40</v>
      </c>
      <c r="N266" s="813">
        <v>13.31</v>
      </c>
      <c r="O266" s="812" t="s">
        <v>6288</v>
      </c>
      <c r="P266" s="814" t="s">
        <v>6809</v>
      </c>
      <c r="Q266" s="815">
        <f t="shared" si="20"/>
        <v>-9</v>
      </c>
      <c r="R266" s="815">
        <f t="shared" si="20"/>
        <v>-23.619999999999997</v>
      </c>
      <c r="S266" s="805">
        <f t="shared" si="21"/>
        <v>39.93</v>
      </c>
      <c r="T266" s="805">
        <f t="shared" si="22"/>
        <v>39</v>
      </c>
      <c r="U266" s="805">
        <f t="shared" si="23"/>
        <v>-0.92999999999999972</v>
      </c>
      <c r="V266" s="816">
        <f t="shared" si="24"/>
        <v>0.97670924117205105</v>
      </c>
      <c r="W266" s="756">
        <v>6</v>
      </c>
    </row>
    <row r="267" spans="1:23" ht="14.4" customHeight="1" x14ac:dyDescent="0.3">
      <c r="A267" s="822" t="s">
        <v>6810</v>
      </c>
      <c r="B267" s="817">
        <v>5</v>
      </c>
      <c r="C267" s="818">
        <v>18.2</v>
      </c>
      <c r="D267" s="759">
        <v>14.6</v>
      </c>
      <c r="E267" s="807">
        <v>6</v>
      </c>
      <c r="F267" s="808">
        <v>26.25</v>
      </c>
      <c r="G267" s="754">
        <v>17.8</v>
      </c>
      <c r="H267" s="812">
        <v>6</v>
      </c>
      <c r="I267" s="808">
        <v>24.61</v>
      </c>
      <c r="J267" s="754">
        <v>17</v>
      </c>
      <c r="K267" s="811">
        <v>4.0999999999999996</v>
      </c>
      <c r="L267" s="812">
        <v>6</v>
      </c>
      <c r="M267" s="812">
        <v>55</v>
      </c>
      <c r="N267" s="813">
        <v>18.37</v>
      </c>
      <c r="O267" s="812" t="s">
        <v>6288</v>
      </c>
      <c r="P267" s="814" t="s">
        <v>6811</v>
      </c>
      <c r="Q267" s="815">
        <f t="shared" si="20"/>
        <v>1</v>
      </c>
      <c r="R267" s="815">
        <f t="shared" si="20"/>
        <v>6.41</v>
      </c>
      <c r="S267" s="805">
        <f t="shared" si="21"/>
        <v>110.22</v>
      </c>
      <c r="T267" s="805">
        <f t="shared" si="22"/>
        <v>102</v>
      </c>
      <c r="U267" s="805">
        <f t="shared" si="23"/>
        <v>-8.2199999999999989</v>
      </c>
      <c r="V267" s="816">
        <f t="shared" si="24"/>
        <v>0.92542188350571586</v>
      </c>
      <c r="W267" s="756">
        <v>15</v>
      </c>
    </row>
    <row r="268" spans="1:23" ht="14.4" customHeight="1" x14ac:dyDescent="0.3">
      <c r="A268" s="821" t="s">
        <v>6812</v>
      </c>
      <c r="B268" s="760">
        <v>11</v>
      </c>
      <c r="C268" s="761">
        <v>22.89</v>
      </c>
      <c r="D268" s="762">
        <v>31.2</v>
      </c>
      <c r="E268" s="773">
        <v>15</v>
      </c>
      <c r="F268" s="744">
        <v>10.09</v>
      </c>
      <c r="G268" s="745">
        <v>6.9</v>
      </c>
      <c r="H268" s="750">
        <v>12</v>
      </c>
      <c r="I268" s="744">
        <v>7.41</v>
      </c>
      <c r="J268" s="745">
        <v>4.4000000000000004</v>
      </c>
      <c r="K268" s="749">
        <v>0.62</v>
      </c>
      <c r="L268" s="750">
        <v>2</v>
      </c>
      <c r="M268" s="750">
        <v>17</v>
      </c>
      <c r="N268" s="751">
        <v>5.56</v>
      </c>
      <c r="O268" s="750" t="s">
        <v>6288</v>
      </c>
      <c r="P268" s="774" t="s">
        <v>6813</v>
      </c>
      <c r="Q268" s="752">
        <f t="shared" si="20"/>
        <v>1</v>
      </c>
      <c r="R268" s="752">
        <f t="shared" si="20"/>
        <v>-15.48</v>
      </c>
      <c r="S268" s="770">
        <f t="shared" si="21"/>
        <v>66.72</v>
      </c>
      <c r="T268" s="770">
        <f t="shared" si="22"/>
        <v>52.800000000000004</v>
      </c>
      <c r="U268" s="770">
        <f t="shared" si="23"/>
        <v>-13.919999999999995</v>
      </c>
      <c r="V268" s="775">
        <f t="shared" si="24"/>
        <v>0.79136690647482022</v>
      </c>
      <c r="W268" s="753">
        <v>3</v>
      </c>
    </row>
    <row r="269" spans="1:23" ht="14.4" customHeight="1" x14ac:dyDescent="0.3">
      <c r="A269" s="822" t="s">
        <v>6814</v>
      </c>
      <c r="B269" s="817">
        <v>3</v>
      </c>
      <c r="C269" s="818">
        <v>3.32</v>
      </c>
      <c r="D269" s="759">
        <v>5</v>
      </c>
      <c r="E269" s="807">
        <v>2</v>
      </c>
      <c r="F269" s="808">
        <v>2.21</v>
      </c>
      <c r="G269" s="754">
        <v>7</v>
      </c>
      <c r="H269" s="812">
        <v>1</v>
      </c>
      <c r="I269" s="808">
        <v>1.1100000000000001</v>
      </c>
      <c r="J269" s="755">
        <v>14</v>
      </c>
      <c r="K269" s="811">
        <v>1.1100000000000001</v>
      </c>
      <c r="L269" s="812">
        <v>3</v>
      </c>
      <c r="M269" s="812">
        <v>31</v>
      </c>
      <c r="N269" s="813">
        <v>10.26</v>
      </c>
      <c r="O269" s="812" t="s">
        <v>6288</v>
      </c>
      <c r="P269" s="814" t="s">
        <v>6815</v>
      </c>
      <c r="Q269" s="815">
        <f t="shared" si="20"/>
        <v>-2</v>
      </c>
      <c r="R269" s="815">
        <f t="shared" si="20"/>
        <v>-2.21</v>
      </c>
      <c r="S269" s="805">
        <f t="shared" si="21"/>
        <v>10.26</v>
      </c>
      <c r="T269" s="805">
        <f t="shared" si="22"/>
        <v>14</v>
      </c>
      <c r="U269" s="805">
        <f t="shared" si="23"/>
        <v>3.74</v>
      </c>
      <c r="V269" s="816">
        <f t="shared" si="24"/>
        <v>1.364522417153996</v>
      </c>
      <c r="W269" s="756">
        <v>4</v>
      </c>
    </row>
    <row r="270" spans="1:23" ht="14.4" customHeight="1" x14ac:dyDescent="0.3">
      <c r="A270" s="822" t="s">
        <v>6816</v>
      </c>
      <c r="B270" s="817">
        <v>6</v>
      </c>
      <c r="C270" s="818">
        <v>11.12</v>
      </c>
      <c r="D270" s="759">
        <v>7.2</v>
      </c>
      <c r="E270" s="807">
        <v>2</v>
      </c>
      <c r="F270" s="808">
        <v>3.95</v>
      </c>
      <c r="G270" s="754">
        <v>17.5</v>
      </c>
      <c r="H270" s="812">
        <v>1</v>
      </c>
      <c r="I270" s="808">
        <v>1.98</v>
      </c>
      <c r="J270" s="754">
        <v>11</v>
      </c>
      <c r="K270" s="811">
        <v>1.98</v>
      </c>
      <c r="L270" s="812">
        <v>5</v>
      </c>
      <c r="M270" s="812">
        <v>44</v>
      </c>
      <c r="N270" s="813">
        <v>14.74</v>
      </c>
      <c r="O270" s="812" t="s">
        <v>6288</v>
      </c>
      <c r="P270" s="814" t="s">
        <v>6817</v>
      </c>
      <c r="Q270" s="815">
        <f t="shared" si="20"/>
        <v>-5</v>
      </c>
      <c r="R270" s="815">
        <f t="shared" si="20"/>
        <v>-9.1399999999999988</v>
      </c>
      <c r="S270" s="805">
        <f t="shared" si="21"/>
        <v>14.74</v>
      </c>
      <c r="T270" s="805">
        <f t="shared" si="22"/>
        <v>11</v>
      </c>
      <c r="U270" s="805">
        <f t="shared" si="23"/>
        <v>-3.74</v>
      </c>
      <c r="V270" s="816">
        <f t="shared" si="24"/>
        <v>0.74626865671641784</v>
      </c>
      <c r="W270" s="756"/>
    </row>
    <row r="271" spans="1:23" ht="14.4" customHeight="1" thickBot="1" x14ac:dyDescent="0.35">
      <c r="A271" s="823" t="s">
        <v>6818</v>
      </c>
      <c r="B271" s="824">
        <v>1</v>
      </c>
      <c r="C271" s="825">
        <v>0.15</v>
      </c>
      <c r="D271" s="826">
        <v>15</v>
      </c>
      <c r="E271" s="827"/>
      <c r="F271" s="828"/>
      <c r="G271" s="829"/>
      <c r="H271" s="830"/>
      <c r="I271" s="828"/>
      <c r="J271" s="829"/>
      <c r="K271" s="831">
        <v>0.1</v>
      </c>
      <c r="L271" s="830">
        <v>2</v>
      </c>
      <c r="M271" s="830">
        <v>15</v>
      </c>
      <c r="N271" s="832">
        <v>5.16</v>
      </c>
      <c r="O271" s="830" t="s">
        <v>6288</v>
      </c>
      <c r="P271" s="833" t="s">
        <v>6819</v>
      </c>
      <c r="Q271" s="834">
        <f t="shared" si="20"/>
        <v>-1</v>
      </c>
      <c r="R271" s="834">
        <f t="shared" si="20"/>
        <v>-0.15</v>
      </c>
      <c r="S271" s="835" t="str">
        <f t="shared" si="21"/>
        <v/>
      </c>
      <c r="T271" s="835" t="str">
        <f t="shared" si="22"/>
        <v/>
      </c>
      <c r="U271" s="835" t="str">
        <f t="shared" si="23"/>
        <v/>
      </c>
      <c r="V271" s="836" t="str">
        <f t="shared" si="24"/>
        <v/>
      </c>
      <c r="W271" s="83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72:Q1048576">
    <cfRule type="cellIs" dxfId="12" priority="9" stopIfTrue="1" operator="lessThan">
      <formula>0</formula>
    </cfRule>
  </conditionalFormatting>
  <conditionalFormatting sqref="U272:U1048576">
    <cfRule type="cellIs" dxfId="11" priority="8" stopIfTrue="1" operator="greaterThan">
      <formula>0</formula>
    </cfRule>
  </conditionalFormatting>
  <conditionalFormatting sqref="V272:V1048576">
    <cfRule type="cellIs" dxfId="10" priority="7" stopIfTrue="1" operator="greaterThan">
      <formula>1</formula>
    </cfRule>
  </conditionalFormatting>
  <conditionalFormatting sqref="V272:V1048576">
    <cfRule type="cellIs" dxfId="9" priority="4" stopIfTrue="1" operator="greaterThan">
      <formula>1</formula>
    </cfRule>
  </conditionalFormatting>
  <conditionalFormatting sqref="U272:U1048576">
    <cfRule type="cellIs" dxfId="8" priority="5" stopIfTrue="1" operator="greaterThan">
      <formula>0</formula>
    </cfRule>
  </conditionalFormatting>
  <conditionalFormatting sqref="Q272:Q1048576">
    <cfRule type="cellIs" dxfId="7" priority="6" stopIfTrue="1" operator="lessThan">
      <formula>0</formula>
    </cfRule>
  </conditionalFormatting>
  <conditionalFormatting sqref="V5:V271">
    <cfRule type="cellIs" dxfId="6" priority="1" stopIfTrue="1" operator="greaterThan">
      <formula>1</formula>
    </cfRule>
  </conditionalFormatting>
  <conditionalFormatting sqref="U5:U271">
    <cfRule type="cellIs" dxfId="5" priority="2" stopIfTrue="1" operator="greaterThan">
      <formula>0</formula>
    </cfRule>
  </conditionalFormatting>
  <conditionalFormatting sqref="Q5:Q2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38"/>
      <c r="B4" s="839">
        <v>2011</v>
      </c>
      <c r="C4" s="840"/>
      <c r="D4" s="840">
        <v>2012</v>
      </c>
      <c r="E4" s="840"/>
      <c r="F4" s="840">
        <v>2013</v>
      </c>
      <c r="G4" s="709" t="s">
        <v>5</v>
      </c>
      <c r="H4" s="839">
        <v>2011</v>
      </c>
      <c r="I4" s="840"/>
      <c r="J4" s="840">
        <v>2012</v>
      </c>
      <c r="K4" s="840"/>
      <c r="L4" s="840">
        <v>2013</v>
      </c>
      <c r="M4" s="709" t="s">
        <v>5</v>
      </c>
    </row>
    <row r="5" spans="1:13" ht="14.4" customHeight="1" x14ac:dyDescent="0.3">
      <c r="A5" s="592" t="s">
        <v>6820</v>
      </c>
      <c r="B5" s="710">
        <v>256</v>
      </c>
      <c r="C5" s="561">
        <v>1</v>
      </c>
      <c r="D5" s="710"/>
      <c r="E5" s="561"/>
      <c r="F5" s="710"/>
      <c r="G5" s="582"/>
      <c r="H5" s="710"/>
      <c r="I5" s="561"/>
      <c r="J5" s="710"/>
      <c r="K5" s="561"/>
      <c r="L5" s="710"/>
      <c r="M5" s="612"/>
    </row>
    <row r="6" spans="1:13" ht="14.4" customHeight="1" x14ac:dyDescent="0.3">
      <c r="A6" s="593" t="s">
        <v>6821</v>
      </c>
      <c r="B6" s="711"/>
      <c r="C6" s="567"/>
      <c r="D6" s="711"/>
      <c r="E6" s="567"/>
      <c r="F6" s="711">
        <v>46</v>
      </c>
      <c r="G6" s="583"/>
      <c r="H6" s="711"/>
      <c r="I6" s="567"/>
      <c r="J6" s="711"/>
      <c r="K6" s="567"/>
      <c r="L6" s="711"/>
      <c r="M6" s="613"/>
    </row>
    <row r="7" spans="1:13" ht="14.4" customHeight="1" x14ac:dyDescent="0.3">
      <c r="A7" s="593" t="s">
        <v>6822</v>
      </c>
      <c r="B7" s="711">
        <v>734</v>
      </c>
      <c r="C7" s="567">
        <v>1</v>
      </c>
      <c r="D7" s="711"/>
      <c r="E7" s="567"/>
      <c r="F7" s="711"/>
      <c r="G7" s="583"/>
      <c r="H7" s="711"/>
      <c r="I7" s="567"/>
      <c r="J7" s="711"/>
      <c r="K7" s="567"/>
      <c r="L7" s="711"/>
      <c r="M7" s="613"/>
    </row>
    <row r="8" spans="1:13" ht="14.4" customHeight="1" x14ac:dyDescent="0.3">
      <c r="A8" s="593" t="s">
        <v>6823</v>
      </c>
      <c r="B8" s="711">
        <v>248</v>
      </c>
      <c r="C8" s="567">
        <v>1</v>
      </c>
      <c r="D8" s="711"/>
      <c r="E8" s="567"/>
      <c r="F8" s="711">
        <v>126</v>
      </c>
      <c r="G8" s="583">
        <v>0.50806451612903225</v>
      </c>
      <c r="H8" s="711"/>
      <c r="I8" s="567"/>
      <c r="J8" s="711"/>
      <c r="K8" s="567"/>
      <c r="L8" s="711"/>
      <c r="M8" s="613"/>
    </row>
    <row r="9" spans="1:13" ht="14.4" customHeight="1" x14ac:dyDescent="0.3">
      <c r="A9" s="593" t="s">
        <v>6824</v>
      </c>
      <c r="B9" s="711">
        <v>2893793</v>
      </c>
      <c r="C9" s="567">
        <v>1</v>
      </c>
      <c r="D9" s="711">
        <v>1078759</v>
      </c>
      <c r="E9" s="567">
        <v>0.37278374783545332</v>
      </c>
      <c r="F9" s="711">
        <v>1416369</v>
      </c>
      <c r="G9" s="583">
        <v>0.48945069671534902</v>
      </c>
      <c r="H9" s="711"/>
      <c r="I9" s="567"/>
      <c r="J9" s="711"/>
      <c r="K9" s="567"/>
      <c r="L9" s="711"/>
      <c r="M9" s="613"/>
    </row>
    <row r="10" spans="1:13" ht="14.4" customHeight="1" x14ac:dyDescent="0.3">
      <c r="A10" s="593" t="s">
        <v>6825</v>
      </c>
      <c r="B10" s="711">
        <v>3166</v>
      </c>
      <c r="C10" s="567">
        <v>1</v>
      </c>
      <c r="D10" s="711">
        <v>474</v>
      </c>
      <c r="E10" s="567">
        <v>0.14971572962728996</v>
      </c>
      <c r="F10" s="711">
        <v>3672</v>
      </c>
      <c r="G10" s="583">
        <v>1.1598231206569805</v>
      </c>
      <c r="H10" s="711"/>
      <c r="I10" s="567"/>
      <c r="J10" s="711"/>
      <c r="K10" s="567"/>
      <c r="L10" s="711">
        <v>1638.2400000000002</v>
      </c>
      <c r="M10" s="613"/>
    </row>
    <row r="11" spans="1:13" ht="14.4" customHeight="1" x14ac:dyDescent="0.3">
      <c r="A11" s="593" t="s">
        <v>6826</v>
      </c>
      <c r="B11" s="711"/>
      <c r="C11" s="567"/>
      <c r="D11" s="711">
        <v>5149</v>
      </c>
      <c r="E11" s="567"/>
      <c r="F11" s="711">
        <v>3119</v>
      </c>
      <c r="G11" s="583"/>
      <c r="H11" s="711"/>
      <c r="I11" s="567"/>
      <c r="J11" s="711"/>
      <c r="K11" s="567"/>
      <c r="L11" s="711"/>
      <c r="M11" s="613"/>
    </row>
    <row r="12" spans="1:13" ht="14.4" customHeight="1" x14ac:dyDescent="0.3">
      <c r="A12" s="593" t="s">
        <v>6827</v>
      </c>
      <c r="B12" s="711">
        <v>738372</v>
      </c>
      <c r="C12" s="567">
        <v>1</v>
      </c>
      <c r="D12" s="711">
        <v>815903</v>
      </c>
      <c r="E12" s="567">
        <v>1.1050026274019058</v>
      </c>
      <c r="F12" s="711">
        <v>832328</v>
      </c>
      <c r="G12" s="583">
        <v>1.1272475120941747</v>
      </c>
      <c r="H12" s="711">
        <v>496107.29</v>
      </c>
      <c r="I12" s="567">
        <v>1</v>
      </c>
      <c r="J12" s="711">
        <v>621760.25</v>
      </c>
      <c r="K12" s="567">
        <v>1.2532777940029869</v>
      </c>
      <c r="L12" s="711">
        <v>664142.60000000009</v>
      </c>
      <c r="M12" s="613">
        <v>1.3387076009304362</v>
      </c>
    </row>
    <row r="13" spans="1:13" ht="14.4" customHeight="1" x14ac:dyDescent="0.3">
      <c r="A13" s="593" t="s">
        <v>6828</v>
      </c>
      <c r="B13" s="711">
        <v>251512</v>
      </c>
      <c r="C13" s="567">
        <v>1</v>
      </c>
      <c r="D13" s="711">
        <v>229581</v>
      </c>
      <c r="E13" s="567">
        <v>0.91280336524698624</v>
      </c>
      <c r="F13" s="711">
        <v>176103</v>
      </c>
      <c r="G13" s="583">
        <v>0.7001773275231401</v>
      </c>
      <c r="H13" s="711"/>
      <c r="I13" s="567"/>
      <c r="J13" s="711"/>
      <c r="K13" s="567"/>
      <c r="L13" s="711"/>
      <c r="M13" s="613"/>
    </row>
    <row r="14" spans="1:13" ht="14.4" customHeight="1" x14ac:dyDescent="0.3">
      <c r="A14" s="593" t="s">
        <v>6829</v>
      </c>
      <c r="B14" s="711">
        <v>973766</v>
      </c>
      <c r="C14" s="567">
        <v>1</v>
      </c>
      <c r="D14" s="711">
        <v>1071070</v>
      </c>
      <c r="E14" s="567">
        <v>1.0999254441005335</v>
      </c>
      <c r="F14" s="711">
        <v>777131</v>
      </c>
      <c r="G14" s="583">
        <v>0.79806750287029948</v>
      </c>
      <c r="H14" s="711"/>
      <c r="I14" s="567"/>
      <c r="J14" s="711"/>
      <c r="K14" s="567"/>
      <c r="L14" s="711"/>
      <c r="M14" s="613"/>
    </row>
    <row r="15" spans="1:13" ht="14.4" customHeight="1" x14ac:dyDescent="0.3">
      <c r="A15" s="593" t="s">
        <v>6830</v>
      </c>
      <c r="B15" s="711">
        <v>1831056</v>
      </c>
      <c r="C15" s="567">
        <v>1</v>
      </c>
      <c r="D15" s="711">
        <v>2051075</v>
      </c>
      <c r="E15" s="567">
        <v>1.1201596237362483</v>
      </c>
      <c r="F15" s="711">
        <v>1598076</v>
      </c>
      <c r="G15" s="583">
        <v>0.87276194720423628</v>
      </c>
      <c r="H15" s="711">
        <v>2027647.7699999989</v>
      </c>
      <c r="I15" s="567">
        <v>1</v>
      </c>
      <c r="J15" s="711">
        <v>2091722.2999999991</v>
      </c>
      <c r="K15" s="567">
        <v>1.0316004243675914</v>
      </c>
      <c r="L15" s="711">
        <v>1490763.6199999996</v>
      </c>
      <c r="M15" s="613">
        <v>0.73521823763305816</v>
      </c>
    </row>
    <row r="16" spans="1:13" ht="14.4" customHeight="1" x14ac:dyDescent="0.3">
      <c r="A16" s="593" t="s">
        <v>6831</v>
      </c>
      <c r="B16" s="711">
        <v>700728</v>
      </c>
      <c r="C16" s="567">
        <v>1</v>
      </c>
      <c r="D16" s="711">
        <v>661972</v>
      </c>
      <c r="E16" s="567">
        <v>0.94469180623580051</v>
      </c>
      <c r="F16" s="711">
        <v>605102</v>
      </c>
      <c r="G16" s="583">
        <v>0.86353335388338981</v>
      </c>
      <c r="H16" s="711"/>
      <c r="I16" s="567"/>
      <c r="J16" s="711"/>
      <c r="K16" s="567"/>
      <c r="L16" s="711"/>
      <c r="M16" s="613"/>
    </row>
    <row r="17" spans="1:13" ht="14.4" customHeight="1" x14ac:dyDescent="0.3">
      <c r="A17" s="593" t="s">
        <v>6832</v>
      </c>
      <c r="B17" s="711">
        <v>4460292</v>
      </c>
      <c r="C17" s="567">
        <v>1</v>
      </c>
      <c r="D17" s="711">
        <v>4703076</v>
      </c>
      <c r="E17" s="567">
        <v>1.0544323107097024</v>
      </c>
      <c r="F17" s="711">
        <v>5738763</v>
      </c>
      <c r="G17" s="583">
        <v>1.286633924415711</v>
      </c>
      <c r="H17" s="711"/>
      <c r="I17" s="567"/>
      <c r="J17" s="711"/>
      <c r="K17" s="567"/>
      <c r="L17" s="711"/>
      <c r="M17" s="613"/>
    </row>
    <row r="18" spans="1:13" ht="14.4" customHeight="1" x14ac:dyDescent="0.3">
      <c r="A18" s="593" t="s">
        <v>6833</v>
      </c>
      <c r="B18" s="711">
        <v>496243</v>
      </c>
      <c r="C18" s="567">
        <v>1</v>
      </c>
      <c r="D18" s="711">
        <v>552939</v>
      </c>
      <c r="E18" s="567">
        <v>1.1142504780923861</v>
      </c>
      <c r="F18" s="711">
        <v>461552</v>
      </c>
      <c r="G18" s="583">
        <v>0.93009271667308158</v>
      </c>
      <c r="H18" s="711"/>
      <c r="I18" s="567"/>
      <c r="J18" s="711"/>
      <c r="K18" s="567"/>
      <c r="L18" s="711"/>
      <c r="M18" s="613"/>
    </row>
    <row r="19" spans="1:13" ht="14.4" customHeight="1" thickBot="1" x14ac:dyDescent="0.35">
      <c r="A19" s="594" t="s">
        <v>6834</v>
      </c>
      <c r="B19" s="712">
        <v>20187</v>
      </c>
      <c r="C19" s="713">
        <v>1</v>
      </c>
      <c r="D19" s="712">
        <v>13187</v>
      </c>
      <c r="E19" s="713">
        <v>0.6532421855649676</v>
      </c>
      <c r="F19" s="712">
        <v>14120</v>
      </c>
      <c r="G19" s="586">
        <v>0.699460048546094</v>
      </c>
      <c r="H19" s="712"/>
      <c r="I19" s="713"/>
      <c r="J19" s="712"/>
      <c r="K19" s="713"/>
      <c r="L19" s="712"/>
      <c r="M19" s="714"/>
    </row>
    <row r="20" spans="1:13" ht="14.4" customHeight="1" thickBot="1" x14ac:dyDescent="0.35">
      <c r="A20" s="588" t="s">
        <v>6</v>
      </c>
      <c r="B20" s="715">
        <v>12370353</v>
      </c>
      <c r="C20" s="716">
        <v>1</v>
      </c>
      <c r="D20" s="715">
        <v>11183185</v>
      </c>
      <c r="E20" s="716">
        <v>0.90403119458272529</v>
      </c>
      <c r="F20" s="715">
        <v>11626507</v>
      </c>
      <c r="G20" s="590">
        <v>0.93986865209101145</v>
      </c>
      <c r="H20" s="715">
        <v>2523755.0599999987</v>
      </c>
      <c r="I20" s="716">
        <v>1</v>
      </c>
      <c r="J20" s="715">
        <v>2713482.5499999989</v>
      </c>
      <c r="K20" s="716">
        <v>1.0751766655199892</v>
      </c>
      <c r="L20" s="715">
        <v>2156544.46</v>
      </c>
      <c r="M20" s="717">
        <v>0.85449832045111429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76569.69</v>
      </c>
      <c r="G3" s="364">
        <f t="shared" si="0"/>
        <v>14894108.060000001</v>
      </c>
      <c r="H3" s="365"/>
      <c r="I3" s="365"/>
      <c r="J3" s="359">
        <f t="shared" si="0"/>
        <v>81982.329999999987</v>
      </c>
      <c r="K3" s="364">
        <f t="shared" si="0"/>
        <v>13896667.549999997</v>
      </c>
      <c r="L3" s="365"/>
      <c r="M3" s="365"/>
      <c r="N3" s="359">
        <f t="shared" si="0"/>
        <v>81192.25</v>
      </c>
      <c r="O3" s="364">
        <f t="shared" si="0"/>
        <v>13783051.460000001</v>
      </c>
      <c r="P3" s="300">
        <f>IF(G3=0,"",O3/G3)</f>
        <v>0.92540294487429686</v>
      </c>
      <c r="Q3" s="361">
        <f>IF(N3=0,"",O3/N3)</f>
        <v>169.75821534690812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5288</v>
      </c>
      <c r="B6" s="561" t="s">
        <v>6835</v>
      </c>
      <c r="C6" s="561" t="s">
        <v>5132</v>
      </c>
      <c r="D6" s="561" t="s">
        <v>6836</v>
      </c>
      <c r="E6" s="561" t="s">
        <v>6837</v>
      </c>
      <c r="F6" s="564">
        <v>1</v>
      </c>
      <c r="G6" s="564">
        <v>256</v>
      </c>
      <c r="H6" s="564">
        <v>1</v>
      </c>
      <c r="I6" s="564">
        <v>256</v>
      </c>
      <c r="J6" s="564"/>
      <c r="K6" s="564"/>
      <c r="L6" s="564"/>
      <c r="M6" s="564"/>
      <c r="N6" s="564"/>
      <c r="O6" s="564"/>
      <c r="P6" s="582"/>
      <c r="Q6" s="565"/>
    </row>
    <row r="7" spans="1:17" ht="14.4" customHeight="1" x14ac:dyDescent="0.3">
      <c r="A7" s="566" t="s">
        <v>5290</v>
      </c>
      <c r="B7" s="567" t="s">
        <v>6838</v>
      </c>
      <c r="C7" s="567" t="s">
        <v>5132</v>
      </c>
      <c r="D7" s="567" t="s">
        <v>6839</v>
      </c>
      <c r="E7" s="567" t="s">
        <v>6840</v>
      </c>
      <c r="F7" s="570"/>
      <c r="G7" s="570"/>
      <c r="H7" s="570"/>
      <c r="I7" s="570"/>
      <c r="J7" s="570"/>
      <c r="K7" s="570"/>
      <c r="L7" s="570"/>
      <c r="M7" s="570"/>
      <c r="N7" s="570">
        <v>1</v>
      </c>
      <c r="O7" s="570">
        <v>46</v>
      </c>
      <c r="P7" s="583"/>
      <c r="Q7" s="571">
        <v>46</v>
      </c>
    </row>
    <row r="8" spans="1:17" ht="14.4" customHeight="1" x14ac:dyDescent="0.3">
      <c r="A8" s="566" t="s">
        <v>537</v>
      </c>
      <c r="B8" s="567" t="s">
        <v>5310</v>
      </c>
      <c r="C8" s="567" t="s">
        <v>5132</v>
      </c>
      <c r="D8" s="567" t="s">
        <v>6009</v>
      </c>
      <c r="E8" s="567" t="s">
        <v>6010</v>
      </c>
      <c r="F8" s="570">
        <v>1</v>
      </c>
      <c r="G8" s="570">
        <v>734</v>
      </c>
      <c r="H8" s="570">
        <v>1</v>
      </c>
      <c r="I8" s="570">
        <v>734</v>
      </c>
      <c r="J8" s="570"/>
      <c r="K8" s="570"/>
      <c r="L8" s="570"/>
      <c r="M8" s="570"/>
      <c r="N8" s="570"/>
      <c r="O8" s="570"/>
      <c r="P8" s="583"/>
      <c r="Q8" s="571"/>
    </row>
    <row r="9" spans="1:17" ht="14.4" customHeight="1" x14ac:dyDescent="0.3">
      <c r="A9" s="566" t="s">
        <v>6258</v>
      </c>
      <c r="B9" s="567" t="s">
        <v>6841</v>
      </c>
      <c r="C9" s="567" t="s">
        <v>5132</v>
      </c>
      <c r="D9" s="567" t="s">
        <v>6842</v>
      </c>
      <c r="E9" s="567" t="s">
        <v>6843</v>
      </c>
      <c r="F9" s="570">
        <v>4</v>
      </c>
      <c r="G9" s="570">
        <v>248</v>
      </c>
      <c r="H9" s="570">
        <v>1</v>
      </c>
      <c r="I9" s="570">
        <v>62</v>
      </c>
      <c r="J9" s="570"/>
      <c r="K9" s="570"/>
      <c r="L9" s="570"/>
      <c r="M9" s="570"/>
      <c r="N9" s="570">
        <v>2</v>
      </c>
      <c r="O9" s="570">
        <v>126</v>
      </c>
      <c r="P9" s="583">
        <v>0.50806451612903225</v>
      </c>
      <c r="Q9" s="571">
        <v>63</v>
      </c>
    </row>
    <row r="10" spans="1:17" ht="14.4" customHeight="1" x14ac:dyDescent="0.3">
      <c r="A10" s="566" t="s">
        <v>6260</v>
      </c>
      <c r="B10" s="567" t="s">
        <v>6844</v>
      </c>
      <c r="C10" s="567" t="s">
        <v>5132</v>
      </c>
      <c r="D10" s="567" t="s">
        <v>6845</v>
      </c>
      <c r="E10" s="567" t="s">
        <v>6846</v>
      </c>
      <c r="F10" s="570">
        <v>1</v>
      </c>
      <c r="G10" s="570">
        <v>163</v>
      </c>
      <c r="H10" s="570">
        <v>1</v>
      </c>
      <c r="I10" s="570">
        <v>163</v>
      </c>
      <c r="J10" s="570">
        <v>1</v>
      </c>
      <c r="K10" s="570">
        <v>163</v>
      </c>
      <c r="L10" s="570">
        <v>1</v>
      </c>
      <c r="M10" s="570">
        <v>163</v>
      </c>
      <c r="N10" s="570">
        <v>3</v>
      </c>
      <c r="O10" s="570">
        <v>492</v>
      </c>
      <c r="P10" s="583">
        <v>3.01840490797546</v>
      </c>
      <c r="Q10" s="571">
        <v>164</v>
      </c>
    </row>
    <row r="11" spans="1:17" ht="14.4" customHeight="1" x14ac:dyDescent="0.3">
      <c r="A11" s="566" t="s">
        <v>6260</v>
      </c>
      <c r="B11" s="567" t="s">
        <v>6844</v>
      </c>
      <c r="C11" s="567" t="s">
        <v>5132</v>
      </c>
      <c r="D11" s="567" t="s">
        <v>6847</v>
      </c>
      <c r="E11" s="567" t="s">
        <v>6848</v>
      </c>
      <c r="F11" s="570">
        <v>1</v>
      </c>
      <c r="G11" s="570">
        <v>166</v>
      </c>
      <c r="H11" s="570">
        <v>1</v>
      </c>
      <c r="I11" s="570">
        <v>166</v>
      </c>
      <c r="J11" s="570"/>
      <c r="K11" s="570"/>
      <c r="L11" s="570"/>
      <c r="M11" s="570"/>
      <c r="N11" s="570"/>
      <c r="O11" s="570"/>
      <c r="P11" s="583"/>
      <c r="Q11" s="571"/>
    </row>
    <row r="12" spans="1:17" ht="14.4" customHeight="1" x14ac:dyDescent="0.3">
      <c r="A12" s="566" t="s">
        <v>6260</v>
      </c>
      <c r="B12" s="567" t="s">
        <v>6844</v>
      </c>
      <c r="C12" s="567" t="s">
        <v>5132</v>
      </c>
      <c r="D12" s="567" t="s">
        <v>6849</v>
      </c>
      <c r="E12" s="567" t="s">
        <v>6850</v>
      </c>
      <c r="F12" s="570">
        <v>1</v>
      </c>
      <c r="G12" s="570">
        <v>492</v>
      </c>
      <c r="H12" s="570">
        <v>1</v>
      </c>
      <c r="I12" s="570">
        <v>492</v>
      </c>
      <c r="J12" s="570">
        <v>1</v>
      </c>
      <c r="K12" s="570">
        <v>494</v>
      </c>
      <c r="L12" s="570">
        <v>1.0040650406504066</v>
      </c>
      <c r="M12" s="570">
        <v>494</v>
      </c>
      <c r="N12" s="570">
        <v>3</v>
      </c>
      <c r="O12" s="570">
        <v>1491</v>
      </c>
      <c r="P12" s="583">
        <v>3.0304878048780486</v>
      </c>
      <c r="Q12" s="571">
        <v>497</v>
      </c>
    </row>
    <row r="13" spans="1:17" ht="14.4" customHeight="1" x14ac:dyDescent="0.3">
      <c r="A13" s="566" t="s">
        <v>6260</v>
      </c>
      <c r="B13" s="567" t="s">
        <v>6844</v>
      </c>
      <c r="C13" s="567" t="s">
        <v>5132</v>
      </c>
      <c r="D13" s="567" t="s">
        <v>6851</v>
      </c>
      <c r="E13" s="567" t="s">
        <v>6852</v>
      </c>
      <c r="F13" s="570">
        <v>94</v>
      </c>
      <c r="G13" s="570">
        <v>870534</v>
      </c>
      <c r="H13" s="570">
        <v>1</v>
      </c>
      <c r="I13" s="570">
        <v>9261</v>
      </c>
      <c r="J13" s="570">
        <v>62</v>
      </c>
      <c r="K13" s="570">
        <v>576290</v>
      </c>
      <c r="L13" s="570">
        <v>0.66199597028950041</v>
      </c>
      <c r="M13" s="570">
        <v>9295</v>
      </c>
      <c r="N13" s="570">
        <v>123</v>
      </c>
      <c r="O13" s="570">
        <v>1148451</v>
      </c>
      <c r="P13" s="583">
        <v>1.3192488748285536</v>
      </c>
      <c r="Q13" s="571">
        <v>9337</v>
      </c>
    </row>
    <row r="14" spans="1:17" ht="14.4" customHeight="1" x14ac:dyDescent="0.3">
      <c r="A14" s="566" t="s">
        <v>6260</v>
      </c>
      <c r="B14" s="567" t="s">
        <v>6844</v>
      </c>
      <c r="C14" s="567" t="s">
        <v>5132</v>
      </c>
      <c r="D14" s="567" t="s">
        <v>6853</v>
      </c>
      <c r="E14" s="567" t="s">
        <v>6854</v>
      </c>
      <c r="F14" s="570">
        <v>295</v>
      </c>
      <c r="G14" s="570">
        <v>362260</v>
      </c>
      <c r="H14" s="570">
        <v>1</v>
      </c>
      <c r="I14" s="570">
        <v>1228</v>
      </c>
      <c r="J14" s="570">
        <v>83</v>
      </c>
      <c r="K14" s="570">
        <v>102588</v>
      </c>
      <c r="L14" s="570">
        <v>0.28318886987246727</v>
      </c>
      <c r="M14" s="570">
        <v>1236</v>
      </c>
      <c r="N14" s="570">
        <v>24</v>
      </c>
      <c r="O14" s="570">
        <v>29880</v>
      </c>
      <c r="P14" s="583">
        <v>8.2482195108485618E-2</v>
      </c>
      <c r="Q14" s="571">
        <v>1245</v>
      </c>
    </row>
    <row r="15" spans="1:17" ht="14.4" customHeight="1" x14ac:dyDescent="0.3">
      <c r="A15" s="566" t="s">
        <v>6260</v>
      </c>
      <c r="B15" s="567" t="s">
        <v>6844</v>
      </c>
      <c r="C15" s="567" t="s">
        <v>5132</v>
      </c>
      <c r="D15" s="567" t="s">
        <v>6855</v>
      </c>
      <c r="E15" s="567" t="s">
        <v>6856</v>
      </c>
      <c r="F15" s="570">
        <v>188</v>
      </c>
      <c r="G15" s="570">
        <v>415668</v>
      </c>
      <c r="H15" s="570">
        <v>1</v>
      </c>
      <c r="I15" s="570">
        <v>2211</v>
      </c>
      <c r="J15" s="570">
        <v>20</v>
      </c>
      <c r="K15" s="570">
        <v>44420</v>
      </c>
      <c r="L15" s="570">
        <v>0.10686413195146126</v>
      </c>
      <c r="M15" s="570">
        <v>2221</v>
      </c>
      <c r="N15" s="570">
        <v>60</v>
      </c>
      <c r="O15" s="570">
        <v>133980</v>
      </c>
      <c r="P15" s="583">
        <v>0.32232454747538902</v>
      </c>
      <c r="Q15" s="571">
        <v>2233</v>
      </c>
    </row>
    <row r="16" spans="1:17" ht="14.4" customHeight="1" x14ac:dyDescent="0.3">
      <c r="A16" s="566" t="s">
        <v>6260</v>
      </c>
      <c r="B16" s="567" t="s">
        <v>6844</v>
      </c>
      <c r="C16" s="567" t="s">
        <v>5132</v>
      </c>
      <c r="D16" s="567" t="s">
        <v>6857</v>
      </c>
      <c r="E16" s="567" t="s">
        <v>6858</v>
      </c>
      <c r="F16" s="570">
        <v>659</v>
      </c>
      <c r="G16" s="570">
        <v>368381</v>
      </c>
      <c r="H16" s="570">
        <v>1</v>
      </c>
      <c r="I16" s="570">
        <v>559</v>
      </c>
      <c r="J16" s="570">
        <v>187</v>
      </c>
      <c r="K16" s="570">
        <v>105094</v>
      </c>
      <c r="L16" s="570">
        <v>0.28528615753798375</v>
      </c>
      <c r="M16" s="570">
        <v>562</v>
      </c>
      <c r="N16" s="570"/>
      <c r="O16" s="570"/>
      <c r="P16" s="583"/>
      <c r="Q16" s="571"/>
    </row>
    <row r="17" spans="1:17" ht="14.4" customHeight="1" x14ac:dyDescent="0.3">
      <c r="A17" s="566" t="s">
        <v>6260</v>
      </c>
      <c r="B17" s="567" t="s">
        <v>6844</v>
      </c>
      <c r="C17" s="567" t="s">
        <v>5132</v>
      </c>
      <c r="D17" s="567" t="s">
        <v>6859</v>
      </c>
      <c r="E17" s="567" t="s">
        <v>6860</v>
      </c>
      <c r="F17" s="570">
        <v>271</v>
      </c>
      <c r="G17" s="570">
        <v>98373</v>
      </c>
      <c r="H17" s="570">
        <v>1</v>
      </c>
      <c r="I17" s="570">
        <v>363</v>
      </c>
      <c r="J17" s="570">
        <v>72</v>
      </c>
      <c r="K17" s="570">
        <v>26280</v>
      </c>
      <c r="L17" s="570">
        <v>0.26714647311762374</v>
      </c>
      <c r="M17" s="570">
        <v>365</v>
      </c>
      <c r="N17" s="570"/>
      <c r="O17" s="570"/>
      <c r="P17" s="583"/>
      <c r="Q17" s="571"/>
    </row>
    <row r="18" spans="1:17" ht="14.4" customHeight="1" x14ac:dyDescent="0.3">
      <c r="A18" s="566" t="s">
        <v>6260</v>
      </c>
      <c r="B18" s="567" t="s">
        <v>6844</v>
      </c>
      <c r="C18" s="567" t="s">
        <v>5132</v>
      </c>
      <c r="D18" s="567" t="s">
        <v>6861</v>
      </c>
      <c r="E18" s="567" t="s">
        <v>6862</v>
      </c>
      <c r="F18" s="570">
        <v>662</v>
      </c>
      <c r="G18" s="570">
        <v>660676</v>
      </c>
      <c r="H18" s="570">
        <v>1</v>
      </c>
      <c r="I18" s="570">
        <v>998</v>
      </c>
      <c r="J18" s="570">
        <v>187</v>
      </c>
      <c r="K18" s="570">
        <v>187000</v>
      </c>
      <c r="L18" s="570">
        <v>0.28304342824622053</v>
      </c>
      <c r="M18" s="570">
        <v>1000</v>
      </c>
      <c r="N18" s="570"/>
      <c r="O18" s="570"/>
      <c r="P18" s="583"/>
      <c r="Q18" s="571"/>
    </row>
    <row r="19" spans="1:17" ht="14.4" customHeight="1" x14ac:dyDescent="0.3">
      <c r="A19" s="566" t="s">
        <v>6260</v>
      </c>
      <c r="B19" s="567" t="s">
        <v>6844</v>
      </c>
      <c r="C19" s="567" t="s">
        <v>5132</v>
      </c>
      <c r="D19" s="567" t="s">
        <v>6863</v>
      </c>
      <c r="E19" s="567" t="s">
        <v>6864</v>
      </c>
      <c r="F19" s="570">
        <v>13</v>
      </c>
      <c r="G19" s="570">
        <v>98072</v>
      </c>
      <c r="H19" s="570">
        <v>1</v>
      </c>
      <c r="I19" s="570">
        <v>7544</v>
      </c>
      <c r="J19" s="570">
        <v>4</v>
      </c>
      <c r="K19" s="570">
        <v>30184</v>
      </c>
      <c r="L19" s="570">
        <v>0.30777388041438941</v>
      </c>
      <c r="M19" s="570">
        <v>7546</v>
      </c>
      <c r="N19" s="570">
        <v>11</v>
      </c>
      <c r="O19" s="570">
        <v>83039</v>
      </c>
      <c r="P19" s="583">
        <v>0.84671465861815809</v>
      </c>
      <c r="Q19" s="571">
        <v>7549</v>
      </c>
    </row>
    <row r="20" spans="1:17" ht="14.4" customHeight="1" x14ac:dyDescent="0.3">
      <c r="A20" s="566" t="s">
        <v>6260</v>
      </c>
      <c r="B20" s="567" t="s">
        <v>6844</v>
      </c>
      <c r="C20" s="567" t="s">
        <v>5132</v>
      </c>
      <c r="D20" s="567" t="s">
        <v>6865</v>
      </c>
      <c r="E20" s="567" t="s">
        <v>6866</v>
      </c>
      <c r="F20" s="570">
        <v>1</v>
      </c>
      <c r="G20" s="570">
        <v>12770</v>
      </c>
      <c r="H20" s="570">
        <v>1</v>
      </c>
      <c r="I20" s="570">
        <v>12770</v>
      </c>
      <c r="J20" s="570"/>
      <c r="K20" s="570"/>
      <c r="L20" s="570"/>
      <c r="M20" s="570"/>
      <c r="N20" s="570">
        <v>1</v>
      </c>
      <c r="O20" s="570">
        <v>12779</v>
      </c>
      <c r="P20" s="583">
        <v>1.0007047768206734</v>
      </c>
      <c r="Q20" s="571">
        <v>12779</v>
      </c>
    </row>
    <row r="21" spans="1:17" ht="14.4" customHeight="1" x14ac:dyDescent="0.3">
      <c r="A21" s="566" t="s">
        <v>6260</v>
      </c>
      <c r="B21" s="567" t="s">
        <v>6844</v>
      </c>
      <c r="C21" s="567" t="s">
        <v>5132</v>
      </c>
      <c r="D21" s="567" t="s">
        <v>6867</v>
      </c>
      <c r="E21" s="567" t="s">
        <v>6868</v>
      </c>
      <c r="F21" s="570">
        <v>1</v>
      </c>
      <c r="G21" s="570">
        <v>6238</v>
      </c>
      <c r="H21" s="570">
        <v>1</v>
      </c>
      <c r="I21" s="570">
        <v>6238</v>
      </c>
      <c r="J21" s="570">
        <v>1</v>
      </c>
      <c r="K21" s="570">
        <v>6246</v>
      </c>
      <c r="L21" s="570">
        <v>1.001282462327669</v>
      </c>
      <c r="M21" s="570">
        <v>6246</v>
      </c>
      <c r="N21" s="570">
        <v>1</v>
      </c>
      <c r="O21" s="570">
        <v>6257</v>
      </c>
      <c r="P21" s="583">
        <v>1.0030458480282143</v>
      </c>
      <c r="Q21" s="571">
        <v>6257</v>
      </c>
    </row>
    <row r="22" spans="1:17" ht="14.4" customHeight="1" x14ac:dyDescent="0.3">
      <c r="A22" s="566" t="s">
        <v>6264</v>
      </c>
      <c r="B22" s="567" t="s">
        <v>6869</v>
      </c>
      <c r="C22" s="567" t="s">
        <v>5132</v>
      </c>
      <c r="D22" s="567" t="s">
        <v>6870</v>
      </c>
      <c r="E22" s="567" t="s">
        <v>6871</v>
      </c>
      <c r="F22" s="570">
        <v>2</v>
      </c>
      <c r="G22" s="570">
        <v>436</v>
      </c>
      <c r="H22" s="570">
        <v>1</v>
      </c>
      <c r="I22" s="570">
        <v>218</v>
      </c>
      <c r="J22" s="570">
        <v>1</v>
      </c>
      <c r="K22" s="570">
        <v>218</v>
      </c>
      <c r="L22" s="570">
        <v>0.5</v>
      </c>
      <c r="M22" s="570">
        <v>218</v>
      </c>
      <c r="N22" s="570"/>
      <c r="O22" s="570"/>
      <c r="P22" s="583"/>
      <c r="Q22" s="571"/>
    </row>
    <row r="23" spans="1:17" ht="14.4" customHeight="1" x14ac:dyDescent="0.3">
      <c r="A23" s="566" t="s">
        <v>6264</v>
      </c>
      <c r="B23" s="567" t="s">
        <v>6869</v>
      </c>
      <c r="C23" s="567" t="s">
        <v>5132</v>
      </c>
      <c r="D23" s="567" t="s">
        <v>6872</v>
      </c>
      <c r="E23" s="567" t="s">
        <v>6873</v>
      </c>
      <c r="F23" s="570"/>
      <c r="G23" s="570"/>
      <c r="H23" s="570"/>
      <c r="I23" s="570"/>
      <c r="J23" s="570"/>
      <c r="K23" s="570"/>
      <c r="L23" s="570"/>
      <c r="M23" s="570"/>
      <c r="N23" s="570">
        <v>2</v>
      </c>
      <c r="O23" s="570">
        <v>1110</v>
      </c>
      <c r="P23" s="583"/>
      <c r="Q23" s="571">
        <v>555</v>
      </c>
    </row>
    <row r="24" spans="1:17" ht="14.4" customHeight="1" x14ac:dyDescent="0.3">
      <c r="A24" s="566" t="s">
        <v>6264</v>
      </c>
      <c r="B24" s="567" t="s">
        <v>6869</v>
      </c>
      <c r="C24" s="567" t="s">
        <v>5132</v>
      </c>
      <c r="D24" s="567" t="s">
        <v>6874</v>
      </c>
      <c r="E24" s="567" t="s">
        <v>6875</v>
      </c>
      <c r="F24" s="570">
        <v>2</v>
      </c>
      <c r="G24" s="570">
        <v>2218</v>
      </c>
      <c r="H24" s="570">
        <v>1</v>
      </c>
      <c r="I24" s="570">
        <v>1109</v>
      </c>
      <c r="J24" s="570"/>
      <c r="K24" s="570"/>
      <c r="L24" s="570"/>
      <c r="M24" s="570"/>
      <c r="N24" s="570"/>
      <c r="O24" s="570"/>
      <c r="P24" s="583"/>
      <c r="Q24" s="571"/>
    </row>
    <row r="25" spans="1:17" ht="14.4" customHeight="1" x14ac:dyDescent="0.3">
      <c r="A25" s="566" t="s">
        <v>6264</v>
      </c>
      <c r="B25" s="567" t="s">
        <v>6869</v>
      </c>
      <c r="C25" s="567" t="s">
        <v>5132</v>
      </c>
      <c r="D25" s="567" t="s">
        <v>6836</v>
      </c>
      <c r="E25" s="567" t="s">
        <v>6837</v>
      </c>
      <c r="F25" s="570">
        <v>2</v>
      </c>
      <c r="G25" s="570">
        <v>512</v>
      </c>
      <c r="H25" s="570">
        <v>1</v>
      </c>
      <c r="I25" s="570">
        <v>256</v>
      </c>
      <c r="J25" s="570">
        <v>1</v>
      </c>
      <c r="K25" s="570">
        <v>256</v>
      </c>
      <c r="L25" s="570">
        <v>0.5</v>
      </c>
      <c r="M25" s="570">
        <v>256</v>
      </c>
      <c r="N25" s="570"/>
      <c r="O25" s="570"/>
      <c r="P25" s="583"/>
      <c r="Q25" s="571"/>
    </row>
    <row r="26" spans="1:17" ht="14.4" customHeight="1" x14ac:dyDescent="0.3">
      <c r="A26" s="566" t="s">
        <v>6264</v>
      </c>
      <c r="B26" s="567" t="s">
        <v>6876</v>
      </c>
      <c r="C26" s="567" t="s">
        <v>5098</v>
      </c>
      <c r="D26" s="567" t="s">
        <v>6877</v>
      </c>
      <c r="E26" s="567" t="s">
        <v>6878</v>
      </c>
      <c r="F26" s="570"/>
      <c r="G26" s="570"/>
      <c r="H26" s="570"/>
      <c r="I26" s="570"/>
      <c r="J26" s="570"/>
      <c r="K26" s="570"/>
      <c r="L26" s="570"/>
      <c r="M26" s="570"/>
      <c r="N26" s="570">
        <v>0.3</v>
      </c>
      <c r="O26" s="570">
        <v>1638.2400000000002</v>
      </c>
      <c r="P26" s="583"/>
      <c r="Q26" s="571">
        <v>5460.8000000000011</v>
      </c>
    </row>
    <row r="27" spans="1:17" ht="14.4" customHeight="1" x14ac:dyDescent="0.3">
      <c r="A27" s="566" t="s">
        <v>6264</v>
      </c>
      <c r="B27" s="567" t="s">
        <v>6876</v>
      </c>
      <c r="C27" s="567" t="s">
        <v>5132</v>
      </c>
      <c r="D27" s="567" t="s">
        <v>6870</v>
      </c>
      <c r="E27" s="567" t="s">
        <v>6871</v>
      </c>
      <c r="F27" s="570"/>
      <c r="G27" s="570"/>
      <c r="H27" s="570"/>
      <c r="I27" s="570"/>
      <c r="J27" s="570"/>
      <c r="K27" s="570"/>
      <c r="L27" s="570"/>
      <c r="M27" s="570"/>
      <c r="N27" s="570">
        <v>2</v>
      </c>
      <c r="O27" s="570">
        <v>438</v>
      </c>
      <c r="P27" s="583"/>
      <c r="Q27" s="571">
        <v>219</v>
      </c>
    </row>
    <row r="28" spans="1:17" ht="14.4" customHeight="1" x14ac:dyDescent="0.3">
      <c r="A28" s="566" t="s">
        <v>6264</v>
      </c>
      <c r="B28" s="567" t="s">
        <v>6876</v>
      </c>
      <c r="C28" s="567" t="s">
        <v>5132</v>
      </c>
      <c r="D28" s="567" t="s">
        <v>6879</v>
      </c>
      <c r="E28" s="567" t="s">
        <v>6880</v>
      </c>
      <c r="F28" s="570"/>
      <c r="G28" s="570"/>
      <c r="H28" s="570"/>
      <c r="I28" s="570"/>
      <c r="J28" s="570"/>
      <c r="K28" s="570"/>
      <c r="L28" s="570"/>
      <c r="M28" s="570"/>
      <c r="N28" s="570">
        <v>1</v>
      </c>
      <c r="O28" s="570">
        <v>1014</v>
      </c>
      <c r="P28" s="583"/>
      <c r="Q28" s="571">
        <v>1014</v>
      </c>
    </row>
    <row r="29" spans="1:17" ht="14.4" customHeight="1" x14ac:dyDescent="0.3">
      <c r="A29" s="566" t="s">
        <v>6264</v>
      </c>
      <c r="B29" s="567" t="s">
        <v>6876</v>
      </c>
      <c r="C29" s="567" t="s">
        <v>5132</v>
      </c>
      <c r="D29" s="567" t="s">
        <v>6872</v>
      </c>
      <c r="E29" s="567" t="s">
        <v>6873</v>
      </c>
      <c r="F29" s="570"/>
      <c r="G29" s="570"/>
      <c r="H29" s="570"/>
      <c r="I29" s="570"/>
      <c r="J29" s="570"/>
      <c r="K29" s="570"/>
      <c r="L29" s="570"/>
      <c r="M29" s="570"/>
      <c r="N29" s="570">
        <v>2</v>
      </c>
      <c r="O29" s="570">
        <v>1110</v>
      </c>
      <c r="P29" s="583"/>
      <c r="Q29" s="571">
        <v>555</v>
      </c>
    </row>
    <row r="30" spans="1:17" ht="14.4" customHeight="1" x14ac:dyDescent="0.3">
      <c r="A30" s="566" t="s">
        <v>6267</v>
      </c>
      <c r="B30" s="567" t="s">
        <v>6881</v>
      </c>
      <c r="C30" s="567" t="s">
        <v>5132</v>
      </c>
      <c r="D30" s="567" t="s">
        <v>6882</v>
      </c>
      <c r="E30" s="567" t="s">
        <v>6883</v>
      </c>
      <c r="F30" s="570"/>
      <c r="G30" s="570"/>
      <c r="H30" s="570"/>
      <c r="I30" s="570"/>
      <c r="J30" s="570">
        <v>1</v>
      </c>
      <c r="K30" s="570">
        <v>107</v>
      </c>
      <c r="L30" s="570"/>
      <c r="M30" s="570">
        <v>107</v>
      </c>
      <c r="N30" s="570">
        <v>3</v>
      </c>
      <c r="O30" s="570">
        <v>324</v>
      </c>
      <c r="P30" s="583"/>
      <c r="Q30" s="571">
        <v>108</v>
      </c>
    </row>
    <row r="31" spans="1:17" ht="14.4" customHeight="1" x14ac:dyDescent="0.3">
      <c r="A31" s="566" t="s">
        <v>6267</v>
      </c>
      <c r="B31" s="567" t="s">
        <v>6881</v>
      </c>
      <c r="C31" s="567" t="s">
        <v>5132</v>
      </c>
      <c r="D31" s="567" t="s">
        <v>6845</v>
      </c>
      <c r="E31" s="567" t="s">
        <v>6846</v>
      </c>
      <c r="F31" s="570"/>
      <c r="G31" s="570"/>
      <c r="H31" s="570"/>
      <c r="I31" s="570"/>
      <c r="J31" s="570">
        <v>3</v>
      </c>
      <c r="K31" s="570">
        <v>489</v>
      </c>
      <c r="L31" s="570"/>
      <c r="M31" s="570">
        <v>163</v>
      </c>
      <c r="N31" s="570">
        <v>2</v>
      </c>
      <c r="O31" s="570">
        <v>328</v>
      </c>
      <c r="P31" s="583"/>
      <c r="Q31" s="571">
        <v>164</v>
      </c>
    </row>
    <row r="32" spans="1:17" ht="14.4" customHeight="1" x14ac:dyDescent="0.3">
      <c r="A32" s="566" t="s">
        <v>6267</v>
      </c>
      <c r="B32" s="567" t="s">
        <v>6881</v>
      </c>
      <c r="C32" s="567" t="s">
        <v>5132</v>
      </c>
      <c r="D32" s="567" t="s">
        <v>6884</v>
      </c>
      <c r="E32" s="567" t="s">
        <v>6885</v>
      </c>
      <c r="F32" s="570"/>
      <c r="G32" s="570"/>
      <c r="H32" s="570"/>
      <c r="I32" s="570"/>
      <c r="J32" s="570">
        <v>1</v>
      </c>
      <c r="K32" s="570">
        <v>126</v>
      </c>
      <c r="L32" s="570"/>
      <c r="M32" s="570">
        <v>126</v>
      </c>
      <c r="N32" s="570"/>
      <c r="O32" s="570"/>
      <c r="P32" s="583"/>
      <c r="Q32" s="571"/>
    </row>
    <row r="33" spans="1:17" ht="14.4" customHeight="1" x14ac:dyDescent="0.3">
      <c r="A33" s="566" t="s">
        <v>6267</v>
      </c>
      <c r="B33" s="567" t="s">
        <v>6881</v>
      </c>
      <c r="C33" s="567" t="s">
        <v>5132</v>
      </c>
      <c r="D33" s="567" t="s">
        <v>6886</v>
      </c>
      <c r="E33" s="567" t="s">
        <v>6887</v>
      </c>
      <c r="F33" s="570"/>
      <c r="G33" s="570"/>
      <c r="H33" s="570"/>
      <c r="I33" s="570"/>
      <c r="J33" s="570">
        <v>1</v>
      </c>
      <c r="K33" s="570">
        <v>36</v>
      </c>
      <c r="L33" s="570"/>
      <c r="M33" s="570">
        <v>36</v>
      </c>
      <c r="N33" s="570"/>
      <c r="O33" s="570"/>
      <c r="P33" s="583"/>
      <c r="Q33" s="571"/>
    </row>
    <row r="34" spans="1:17" ht="14.4" customHeight="1" x14ac:dyDescent="0.3">
      <c r="A34" s="566" t="s">
        <v>6267</v>
      </c>
      <c r="B34" s="567" t="s">
        <v>6881</v>
      </c>
      <c r="C34" s="567" t="s">
        <v>5132</v>
      </c>
      <c r="D34" s="567" t="s">
        <v>6847</v>
      </c>
      <c r="E34" s="567" t="s">
        <v>6848</v>
      </c>
      <c r="F34" s="570"/>
      <c r="G34" s="570"/>
      <c r="H34" s="570"/>
      <c r="I34" s="570"/>
      <c r="J34" s="570">
        <v>3</v>
      </c>
      <c r="K34" s="570">
        <v>498</v>
      </c>
      <c r="L34" s="570"/>
      <c r="M34" s="570">
        <v>166</v>
      </c>
      <c r="N34" s="570">
        <v>1</v>
      </c>
      <c r="O34" s="570">
        <v>167</v>
      </c>
      <c r="P34" s="583"/>
      <c r="Q34" s="571">
        <v>167</v>
      </c>
    </row>
    <row r="35" spans="1:17" ht="14.4" customHeight="1" x14ac:dyDescent="0.3">
      <c r="A35" s="566" t="s">
        <v>6267</v>
      </c>
      <c r="B35" s="567" t="s">
        <v>6881</v>
      </c>
      <c r="C35" s="567" t="s">
        <v>5132</v>
      </c>
      <c r="D35" s="567" t="s">
        <v>6888</v>
      </c>
      <c r="E35" s="567" t="s">
        <v>6889</v>
      </c>
      <c r="F35" s="570"/>
      <c r="G35" s="570"/>
      <c r="H35" s="570"/>
      <c r="I35" s="570"/>
      <c r="J35" s="570"/>
      <c r="K35" s="570"/>
      <c r="L35" s="570"/>
      <c r="M35" s="570"/>
      <c r="N35" s="570">
        <v>1</v>
      </c>
      <c r="O35" s="570">
        <v>251</v>
      </c>
      <c r="P35" s="583"/>
      <c r="Q35" s="571">
        <v>251</v>
      </c>
    </row>
    <row r="36" spans="1:17" ht="14.4" customHeight="1" x14ac:dyDescent="0.3">
      <c r="A36" s="566" t="s">
        <v>6267</v>
      </c>
      <c r="B36" s="567" t="s">
        <v>6881</v>
      </c>
      <c r="C36" s="567" t="s">
        <v>5132</v>
      </c>
      <c r="D36" s="567" t="s">
        <v>6890</v>
      </c>
      <c r="E36" s="567" t="s">
        <v>6891</v>
      </c>
      <c r="F36" s="570"/>
      <c r="G36" s="570"/>
      <c r="H36" s="570"/>
      <c r="I36" s="570"/>
      <c r="J36" s="570">
        <v>1</v>
      </c>
      <c r="K36" s="570">
        <v>660</v>
      </c>
      <c r="L36" s="570"/>
      <c r="M36" s="570">
        <v>660</v>
      </c>
      <c r="N36" s="570"/>
      <c r="O36" s="570"/>
      <c r="P36" s="583"/>
      <c r="Q36" s="571"/>
    </row>
    <row r="37" spans="1:17" ht="14.4" customHeight="1" x14ac:dyDescent="0.3">
      <c r="A37" s="566" t="s">
        <v>6267</v>
      </c>
      <c r="B37" s="567" t="s">
        <v>6881</v>
      </c>
      <c r="C37" s="567" t="s">
        <v>5132</v>
      </c>
      <c r="D37" s="567" t="s">
        <v>6892</v>
      </c>
      <c r="E37" s="567" t="s">
        <v>6893</v>
      </c>
      <c r="F37" s="570"/>
      <c r="G37" s="570"/>
      <c r="H37" s="570"/>
      <c r="I37" s="570"/>
      <c r="J37" s="570">
        <v>14</v>
      </c>
      <c r="K37" s="570">
        <v>1092</v>
      </c>
      <c r="L37" s="570"/>
      <c r="M37" s="570">
        <v>78</v>
      </c>
      <c r="N37" s="570">
        <v>14</v>
      </c>
      <c r="O37" s="570">
        <v>1106</v>
      </c>
      <c r="P37" s="583"/>
      <c r="Q37" s="571">
        <v>79</v>
      </c>
    </row>
    <row r="38" spans="1:17" ht="14.4" customHeight="1" x14ac:dyDescent="0.3">
      <c r="A38" s="566" t="s">
        <v>6267</v>
      </c>
      <c r="B38" s="567" t="s">
        <v>6881</v>
      </c>
      <c r="C38" s="567" t="s">
        <v>5132</v>
      </c>
      <c r="D38" s="567" t="s">
        <v>6894</v>
      </c>
      <c r="E38" s="567" t="s">
        <v>6895</v>
      </c>
      <c r="F38" s="570"/>
      <c r="G38" s="570"/>
      <c r="H38" s="570"/>
      <c r="I38" s="570"/>
      <c r="J38" s="570"/>
      <c r="K38" s="570"/>
      <c r="L38" s="570"/>
      <c r="M38" s="570"/>
      <c r="N38" s="570">
        <v>2</v>
      </c>
      <c r="O38" s="570">
        <v>486</v>
      </c>
      <c r="P38" s="583"/>
      <c r="Q38" s="571">
        <v>243</v>
      </c>
    </row>
    <row r="39" spans="1:17" ht="14.4" customHeight="1" x14ac:dyDescent="0.3">
      <c r="A39" s="566" t="s">
        <v>6267</v>
      </c>
      <c r="B39" s="567" t="s">
        <v>6881</v>
      </c>
      <c r="C39" s="567" t="s">
        <v>5132</v>
      </c>
      <c r="D39" s="567" t="s">
        <v>6896</v>
      </c>
      <c r="E39" s="567" t="s">
        <v>6897</v>
      </c>
      <c r="F39" s="570"/>
      <c r="G39" s="570"/>
      <c r="H39" s="570"/>
      <c r="I39" s="570"/>
      <c r="J39" s="570">
        <v>4</v>
      </c>
      <c r="K39" s="570">
        <v>1816</v>
      </c>
      <c r="L39" s="570"/>
      <c r="M39" s="570">
        <v>454</v>
      </c>
      <c r="N39" s="570">
        <v>1</v>
      </c>
      <c r="O39" s="570">
        <v>457</v>
      </c>
      <c r="P39" s="583"/>
      <c r="Q39" s="571">
        <v>457</v>
      </c>
    </row>
    <row r="40" spans="1:17" ht="14.4" customHeight="1" x14ac:dyDescent="0.3">
      <c r="A40" s="566" t="s">
        <v>6267</v>
      </c>
      <c r="B40" s="567" t="s">
        <v>6881</v>
      </c>
      <c r="C40" s="567" t="s">
        <v>5132</v>
      </c>
      <c r="D40" s="567" t="s">
        <v>6898</v>
      </c>
      <c r="E40" s="567" t="s">
        <v>6899</v>
      </c>
      <c r="F40" s="570"/>
      <c r="G40" s="570"/>
      <c r="H40" s="570"/>
      <c r="I40" s="570"/>
      <c r="J40" s="570">
        <v>1</v>
      </c>
      <c r="K40" s="570">
        <v>325</v>
      </c>
      <c r="L40" s="570"/>
      <c r="M40" s="570">
        <v>325</v>
      </c>
      <c r="N40" s="570"/>
      <c r="O40" s="570"/>
      <c r="P40" s="583"/>
      <c r="Q40" s="571"/>
    </row>
    <row r="41" spans="1:17" ht="14.4" customHeight="1" x14ac:dyDescent="0.3">
      <c r="A41" s="566" t="s">
        <v>6277</v>
      </c>
      <c r="B41" s="567" t="s">
        <v>6900</v>
      </c>
      <c r="C41" s="567" t="s">
        <v>5098</v>
      </c>
      <c r="D41" s="567" t="s">
        <v>6901</v>
      </c>
      <c r="E41" s="567" t="s">
        <v>6878</v>
      </c>
      <c r="F41" s="570">
        <v>0.8</v>
      </c>
      <c r="G41" s="570">
        <v>1026.72</v>
      </c>
      <c r="H41" s="570">
        <v>1</v>
      </c>
      <c r="I41" s="570">
        <v>1283.3999999999999</v>
      </c>
      <c r="J41" s="570"/>
      <c r="K41" s="570"/>
      <c r="L41" s="570"/>
      <c r="M41" s="570"/>
      <c r="N41" s="570">
        <v>0.4</v>
      </c>
      <c r="O41" s="570">
        <v>434.96000000000004</v>
      </c>
      <c r="P41" s="583">
        <v>0.42364033037244819</v>
      </c>
      <c r="Q41" s="571">
        <v>1087.4000000000001</v>
      </c>
    </row>
    <row r="42" spans="1:17" ht="14.4" customHeight="1" x14ac:dyDescent="0.3">
      <c r="A42" s="566" t="s">
        <v>6277</v>
      </c>
      <c r="B42" s="567" t="s">
        <v>6900</v>
      </c>
      <c r="C42" s="567" t="s">
        <v>5098</v>
      </c>
      <c r="D42" s="567" t="s">
        <v>6902</v>
      </c>
      <c r="E42" s="567" t="s">
        <v>6878</v>
      </c>
      <c r="F42" s="570">
        <v>8.35</v>
      </c>
      <c r="G42" s="570">
        <v>19569.419999999998</v>
      </c>
      <c r="H42" s="570">
        <v>1</v>
      </c>
      <c r="I42" s="570">
        <v>2343.6431137724549</v>
      </c>
      <c r="J42" s="570">
        <v>8.1</v>
      </c>
      <c r="K42" s="570">
        <v>17539.13</v>
      </c>
      <c r="L42" s="570">
        <v>0.89625190731253157</v>
      </c>
      <c r="M42" s="570">
        <v>2165.3246913580251</v>
      </c>
      <c r="N42" s="570">
        <v>6.85</v>
      </c>
      <c r="O42" s="570">
        <v>14877.07</v>
      </c>
      <c r="P42" s="583">
        <v>0.76022028246110518</v>
      </c>
      <c r="Q42" s="571">
        <v>2171.8350364963503</v>
      </c>
    </row>
    <row r="43" spans="1:17" ht="14.4" customHeight="1" x14ac:dyDescent="0.3">
      <c r="A43" s="566" t="s">
        <v>6277</v>
      </c>
      <c r="B43" s="567" t="s">
        <v>6900</v>
      </c>
      <c r="C43" s="567" t="s">
        <v>5098</v>
      </c>
      <c r="D43" s="567" t="s">
        <v>6903</v>
      </c>
      <c r="E43" s="567" t="s">
        <v>6904</v>
      </c>
      <c r="F43" s="570">
        <v>0.1</v>
      </c>
      <c r="G43" s="570">
        <v>84.3</v>
      </c>
      <c r="H43" s="570">
        <v>1</v>
      </c>
      <c r="I43" s="570">
        <v>842.99999999999989</v>
      </c>
      <c r="J43" s="570">
        <v>0.25</v>
      </c>
      <c r="K43" s="570">
        <v>234.15</v>
      </c>
      <c r="L43" s="570">
        <v>2.7775800711743774</v>
      </c>
      <c r="M43" s="570">
        <v>936.6</v>
      </c>
      <c r="N43" s="570">
        <v>0.05</v>
      </c>
      <c r="O43" s="570">
        <v>47.24</v>
      </c>
      <c r="P43" s="583">
        <v>0.5603795966785291</v>
      </c>
      <c r="Q43" s="571">
        <v>944.8</v>
      </c>
    </row>
    <row r="44" spans="1:17" ht="14.4" customHeight="1" x14ac:dyDescent="0.3">
      <c r="A44" s="566" t="s">
        <v>6277</v>
      </c>
      <c r="B44" s="567" t="s">
        <v>6900</v>
      </c>
      <c r="C44" s="567" t="s">
        <v>5418</v>
      </c>
      <c r="D44" s="567" t="s">
        <v>6905</v>
      </c>
      <c r="E44" s="567" t="s">
        <v>6906</v>
      </c>
      <c r="F44" s="570"/>
      <c r="G44" s="570"/>
      <c r="H44" s="570"/>
      <c r="I44" s="570"/>
      <c r="J44" s="570">
        <v>150</v>
      </c>
      <c r="K44" s="570">
        <v>679.5</v>
      </c>
      <c r="L44" s="570"/>
      <c r="M44" s="570">
        <v>4.53</v>
      </c>
      <c r="N44" s="570">
        <v>150</v>
      </c>
      <c r="O44" s="570">
        <v>699</v>
      </c>
      <c r="P44" s="583"/>
      <c r="Q44" s="571">
        <v>4.66</v>
      </c>
    </row>
    <row r="45" spans="1:17" ht="14.4" customHeight="1" x14ac:dyDescent="0.3">
      <c r="A45" s="566" t="s">
        <v>6277</v>
      </c>
      <c r="B45" s="567" t="s">
        <v>6900</v>
      </c>
      <c r="C45" s="567" t="s">
        <v>5418</v>
      </c>
      <c r="D45" s="567" t="s">
        <v>6907</v>
      </c>
      <c r="E45" s="567" t="s">
        <v>6908</v>
      </c>
      <c r="F45" s="570">
        <v>1100</v>
      </c>
      <c r="G45" s="570">
        <v>5830</v>
      </c>
      <c r="H45" s="570">
        <v>1</v>
      </c>
      <c r="I45" s="570">
        <v>5.3</v>
      </c>
      <c r="J45" s="570"/>
      <c r="K45" s="570"/>
      <c r="L45" s="570"/>
      <c r="M45" s="570"/>
      <c r="N45" s="570"/>
      <c r="O45" s="570"/>
      <c r="P45" s="583"/>
      <c r="Q45" s="571"/>
    </row>
    <row r="46" spans="1:17" ht="14.4" customHeight="1" x14ac:dyDescent="0.3">
      <c r="A46" s="566" t="s">
        <v>6277</v>
      </c>
      <c r="B46" s="567" t="s">
        <v>6900</v>
      </c>
      <c r="C46" s="567" t="s">
        <v>5418</v>
      </c>
      <c r="D46" s="567" t="s">
        <v>6909</v>
      </c>
      <c r="E46" s="567" t="s">
        <v>6910</v>
      </c>
      <c r="F46" s="570"/>
      <c r="G46" s="570"/>
      <c r="H46" s="570"/>
      <c r="I46" s="570"/>
      <c r="J46" s="570">
        <v>45</v>
      </c>
      <c r="K46" s="570">
        <v>292.5</v>
      </c>
      <c r="L46" s="570"/>
      <c r="M46" s="570">
        <v>6.5</v>
      </c>
      <c r="N46" s="570"/>
      <c r="O46" s="570"/>
      <c r="P46" s="583"/>
      <c r="Q46" s="571"/>
    </row>
    <row r="47" spans="1:17" ht="14.4" customHeight="1" x14ac:dyDescent="0.3">
      <c r="A47" s="566" t="s">
        <v>6277</v>
      </c>
      <c r="B47" s="567" t="s">
        <v>6900</v>
      </c>
      <c r="C47" s="567" t="s">
        <v>5418</v>
      </c>
      <c r="D47" s="567" t="s">
        <v>6911</v>
      </c>
      <c r="E47" s="567" t="s">
        <v>6912</v>
      </c>
      <c r="F47" s="570">
        <v>610</v>
      </c>
      <c r="G47" s="570">
        <v>8540</v>
      </c>
      <c r="H47" s="570">
        <v>1</v>
      </c>
      <c r="I47" s="570">
        <v>14</v>
      </c>
      <c r="J47" s="570">
        <v>505</v>
      </c>
      <c r="K47" s="570">
        <v>8044.65</v>
      </c>
      <c r="L47" s="570">
        <v>0.94199648711943784</v>
      </c>
      <c r="M47" s="570">
        <v>15.93</v>
      </c>
      <c r="N47" s="570"/>
      <c r="O47" s="570"/>
      <c r="P47" s="583"/>
      <c r="Q47" s="571"/>
    </row>
    <row r="48" spans="1:17" ht="14.4" customHeight="1" x14ac:dyDescent="0.3">
      <c r="A48" s="566" t="s">
        <v>6277</v>
      </c>
      <c r="B48" s="567" t="s">
        <v>6900</v>
      </c>
      <c r="C48" s="567" t="s">
        <v>5418</v>
      </c>
      <c r="D48" s="567" t="s">
        <v>6913</v>
      </c>
      <c r="E48" s="567" t="s">
        <v>6914</v>
      </c>
      <c r="F48" s="570"/>
      <c r="G48" s="570"/>
      <c r="H48" s="570"/>
      <c r="I48" s="570"/>
      <c r="J48" s="570"/>
      <c r="K48" s="570"/>
      <c r="L48" s="570"/>
      <c r="M48" s="570"/>
      <c r="N48" s="570">
        <v>1</v>
      </c>
      <c r="O48" s="570">
        <v>2261.84</v>
      </c>
      <c r="P48" s="583"/>
      <c r="Q48" s="571">
        <v>2261.84</v>
      </c>
    </row>
    <row r="49" spans="1:17" ht="14.4" customHeight="1" x14ac:dyDescent="0.3">
      <c r="A49" s="566" t="s">
        <v>6277</v>
      </c>
      <c r="B49" s="567" t="s">
        <v>6900</v>
      </c>
      <c r="C49" s="567" t="s">
        <v>5418</v>
      </c>
      <c r="D49" s="567" t="s">
        <v>6915</v>
      </c>
      <c r="E49" s="567" t="s">
        <v>6916</v>
      </c>
      <c r="F49" s="570"/>
      <c r="G49" s="570"/>
      <c r="H49" s="570"/>
      <c r="I49" s="570"/>
      <c r="J49" s="570"/>
      <c r="K49" s="570"/>
      <c r="L49" s="570"/>
      <c r="M49" s="570"/>
      <c r="N49" s="570">
        <v>643</v>
      </c>
      <c r="O49" s="570">
        <v>1974.01</v>
      </c>
      <c r="P49" s="583"/>
      <c r="Q49" s="571">
        <v>3.07</v>
      </c>
    </row>
    <row r="50" spans="1:17" ht="14.4" customHeight="1" x14ac:dyDescent="0.3">
      <c r="A50" s="566" t="s">
        <v>6277</v>
      </c>
      <c r="B50" s="567" t="s">
        <v>6900</v>
      </c>
      <c r="C50" s="567" t="s">
        <v>5418</v>
      </c>
      <c r="D50" s="567" t="s">
        <v>6917</v>
      </c>
      <c r="E50" s="567" t="s">
        <v>6918</v>
      </c>
      <c r="F50" s="570">
        <v>6907</v>
      </c>
      <c r="G50" s="570">
        <v>241399.64999999997</v>
      </c>
      <c r="H50" s="570">
        <v>1</v>
      </c>
      <c r="I50" s="570">
        <v>34.949999999999996</v>
      </c>
      <c r="J50" s="570">
        <v>8675</v>
      </c>
      <c r="K50" s="570">
        <v>273228.68</v>
      </c>
      <c r="L50" s="570">
        <v>1.1318520138699457</v>
      </c>
      <c r="M50" s="570">
        <v>31.496101440922189</v>
      </c>
      <c r="N50" s="570">
        <v>6239</v>
      </c>
      <c r="O50" s="570">
        <v>207146.97999999998</v>
      </c>
      <c r="P50" s="583">
        <v>0.85810803785341039</v>
      </c>
      <c r="Q50" s="571">
        <v>33.201952235935245</v>
      </c>
    </row>
    <row r="51" spans="1:17" ht="14.4" customHeight="1" x14ac:dyDescent="0.3">
      <c r="A51" s="566" t="s">
        <v>6277</v>
      </c>
      <c r="B51" s="567" t="s">
        <v>6900</v>
      </c>
      <c r="C51" s="567" t="s">
        <v>5418</v>
      </c>
      <c r="D51" s="567" t="s">
        <v>6919</v>
      </c>
      <c r="E51" s="567" t="s">
        <v>6920</v>
      </c>
      <c r="F51" s="570">
        <v>13720</v>
      </c>
      <c r="G51" s="570">
        <v>219657.2</v>
      </c>
      <c r="H51" s="570">
        <v>1</v>
      </c>
      <c r="I51" s="570">
        <v>16.010000000000002</v>
      </c>
      <c r="J51" s="570">
        <v>17800</v>
      </c>
      <c r="K51" s="570">
        <v>319973</v>
      </c>
      <c r="L51" s="570">
        <v>1.4566925190706246</v>
      </c>
      <c r="M51" s="570">
        <v>17.976011235955056</v>
      </c>
      <c r="N51" s="570">
        <v>22600</v>
      </c>
      <c r="O51" s="570">
        <v>436701.5</v>
      </c>
      <c r="P51" s="583">
        <v>1.988104646694941</v>
      </c>
      <c r="Q51" s="571">
        <v>19.323075221238938</v>
      </c>
    </row>
    <row r="52" spans="1:17" ht="14.4" customHeight="1" x14ac:dyDescent="0.3">
      <c r="A52" s="566" t="s">
        <v>6277</v>
      </c>
      <c r="B52" s="567" t="s">
        <v>6900</v>
      </c>
      <c r="C52" s="567" t="s">
        <v>5119</v>
      </c>
      <c r="D52" s="567" t="s">
        <v>6921</v>
      </c>
      <c r="E52" s="567" t="s">
        <v>6922</v>
      </c>
      <c r="F52" s="570"/>
      <c r="G52" s="570"/>
      <c r="H52" s="570"/>
      <c r="I52" s="570"/>
      <c r="J52" s="570">
        <v>2</v>
      </c>
      <c r="K52" s="570">
        <v>1768.64</v>
      </c>
      <c r="L52" s="570"/>
      <c r="M52" s="570">
        <v>884.32</v>
      </c>
      <c r="N52" s="570"/>
      <c r="O52" s="570"/>
      <c r="P52" s="583"/>
      <c r="Q52" s="571"/>
    </row>
    <row r="53" spans="1:17" ht="14.4" customHeight="1" x14ac:dyDescent="0.3">
      <c r="A53" s="566" t="s">
        <v>6277</v>
      </c>
      <c r="B53" s="567" t="s">
        <v>6900</v>
      </c>
      <c r="C53" s="567" t="s">
        <v>5132</v>
      </c>
      <c r="D53" s="567" t="s">
        <v>6923</v>
      </c>
      <c r="E53" s="567" t="s">
        <v>6924</v>
      </c>
      <c r="F53" s="570"/>
      <c r="G53" s="570"/>
      <c r="H53" s="570"/>
      <c r="I53" s="570"/>
      <c r="J53" s="570">
        <v>1</v>
      </c>
      <c r="K53" s="570">
        <v>2982</v>
      </c>
      <c r="L53" s="570"/>
      <c r="M53" s="570">
        <v>2982</v>
      </c>
      <c r="N53" s="570"/>
      <c r="O53" s="570"/>
      <c r="P53" s="583"/>
      <c r="Q53" s="571"/>
    </row>
    <row r="54" spans="1:17" ht="14.4" customHeight="1" x14ac:dyDescent="0.3">
      <c r="A54" s="566" t="s">
        <v>6277</v>
      </c>
      <c r="B54" s="567" t="s">
        <v>6900</v>
      </c>
      <c r="C54" s="567" t="s">
        <v>5132</v>
      </c>
      <c r="D54" s="567" t="s">
        <v>6925</v>
      </c>
      <c r="E54" s="567" t="s">
        <v>6926</v>
      </c>
      <c r="F54" s="570">
        <v>1</v>
      </c>
      <c r="G54" s="570">
        <v>2232</v>
      </c>
      <c r="H54" s="570">
        <v>1</v>
      </c>
      <c r="I54" s="570">
        <v>2232</v>
      </c>
      <c r="J54" s="570">
        <v>1</v>
      </c>
      <c r="K54" s="570">
        <v>2236</v>
      </c>
      <c r="L54" s="570">
        <v>1.0017921146953406</v>
      </c>
      <c r="M54" s="570">
        <v>2236</v>
      </c>
      <c r="N54" s="570"/>
      <c r="O54" s="570"/>
      <c r="P54" s="583"/>
      <c r="Q54" s="571"/>
    </row>
    <row r="55" spans="1:17" ht="14.4" customHeight="1" x14ac:dyDescent="0.3">
      <c r="A55" s="566" t="s">
        <v>6277</v>
      </c>
      <c r="B55" s="567" t="s">
        <v>6900</v>
      </c>
      <c r="C55" s="567" t="s">
        <v>5132</v>
      </c>
      <c r="D55" s="567" t="s">
        <v>6927</v>
      </c>
      <c r="E55" s="567" t="s">
        <v>6928</v>
      </c>
      <c r="F55" s="570"/>
      <c r="G55" s="570"/>
      <c r="H55" s="570"/>
      <c r="I55" s="570"/>
      <c r="J55" s="570"/>
      <c r="K55" s="570"/>
      <c r="L55" s="570"/>
      <c r="M55" s="570"/>
      <c r="N55" s="570">
        <v>1</v>
      </c>
      <c r="O55" s="570">
        <v>1286</v>
      </c>
      <c r="P55" s="583"/>
      <c r="Q55" s="571">
        <v>1286</v>
      </c>
    </row>
    <row r="56" spans="1:17" ht="14.4" customHeight="1" x14ac:dyDescent="0.3">
      <c r="A56" s="566" t="s">
        <v>6277</v>
      </c>
      <c r="B56" s="567" t="s">
        <v>6900</v>
      </c>
      <c r="C56" s="567" t="s">
        <v>5132</v>
      </c>
      <c r="D56" s="567" t="s">
        <v>6929</v>
      </c>
      <c r="E56" s="567" t="s">
        <v>6930</v>
      </c>
      <c r="F56" s="570"/>
      <c r="G56" s="570"/>
      <c r="H56" s="570"/>
      <c r="I56" s="570"/>
      <c r="J56" s="570">
        <v>1</v>
      </c>
      <c r="K56" s="570">
        <v>486</v>
      </c>
      <c r="L56" s="570"/>
      <c r="M56" s="570">
        <v>486</v>
      </c>
      <c r="N56" s="570">
        <v>1</v>
      </c>
      <c r="O56" s="570">
        <v>487</v>
      </c>
      <c r="P56" s="583"/>
      <c r="Q56" s="571">
        <v>487</v>
      </c>
    </row>
    <row r="57" spans="1:17" ht="14.4" customHeight="1" x14ac:dyDescent="0.3">
      <c r="A57" s="566" t="s">
        <v>6277</v>
      </c>
      <c r="B57" s="567" t="s">
        <v>6900</v>
      </c>
      <c r="C57" s="567" t="s">
        <v>5132</v>
      </c>
      <c r="D57" s="567" t="s">
        <v>6931</v>
      </c>
      <c r="E57" s="567" t="s">
        <v>6932</v>
      </c>
      <c r="F57" s="570"/>
      <c r="G57" s="570"/>
      <c r="H57" s="570"/>
      <c r="I57" s="570"/>
      <c r="J57" s="570"/>
      <c r="K57" s="570"/>
      <c r="L57" s="570"/>
      <c r="M57" s="570"/>
      <c r="N57" s="570">
        <v>1</v>
      </c>
      <c r="O57" s="570">
        <v>654</v>
      </c>
      <c r="P57" s="583"/>
      <c r="Q57" s="571">
        <v>654</v>
      </c>
    </row>
    <row r="58" spans="1:17" ht="14.4" customHeight="1" x14ac:dyDescent="0.3">
      <c r="A58" s="566" t="s">
        <v>6277</v>
      </c>
      <c r="B58" s="567" t="s">
        <v>6900</v>
      </c>
      <c r="C58" s="567" t="s">
        <v>5132</v>
      </c>
      <c r="D58" s="567" t="s">
        <v>6933</v>
      </c>
      <c r="E58" s="567" t="s">
        <v>6934</v>
      </c>
      <c r="F58" s="570"/>
      <c r="G58" s="570"/>
      <c r="H58" s="570"/>
      <c r="I58" s="570"/>
      <c r="J58" s="570"/>
      <c r="K58" s="570"/>
      <c r="L58" s="570"/>
      <c r="M58" s="570"/>
      <c r="N58" s="570">
        <v>2</v>
      </c>
      <c r="O58" s="570">
        <v>1370</v>
      </c>
      <c r="P58" s="583"/>
      <c r="Q58" s="571">
        <v>685</v>
      </c>
    </row>
    <row r="59" spans="1:17" ht="14.4" customHeight="1" x14ac:dyDescent="0.3">
      <c r="A59" s="566" t="s">
        <v>6277</v>
      </c>
      <c r="B59" s="567" t="s">
        <v>6900</v>
      </c>
      <c r="C59" s="567" t="s">
        <v>5132</v>
      </c>
      <c r="D59" s="567" t="s">
        <v>6935</v>
      </c>
      <c r="E59" s="567" t="s">
        <v>6936</v>
      </c>
      <c r="F59" s="570">
        <v>1</v>
      </c>
      <c r="G59" s="570">
        <v>2525</v>
      </c>
      <c r="H59" s="570">
        <v>1</v>
      </c>
      <c r="I59" s="570">
        <v>2525</v>
      </c>
      <c r="J59" s="570"/>
      <c r="K59" s="570"/>
      <c r="L59" s="570"/>
      <c r="M59" s="570"/>
      <c r="N59" s="570"/>
      <c r="O59" s="570"/>
      <c r="P59" s="583"/>
      <c r="Q59" s="571"/>
    </row>
    <row r="60" spans="1:17" ht="14.4" customHeight="1" x14ac:dyDescent="0.3">
      <c r="A60" s="566" t="s">
        <v>6277</v>
      </c>
      <c r="B60" s="567" t="s">
        <v>6900</v>
      </c>
      <c r="C60" s="567" t="s">
        <v>5132</v>
      </c>
      <c r="D60" s="567" t="s">
        <v>6937</v>
      </c>
      <c r="E60" s="567" t="s">
        <v>6938</v>
      </c>
      <c r="F60" s="570">
        <v>5</v>
      </c>
      <c r="G60" s="570">
        <v>8745</v>
      </c>
      <c r="H60" s="570">
        <v>1</v>
      </c>
      <c r="I60" s="570">
        <v>1749</v>
      </c>
      <c r="J60" s="570">
        <v>2</v>
      </c>
      <c r="K60" s="570">
        <v>3502</v>
      </c>
      <c r="L60" s="570">
        <v>0.40045740423098913</v>
      </c>
      <c r="M60" s="570">
        <v>1751</v>
      </c>
      <c r="N60" s="570">
        <v>3</v>
      </c>
      <c r="O60" s="570">
        <v>5262</v>
      </c>
      <c r="P60" s="583">
        <v>0.60171526586620927</v>
      </c>
      <c r="Q60" s="571">
        <v>1754</v>
      </c>
    </row>
    <row r="61" spans="1:17" ht="14.4" customHeight="1" x14ac:dyDescent="0.3">
      <c r="A61" s="566" t="s">
        <v>6277</v>
      </c>
      <c r="B61" s="567" t="s">
        <v>6900</v>
      </c>
      <c r="C61" s="567" t="s">
        <v>5132</v>
      </c>
      <c r="D61" s="567" t="s">
        <v>6939</v>
      </c>
      <c r="E61" s="567" t="s">
        <v>6940</v>
      </c>
      <c r="F61" s="570">
        <v>1</v>
      </c>
      <c r="G61" s="570">
        <v>409</v>
      </c>
      <c r="H61" s="570">
        <v>1</v>
      </c>
      <c r="I61" s="570">
        <v>409</v>
      </c>
      <c r="J61" s="570"/>
      <c r="K61" s="570"/>
      <c r="L61" s="570"/>
      <c r="M61" s="570"/>
      <c r="N61" s="570"/>
      <c r="O61" s="570"/>
      <c r="P61" s="583"/>
      <c r="Q61" s="571"/>
    </row>
    <row r="62" spans="1:17" ht="14.4" customHeight="1" x14ac:dyDescent="0.3">
      <c r="A62" s="566" t="s">
        <v>6277</v>
      </c>
      <c r="B62" s="567" t="s">
        <v>6900</v>
      </c>
      <c r="C62" s="567" t="s">
        <v>5132</v>
      </c>
      <c r="D62" s="567" t="s">
        <v>6941</v>
      </c>
      <c r="E62" s="567" t="s">
        <v>6942</v>
      </c>
      <c r="F62" s="570">
        <v>96</v>
      </c>
      <c r="G62" s="570">
        <v>328800</v>
      </c>
      <c r="H62" s="570">
        <v>1</v>
      </c>
      <c r="I62" s="570">
        <v>3425</v>
      </c>
      <c r="J62" s="570">
        <v>123</v>
      </c>
      <c r="K62" s="570">
        <v>422013</v>
      </c>
      <c r="L62" s="570">
        <v>1.2834945255474453</v>
      </c>
      <c r="M62" s="570">
        <v>3431</v>
      </c>
      <c r="N62" s="570">
        <v>177</v>
      </c>
      <c r="O62" s="570">
        <v>608349</v>
      </c>
      <c r="P62" s="583">
        <v>1.8502098540145986</v>
      </c>
      <c r="Q62" s="571">
        <v>3437</v>
      </c>
    </row>
    <row r="63" spans="1:17" ht="14.4" customHeight="1" x14ac:dyDescent="0.3">
      <c r="A63" s="566" t="s">
        <v>6277</v>
      </c>
      <c r="B63" s="567" t="s">
        <v>6900</v>
      </c>
      <c r="C63" s="567" t="s">
        <v>5132</v>
      </c>
      <c r="D63" s="567" t="s">
        <v>6943</v>
      </c>
      <c r="E63" s="567" t="s">
        <v>6944</v>
      </c>
      <c r="F63" s="570">
        <v>21</v>
      </c>
      <c r="G63" s="570">
        <v>346962</v>
      </c>
      <c r="H63" s="570">
        <v>1</v>
      </c>
      <c r="I63" s="570">
        <v>16522</v>
      </c>
      <c r="J63" s="570">
        <v>26</v>
      </c>
      <c r="K63" s="570">
        <v>384684</v>
      </c>
      <c r="L63" s="570">
        <v>1.1087208397461394</v>
      </c>
      <c r="M63" s="570">
        <v>14795.538461538461</v>
      </c>
      <c r="N63" s="570"/>
      <c r="O63" s="570"/>
      <c r="P63" s="583"/>
      <c r="Q63" s="571"/>
    </row>
    <row r="64" spans="1:17" ht="14.4" customHeight="1" x14ac:dyDescent="0.3">
      <c r="A64" s="566" t="s">
        <v>6277</v>
      </c>
      <c r="B64" s="567" t="s">
        <v>6900</v>
      </c>
      <c r="C64" s="567" t="s">
        <v>5132</v>
      </c>
      <c r="D64" s="567" t="s">
        <v>6945</v>
      </c>
      <c r="E64" s="567" t="s">
        <v>6946</v>
      </c>
      <c r="F64" s="570">
        <v>3</v>
      </c>
      <c r="G64" s="570">
        <v>48699</v>
      </c>
      <c r="H64" s="570">
        <v>1</v>
      </c>
      <c r="I64" s="570">
        <v>16233</v>
      </c>
      <c r="J64" s="570"/>
      <c r="K64" s="570"/>
      <c r="L64" s="570"/>
      <c r="M64" s="570"/>
      <c r="N64" s="570"/>
      <c r="O64" s="570"/>
      <c r="P64" s="583"/>
      <c r="Q64" s="571"/>
    </row>
    <row r="65" spans="1:17" ht="14.4" customHeight="1" x14ac:dyDescent="0.3">
      <c r="A65" s="566" t="s">
        <v>6277</v>
      </c>
      <c r="B65" s="567" t="s">
        <v>6900</v>
      </c>
      <c r="C65" s="567" t="s">
        <v>5132</v>
      </c>
      <c r="D65" s="567" t="s">
        <v>6947</v>
      </c>
      <c r="E65" s="567" t="s">
        <v>6948</v>
      </c>
      <c r="F65" s="570"/>
      <c r="G65" s="570"/>
      <c r="H65" s="570"/>
      <c r="I65" s="570"/>
      <c r="J65" s="570"/>
      <c r="K65" s="570"/>
      <c r="L65" s="570"/>
      <c r="M65" s="570"/>
      <c r="N65" s="570">
        <v>15</v>
      </c>
      <c r="O65" s="570">
        <v>214920</v>
      </c>
      <c r="P65" s="583"/>
      <c r="Q65" s="571">
        <v>14328</v>
      </c>
    </row>
    <row r="66" spans="1:17" ht="14.4" customHeight="1" x14ac:dyDescent="0.3">
      <c r="A66" s="566" t="s">
        <v>6284</v>
      </c>
      <c r="B66" s="567" t="s">
        <v>6838</v>
      </c>
      <c r="C66" s="567" t="s">
        <v>5132</v>
      </c>
      <c r="D66" s="567" t="s">
        <v>6949</v>
      </c>
      <c r="E66" s="567" t="s">
        <v>6950</v>
      </c>
      <c r="F66" s="570">
        <v>2</v>
      </c>
      <c r="G66" s="570">
        <v>20762</v>
      </c>
      <c r="H66" s="570">
        <v>1</v>
      </c>
      <c r="I66" s="570">
        <v>10381</v>
      </c>
      <c r="J66" s="570"/>
      <c r="K66" s="570"/>
      <c r="L66" s="570"/>
      <c r="M66" s="570"/>
      <c r="N66" s="570"/>
      <c r="O66" s="570"/>
      <c r="P66" s="583"/>
      <c r="Q66" s="571"/>
    </row>
    <row r="67" spans="1:17" ht="14.4" customHeight="1" x14ac:dyDescent="0.3">
      <c r="A67" s="566" t="s">
        <v>6284</v>
      </c>
      <c r="B67" s="567" t="s">
        <v>6844</v>
      </c>
      <c r="C67" s="567" t="s">
        <v>5132</v>
      </c>
      <c r="D67" s="567" t="s">
        <v>6853</v>
      </c>
      <c r="E67" s="567" t="s">
        <v>6854</v>
      </c>
      <c r="F67" s="570">
        <v>5</v>
      </c>
      <c r="G67" s="570">
        <v>6140</v>
      </c>
      <c r="H67" s="570">
        <v>1</v>
      </c>
      <c r="I67" s="570">
        <v>1228</v>
      </c>
      <c r="J67" s="570">
        <v>6</v>
      </c>
      <c r="K67" s="570">
        <v>7416</v>
      </c>
      <c r="L67" s="570">
        <v>1.2078175895765473</v>
      </c>
      <c r="M67" s="570">
        <v>1236</v>
      </c>
      <c r="N67" s="570">
        <v>4</v>
      </c>
      <c r="O67" s="570">
        <v>4980</v>
      </c>
      <c r="P67" s="583">
        <v>0.81107491856677527</v>
      </c>
      <c r="Q67" s="571">
        <v>1245</v>
      </c>
    </row>
    <row r="68" spans="1:17" ht="14.4" customHeight="1" x14ac:dyDescent="0.3">
      <c r="A68" s="566" t="s">
        <v>6284</v>
      </c>
      <c r="B68" s="567" t="s">
        <v>6844</v>
      </c>
      <c r="C68" s="567" t="s">
        <v>5132</v>
      </c>
      <c r="D68" s="567" t="s">
        <v>6855</v>
      </c>
      <c r="E68" s="567" t="s">
        <v>6856</v>
      </c>
      <c r="F68" s="570">
        <v>23</v>
      </c>
      <c r="G68" s="570">
        <v>50853</v>
      </c>
      <c r="H68" s="570">
        <v>1</v>
      </c>
      <c r="I68" s="570">
        <v>2211</v>
      </c>
      <c r="J68" s="570">
        <v>12</v>
      </c>
      <c r="K68" s="570">
        <v>26652</v>
      </c>
      <c r="L68" s="570">
        <v>0.52409887322281867</v>
      </c>
      <c r="M68" s="570">
        <v>2221</v>
      </c>
      <c r="N68" s="570">
        <v>9</v>
      </c>
      <c r="O68" s="570">
        <v>20097</v>
      </c>
      <c r="P68" s="583">
        <v>0.39519792342634652</v>
      </c>
      <c r="Q68" s="571">
        <v>2233</v>
      </c>
    </row>
    <row r="69" spans="1:17" ht="14.4" customHeight="1" x14ac:dyDescent="0.3">
      <c r="A69" s="566" t="s">
        <v>6284</v>
      </c>
      <c r="B69" s="567" t="s">
        <v>6844</v>
      </c>
      <c r="C69" s="567" t="s">
        <v>5132</v>
      </c>
      <c r="D69" s="567" t="s">
        <v>6951</v>
      </c>
      <c r="E69" s="567" t="s">
        <v>6952</v>
      </c>
      <c r="F69" s="570">
        <v>2</v>
      </c>
      <c r="G69" s="570">
        <v>19332</v>
      </c>
      <c r="H69" s="570">
        <v>1</v>
      </c>
      <c r="I69" s="570">
        <v>9666</v>
      </c>
      <c r="J69" s="570">
        <v>3</v>
      </c>
      <c r="K69" s="570">
        <v>29106</v>
      </c>
      <c r="L69" s="570">
        <v>1.505586592178771</v>
      </c>
      <c r="M69" s="570">
        <v>9702</v>
      </c>
      <c r="N69" s="570">
        <v>2</v>
      </c>
      <c r="O69" s="570">
        <v>19494</v>
      </c>
      <c r="P69" s="583">
        <v>1.0083798882681565</v>
      </c>
      <c r="Q69" s="571">
        <v>9747</v>
      </c>
    </row>
    <row r="70" spans="1:17" ht="14.4" customHeight="1" x14ac:dyDescent="0.3">
      <c r="A70" s="566" t="s">
        <v>6284</v>
      </c>
      <c r="B70" s="567" t="s">
        <v>6844</v>
      </c>
      <c r="C70" s="567" t="s">
        <v>5132</v>
      </c>
      <c r="D70" s="567" t="s">
        <v>6953</v>
      </c>
      <c r="E70" s="567" t="s">
        <v>6954</v>
      </c>
      <c r="F70" s="570">
        <v>1</v>
      </c>
      <c r="G70" s="570">
        <v>293</v>
      </c>
      <c r="H70" s="570">
        <v>1</v>
      </c>
      <c r="I70" s="570">
        <v>293</v>
      </c>
      <c r="J70" s="570">
        <v>2</v>
      </c>
      <c r="K70" s="570">
        <v>590</v>
      </c>
      <c r="L70" s="570">
        <v>2.013651877133106</v>
      </c>
      <c r="M70" s="570">
        <v>295</v>
      </c>
      <c r="N70" s="570">
        <v>1</v>
      </c>
      <c r="O70" s="570">
        <v>297</v>
      </c>
      <c r="P70" s="583">
        <v>1.0136518771331058</v>
      </c>
      <c r="Q70" s="571">
        <v>297</v>
      </c>
    </row>
    <row r="71" spans="1:17" ht="14.4" customHeight="1" x14ac:dyDescent="0.3">
      <c r="A71" s="566" t="s">
        <v>6284</v>
      </c>
      <c r="B71" s="567" t="s">
        <v>6844</v>
      </c>
      <c r="C71" s="567" t="s">
        <v>5132</v>
      </c>
      <c r="D71" s="567" t="s">
        <v>6859</v>
      </c>
      <c r="E71" s="567" t="s">
        <v>6860</v>
      </c>
      <c r="F71" s="570">
        <v>3</v>
      </c>
      <c r="G71" s="570">
        <v>1089</v>
      </c>
      <c r="H71" s="570">
        <v>1</v>
      </c>
      <c r="I71" s="570">
        <v>363</v>
      </c>
      <c r="J71" s="570"/>
      <c r="K71" s="570"/>
      <c r="L71" s="570"/>
      <c r="M71" s="570"/>
      <c r="N71" s="570"/>
      <c r="O71" s="570"/>
      <c r="P71" s="583"/>
      <c r="Q71" s="571"/>
    </row>
    <row r="72" spans="1:17" ht="14.4" customHeight="1" x14ac:dyDescent="0.3">
      <c r="A72" s="566" t="s">
        <v>6284</v>
      </c>
      <c r="B72" s="567" t="s">
        <v>6844</v>
      </c>
      <c r="C72" s="567" t="s">
        <v>5132</v>
      </c>
      <c r="D72" s="567" t="s">
        <v>6861</v>
      </c>
      <c r="E72" s="567" t="s">
        <v>6862</v>
      </c>
      <c r="F72" s="570">
        <v>6</v>
      </c>
      <c r="G72" s="570">
        <v>5988</v>
      </c>
      <c r="H72" s="570">
        <v>1</v>
      </c>
      <c r="I72" s="570">
        <v>998</v>
      </c>
      <c r="J72" s="570"/>
      <c r="K72" s="570"/>
      <c r="L72" s="570"/>
      <c r="M72" s="570"/>
      <c r="N72" s="570"/>
      <c r="O72" s="570"/>
      <c r="P72" s="583"/>
      <c r="Q72" s="571"/>
    </row>
    <row r="73" spans="1:17" ht="14.4" customHeight="1" x14ac:dyDescent="0.3">
      <c r="A73" s="566" t="s">
        <v>6284</v>
      </c>
      <c r="B73" s="567" t="s">
        <v>6955</v>
      </c>
      <c r="C73" s="567" t="s">
        <v>5132</v>
      </c>
      <c r="D73" s="567" t="s">
        <v>6956</v>
      </c>
      <c r="E73" s="567" t="s">
        <v>6957</v>
      </c>
      <c r="F73" s="570">
        <v>1</v>
      </c>
      <c r="G73" s="570">
        <v>216</v>
      </c>
      <c r="H73" s="570">
        <v>1</v>
      </c>
      <c r="I73" s="570">
        <v>216</v>
      </c>
      <c r="J73" s="570">
        <v>2</v>
      </c>
      <c r="K73" s="570">
        <v>432</v>
      </c>
      <c r="L73" s="570">
        <v>2</v>
      </c>
      <c r="M73" s="570">
        <v>216</v>
      </c>
      <c r="N73" s="570"/>
      <c r="O73" s="570"/>
      <c r="P73" s="583"/>
      <c r="Q73" s="571"/>
    </row>
    <row r="74" spans="1:17" ht="14.4" customHeight="1" x14ac:dyDescent="0.3">
      <c r="A74" s="566" t="s">
        <v>6284</v>
      </c>
      <c r="B74" s="567" t="s">
        <v>6955</v>
      </c>
      <c r="C74" s="567" t="s">
        <v>5132</v>
      </c>
      <c r="D74" s="567" t="s">
        <v>6849</v>
      </c>
      <c r="E74" s="567" t="s">
        <v>6850</v>
      </c>
      <c r="F74" s="570">
        <v>1</v>
      </c>
      <c r="G74" s="570">
        <v>492</v>
      </c>
      <c r="H74" s="570">
        <v>1</v>
      </c>
      <c r="I74" s="570">
        <v>492</v>
      </c>
      <c r="J74" s="570">
        <v>2</v>
      </c>
      <c r="K74" s="570">
        <v>988</v>
      </c>
      <c r="L74" s="570">
        <v>2.0081300813008132</v>
      </c>
      <c r="M74" s="570">
        <v>494</v>
      </c>
      <c r="N74" s="570"/>
      <c r="O74" s="570"/>
      <c r="P74" s="583"/>
      <c r="Q74" s="571"/>
    </row>
    <row r="75" spans="1:17" ht="14.4" customHeight="1" x14ac:dyDescent="0.3">
      <c r="A75" s="566" t="s">
        <v>6284</v>
      </c>
      <c r="B75" s="567" t="s">
        <v>6955</v>
      </c>
      <c r="C75" s="567" t="s">
        <v>5132</v>
      </c>
      <c r="D75" s="567" t="s">
        <v>6958</v>
      </c>
      <c r="E75" s="567" t="s">
        <v>6959</v>
      </c>
      <c r="F75" s="570">
        <v>16</v>
      </c>
      <c r="G75" s="570">
        <v>5552</v>
      </c>
      <c r="H75" s="570">
        <v>1</v>
      </c>
      <c r="I75" s="570">
        <v>347</v>
      </c>
      <c r="J75" s="570">
        <v>31</v>
      </c>
      <c r="K75" s="570">
        <v>10757</v>
      </c>
      <c r="L75" s="570">
        <v>1.9375</v>
      </c>
      <c r="M75" s="570">
        <v>347</v>
      </c>
      <c r="N75" s="570">
        <v>31</v>
      </c>
      <c r="O75" s="570">
        <v>10788</v>
      </c>
      <c r="P75" s="583">
        <v>1.9430835734870318</v>
      </c>
      <c r="Q75" s="571">
        <v>348</v>
      </c>
    </row>
    <row r="76" spans="1:17" ht="14.4" customHeight="1" x14ac:dyDescent="0.3">
      <c r="A76" s="566" t="s">
        <v>6284</v>
      </c>
      <c r="B76" s="567" t="s">
        <v>6955</v>
      </c>
      <c r="C76" s="567" t="s">
        <v>5132</v>
      </c>
      <c r="D76" s="567" t="s">
        <v>6960</v>
      </c>
      <c r="E76" s="567" t="s">
        <v>6961</v>
      </c>
      <c r="F76" s="570"/>
      <c r="G76" s="570"/>
      <c r="H76" s="570"/>
      <c r="I76" s="570"/>
      <c r="J76" s="570">
        <v>1</v>
      </c>
      <c r="K76" s="570">
        <v>264</v>
      </c>
      <c r="L76" s="570"/>
      <c r="M76" s="570">
        <v>264</v>
      </c>
      <c r="N76" s="570"/>
      <c r="O76" s="570"/>
      <c r="P76" s="583"/>
      <c r="Q76" s="571"/>
    </row>
    <row r="77" spans="1:17" ht="14.4" customHeight="1" x14ac:dyDescent="0.3">
      <c r="A77" s="566" t="s">
        <v>6284</v>
      </c>
      <c r="B77" s="567" t="s">
        <v>6955</v>
      </c>
      <c r="C77" s="567" t="s">
        <v>5132</v>
      </c>
      <c r="D77" s="567" t="s">
        <v>6962</v>
      </c>
      <c r="E77" s="567" t="s">
        <v>6963</v>
      </c>
      <c r="F77" s="570"/>
      <c r="G77" s="570"/>
      <c r="H77" s="570"/>
      <c r="I77" s="570"/>
      <c r="J77" s="570">
        <v>1</v>
      </c>
      <c r="K77" s="570">
        <v>294</v>
      </c>
      <c r="L77" s="570"/>
      <c r="M77" s="570">
        <v>294</v>
      </c>
      <c r="N77" s="570"/>
      <c r="O77" s="570"/>
      <c r="P77" s="583"/>
      <c r="Q77" s="571"/>
    </row>
    <row r="78" spans="1:17" ht="14.4" customHeight="1" x14ac:dyDescent="0.3">
      <c r="A78" s="566" t="s">
        <v>6284</v>
      </c>
      <c r="B78" s="567" t="s">
        <v>6955</v>
      </c>
      <c r="C78" s="567" t="s">
        <v>5132</v>
      </c>
      <c r="D78" s="567" t="s">
        <v>6964</v>
      </c>
      <c r="E78" s="567" t="s">
        <v>6965</v>
      </c>
      <c r="F78" s="570">
        <v>2</v>
      </c>
      <c r="G78" s="570">
        <v>378</v>
      </c>
      <c r="H78" s="570">
        <v>1</v>
      </c>
      <c r="I78" s="570">
        <v>189</v>
      </c>
      <c r="J78" s="570"/>
      <c r="K78" s="570"/>
      <c r="L78" s="570"/>
      <c r="M78" s="570"/>
      <c r="N78" s="570">
        <v>1</v>
      </c>
      <c r="O78" s="570">
        <v>189</v>
      </c>
      <c r="P78" s="583">
        <v>0.5</v>
      </c>
      <c r="Q78" s="571">
        <v>189</v>
      </c>
    </row>
    <row r="79" spans="1:17" ht="14.4" customHeight="1" x14ac:dyDescent="0.3">
      <c r="A79" s="566" t="s">
        <v>6284</v>
      </c>
      <c r="B79" s="567" t="s">
        <v>6955</v>
      </c>
      <c r="C79" s="567" t="s">
        <v>5132</v>
      </c>
      <c r="D79" s="567" t="s">
        <v>6966</v>
      </c>
      <c r="E79" s="567" t="s">
        <v>6967</v>
      </c>
      <c r="F79" s="570">
        <v>3</v>
      </c>
      <c r="G79" s="570">
        <v>1218</v>
      </c>
      <c r="H79" s="570">
        <v>1</v>
      </c>
      <c r="I79" s="570">
        <v>406</v>
      </c>
      <c r="J79" s="570"/>
      <c r="K79" s="570"/>
      <c r="L79" s="570"/>
      <c r="M79" s="570"/>
      <c r="N79" s="570"/>
      <c r="O79" s="570"/>
      <c r="P79" s="583"/>
      <c r="Q79" s="571"/>
    </row>
    <row r="80" spans="1:17" ht="14.4" customHeight="1" x14ac:dyDescent="0.3">
      <c r="A80" s="566" t="s">
        <v>6284</v>
      </c>
      <c r="B80" s="567" t="s">
        <v>6955</v>
      </c>
      <c r="C80" s="567" t="s">
        <v>5132</v>
      </c>
      <c r="D80" s="567" t="s">
        <v>6968</v>
      </c>
      <c r="E80" s="567" t="s">
        <v>6969</v>
      </c>
      <c r="F80" s="570">
        <v>4</v>
      </c>
      <c r="G80" s="570">
        <v>1400</v>
      </c>
      <c r="H80" s="570">
        <v>1</v>
      </c>
      <c r="I80" s="570">
        <v>350</v>
      </c>
      <c r="J80" s="570">
        <v>20</v>
      </c>
      <c r="K80" s="570">
        <v>7000</v>
      </c>
      <c r="L80" s="570">
        <v>5</v>
      </c>
      <c r="M80" s="570">
        <v>350</v>
      </c>
      <c r="N80" s="570">
        <v>10</v>
      </c>
      <c r="O80" s="570">
        <v>3500</v>
      </c>
      <c r="P80" s="583">
        <v>2.5</v>
      </c>
      <c r="Q80" s="571">
        <v>350</v>
      </c>
    </row>
    <row r="81" spans="1:17" ht="14.4" customHeight="1" x14ac:dyDescent="0.3">
      <c r="A81" s="566" t="s">
        <v>6284</v>
      </c>
      <c r="B81" s="567" t="s">
        <v>6955</v>
      </c>
      <c r="C81" s="567" t="s">
        <v>5132</v>
      </c>
      <c r="D81" s="567" t="s">
        <v>6970</v>
      </c>
      <c r="E81" s="567" t="s">
        <v>6971</v>
      </c>
      <c r="F81" s="570">
        <v>425</v>
      </c>
      <c r="G81" s="570">
        <v>27200</v>
      </c>
      <c r="H81" s="570">
        <v>1</v>
      </c>
      <c r="I81" s="570">
        <v>64</v>
      </c>
      <c r="J81" s="570">
        <v>451</v>
      </c>
      <c r="K81" s="570">
        <v>28864</v>
      </c>
      <c r="L81" s="570">
        <v>1.0611764705882354</v>
      </c>
      <c r="M81" s="570">
        <v>64</v>
      </c>
      <c r="N81" s="570">
        <v>404</v>
      </c>
      <c r="O81" s="570">
        <v>26260</v>
      </c>
      <c r="P81" s="583">
        <v>0.96544117647058825</v>
      </c>
      <c r="Q81" s="571">
        <v>65</v>
      </c>
    </row>
    <row r="82" spans="1:17" ht="14.4" customHeight="1" x14ac:dyDescent="0.3">
      <c r="A82" s="566" t="s">
        <v>6284</v>
      </c>
      <c r="B82" s="567" t="s">
        <v>6955</v>
      </c>
      <c r="C82" s="567" t="s">
        <v>5132</v>
      </c>
      <c r="D82" s="567" t="s">
        <v>6972</v>
      </c>
      <c r="E82" s="567" t="s">
        <v>6973</v>
      </c>
      <c r="F82" s="570"/>
      <c r="G82" s="570"/>
      <c r="H82" s="570"/>
      <c r="I82" s="570"/>
      <c r="J82" s="570">
        <v>1</v>
      </c>
      <c r="K82" s="570">
        <v>544</v>
      </c>
      <c r="L82" s="570"/>
      <c r="M82" s="570">
        <v>544</v>
      </c>
      <c r="N82" s="570"/>
      <c r="O82" s="570"/>
      <c r="P82" s="583"/>
      <c r="Q82" s="571"/>
    </row>
    <row r="83" spans="1:17" ht="14.4" customHeight="1" x14ac:dyDescent="0.3">
      <c r="A83" s="566" t="s">
        <v>6284</v>
      </c>
      <c r="B83" s="567" t="s">
        <v>6955</v>
      </c>
      <c r="C83" s="567" t="s">
        <v>5132</v>
      </c>
      <c r="D83" s="567" t="s">
        <v>6974</v>
      </c>
      <c r="E83" s="567" t="s">
        <v>6975</v>
      </c>
      <c r="F83" s="570"/>
      <c r="G83" s="570"/>
      <c r="H83" s="570"/>
      <c r="I83" s="570"/>
      <c r="J83" s="570">
        <v>1</v>
      </c>
      <c r="K83" s="570">
        <v>542</v>
      </c>
      <c r="L83" s="570"/>
      <c r="M83" s="570">
        <v>542</v>
      </c>
      <c r="N83" s="570"/>
      <c r="O83" s="570"/>
      <c r="P83" s="583"/>
      <c r="Q83" s="571"/>
    </row>
    <row r="84" spans="1:17" ht="14.4" customHeight="1" x14ac:dyDescent="0.3">
      <c r="A84" s="566" t="s">
        <v>6284</v>
      </c>
      <c r="B84" s="567" t="s">
        <v>6955</v>
      </c>
      <c r="C84" s="567" t="s">
        <v>5132</v>
      </c>
      <c r="D84" s="567" t="s">
        <v>6976</v>
      </c>
      <c r="E84" s="567" t="s">
        <v>6977</v>
      </c>
      <c r="F84" s="570"/>
      <c r="G84" s="570"/>
      <c r="H84" s="570"/>
      <c r="I84" s="570"/>
      <c r="J84" s="570">
        <v>1</v>
      </c>
      <c r="K84" s="570">
        <v>649</v>
      </c>
      <c r="L84" s="570"/>
      <c r="M84" s="570">
        <v>649</v>
      </c>
      <c r="N84" s="570"/>
      <c r="O84" s="570"/>
      <c r="P84" s="583"/>
      <c r="Q84" s="571"/>
    </row>
    <row r="85" spans="1:17" ht="14.4" customHeight="1" x14ac:dyDescent="0.3">
      <c r="A85" s="566" t="s">
        <v>6284</v>
      </c>
      <c r="B85" s="567" t="s">
        <v>6955</v>
      </c>
      <c r="C85" s="567" t="s">
        <v>5132</v>
      </c>
      <c r="D85" s="567" t="s">
        <v>6978</v>
      </c>
      <c r="E85" s="567" t="s">
        <v>6979</v>
      </c>
      <c r="F85" s="570">
        <v>3</v>
      </c>
      <c r="G85" s="570">
        <v>1767</v>
      </c>
      <c r="H85" s="570">
        <v>1</v>
      </c>
      <c r="I85" s="570">
        <v>589</v>
      </c>
      <c r="J85" s="570">
        <v>2</v>
      </c>
      <c r="K85" s="570">
        <v>1178</v>
      </c>
      <c r="L85" s="570">
        <v>0.66666666666666663</v>
      </c>
      <c r="M85" s="570">
        <v>589</v>
      </c>
      <c r="N85" s="570">
        <v>2</v>
      </c>
      <c r="O85" s="570">
        <v>1180</v>
      </c>
      <c r="P85" s="583">
        <v>0.66779852857951327</v>
      </c>
      <c r="Q85" s="571">
        <v>590</v>
      </c>
    </row>
    <row r="86" spans="1:17" ht="14.4" customHeight="1" x14ac:dyDescent="0.3">
      <c r="A86" s="566" t="s">
        <v>6284</v>
      </c>
      <c r="B86" s="567" t="s">
        <v>6955</v>
      </c>
      <c r="C86" s="567" t="s">
        <v>5132</v>
      </c>
      <c r="D86" s="567" t="s">
        <v>2054</v>
      </c>
      <c r="E86" s="567" t="s">
        <v>6980</v>
      </c>
      <c r="F86" s="570"/>
      <c r="G86" s="570"/>
      <c r="H86" s="570"/>
      <c r="I86" s="570"/>
      <c r="J86" s="570">
        <v>1</v>
      </c>
      <c r="K86" s="570">
        <v>589</v>
      </c>
      <c r="L86" s="570"/>
      <c r="M86" s="570">
        <v>589</v>
      </c>
      <c r="N86" s="570"/>
      <c r="O86" s="570"/>
      <c r="P86" s="583"/>
      <c r="Q86" s="571"/>
    </row>
    <row r="87" spans="1:17" ht="14.4" customHeight="1" x14ac:dyDescent="0.3">
      <c r="A87" s="566" t="s">
        <v>6284</v>
      </c>
      <c r="B87" s="567" t="s">
        <v>6955</v>
      </c>
      <c r="C87" s="567" t="s">
        <v>5132</v>
      </c>
      <c r="D87" s="567" t="s">
        <v>6981</v>
      </c>
      <c r="E87" s="567" t="s">
        <v>6982</v>
      </c>
      <c r="F87" s="570"/>
      <c r="G87" s="570"/>
      <c r="H87" s="570"/>
      <c r="I87" s="570"/>
      <c r="J87" s="570">
        <v>1</v>
      </c>
      <c r="K87" s="570">
        <v>614</v>
      </c>
      <c r="L87" s="570"/>
      <c r="M87" s="570">
        <v>614</v>
      </c>
      <c r="N87" s="570">
        <v>1</v>
      </c>
      <c r="O87" s="570">
        <v>615</v>
      </c>
      <c r="P87" s="583"/>
      <c r="Q87" s="571">
        <v>615</v>
      </c>
    </row>
    <row r="88" spans="1:17" ht="14.4" customHeight="1" x14ac:dyDescent="0.3">
      <c r="A88" s="566" t="s">
        <v>6284</v>
      </c>
      <c r="B88" s="567" t="s">
        <v>6955</v>
      </c>
      <c r="C88" s="567" t="s">
        <v>5132</v>
      </c>
      <c r="D88" s="567" t="s">
        <v>6983</v>
      </c>
      <c r="E88" s="567" t="s">
        <v>6984</v>
      </c>
      <c r="F88" s="570"/>
      <c r="G88" s="570"/>
      <c r="H88" s="570"/>
      <c r="I88" s="570"/>
      <c r="J88" s="570">
        <v>2</v>
      </c>
      <c r="K88" s="570">
        <v>1468</v>
      </c>
      <c r="L88" s="570"/>
      <c r="M88" s="570">
        <v>734</v>
      </c>
      <c r="N88" s="570"/>
      <c r="O88" s="570"/>
      <c r="P88" s="583"/>
      <c r="Q88" s="571"/>
    </row>
    <row r="89" spans="1:17" ht="14.4" customHeight="1" x14ac:dyDescent="0.3">
      <c r="A89" s="566" t="s">
        <v>6284</v>
      </c>
      <c r="B89" s="567" t="s">
        <v>6955</v>
      </c>
      <c r="C89" s="567" t="s">
        <v>5132</v>
      </c>
      <c r="D89" s="567" t="s">
        <v>6985</v>
      </c>
      <c r="E89" s="567" t="s">
        <v>6986</v>
      </c>
      <c r="F89" s="570"/>
      <c r="G89" s="570"/>
      <c r="H89" s="570"/>
      <c r="I89" s="570"/>
      <c r="J89" s="570">
        <v>1</v>
      </c>
      <c r="K89" s="570">
        <v>344</v>
      </c>
      <c r="L89" s="570"/>
      <c r="M89" s="570">
        <v>344</v>
      </c>
      <c r="N89" s="570"/>
      <c r="O89" s="570"/>
      <c r="P89" s="583"/>
      <c r="Q89" s="571"/>
    </row>
    <row r="90" spans="1:17" ht="14.4" customHeight="1" x14ac:dyDescent="0.3">
      <c r="A90" s="566" t="s">
        <v>6284</v>
      </c>
      <c r="B90" s="567" t="s">
        <v>6955</v>
      </c>
      <c r="C90" s="567" t="s">
        <v>5132</v>
      </c>
      <c r="D90" s="567" t="s">
        <v>6987</v>
      </c>
      <c r="E90" s="567" t="s">
        <v>6988</v>
      </c>
      <c r="F90" s="570">
        <v>1</v>
      </c>
      <c r="G90" s="570">
        <v>325</v>
      </c>
      <c r="H90" s="570">
        <v>1</v>
      </c>
      <c r="I90" s="570">
        <v>325</v>
      </c>
      <c r="J90" s="570"/>
      <c r="K90" s="570"/>
      <c r="L90" s="570"/>
      <c r="M90" s="570"/>
      <c r="N90" s="570"/>
      <c r="O90" s="570"/>
      <c r="P90" s="583"/>
      <c r="Q90" s="571"/>
    </row>
    <row r="91" spans="1:17" ht="14.4" customHeight="1" x14ac:dyDescent="0.3">
      <c r="A91" s="566" t="s">
        <v>6284</v>
      </c>
      <c r="B91" s="567" t="s">
        <v>6955</v>
      </c>
      <c r="C91" s="567" t="s">
        <v>5132</v>
      </c>
      <c r="D91" s="567" t="s">
        <v>6989</v>
      </c>
      <c r="E91" s="567" t="s">
        <v>6990</v>
      </c>
      <c r="F91" s="570"/>
      <c r="G91" s="570"/>
      <c r="H91" s="570"/>
      <c r="I91" s="570"/>
      <c r="J91" s="570">
        <v>1</v>
      </c>
      <c r="K91" s="570">
        <v>149</v>
      </c>
      <c r="L91" s="570"/>
      <c r="M91" s="570">
        <v>149</v>
      </c>
      <c r="N91" s="570"/>
      <c r="O91" s="570"/>
      <c r="P91" s="583"/>
      <c r="Q91" s="571"/>
    </row>
    <row r="92" spans="1:17" ht="14.4" customHeight="1" x14ac:dyDescent="0.3">
      <c r="A92" s="566" t="s">
        <v>6284</v>
      </c>
      <c r="B92" s="567" t="s">
        <v>6955</v>
      </c>
      <c r="C92" s="567" t="s">
        <v>5132</v>
      </c>
      <c r="D92" s="567" t="s">
        <v>6991</v>
      </c>
      <c r="E92" s="567" t="s">
        <v>6992</v>
      </c>
      <c r="F92" s="570"/>
      <c r="G92" s="570"/>
      <c r="H92" s="570"/>
      <c r="I92" s="570"/>
      <c r="J92" s="570">
        <v>1</v>
      </c>
      <c r="K92" s="570">
        <v>229</v>
      </c>
      <c r="L92" s="570"/>
      <c r="M92" s="570">
        <v>229</v>
      </c>
      <c r="N92" s="570"/>
      <c r="O92" s="570"/>
      <c r="P92" s="583"/>
      <c r="Q92" s="571"/>
    </row>
    <row r="93" spans="1:17" ht="14.4" customHeight="1" x14ac:dyDescent="0.3">
      <c r="A93" s="566" t="s">
        <v>6284</v>
      </c>
      <c r="B93" s="567" t="s">
        <v>6955</v>
      </c>
      <c r="C93" s="567" t="s">
        <v>5132</v>
      </c>
      <c r="D93" s="567" t="s">
        <v>6993</v>
      </c>
      <c r="E93" s="567" t="s">
        <v>6994</v>
      </c>
      <c r="F93" s="570"/>
      <c r="G93" s="570"/>
      <c r="H93" s="570"/>
      <c r="I93" s="570"/>
      <c r="J93" s="570">
        <v>2</v>
      </c>
      <c r="K93" s="570">
        <v>1474</v>
      </c>
      <c r="L93" s="570"/>
      <c r="M93" s="570">
        <v>737</v>
      </c>
      <c r="N93" s="570"/>
      <c r="O93" s="570"/>
      <c r="P93" s="583"/>
      <c r="Q93" s="571"/>
    </row>
    <row r="94" spans="1:17" ht="14.4" customHeight="1" x14ac:dyDescent="0.3">
      <c r="A94" s="566" t="s">
        <v>6284</v>
      </c>
      <c r="B94" s="567" t="s">
        <v>6955</v>
      </c>
      <c r="C94" s="567" t="s">
        <v>5132</v>
      </c>
      <c r="D94" s="567" t="s">
        <v>6995</v>
      </c>
      <c r="E94" s="567" t="s">
        <v>6996</v>
      </c>
      <c r="F94" s="570">
        <v>63</v>
      </c>
      <c r="G94" s="570">
        <v>1449</v>
      </c>
      <c r="H94" s="570">
        <v>1</v>
      </c>
      <c r="I94" s="570">
        <v>23</v>
      </c>
      <c r="J94" s="570">
        <v>74</v>
      </c>
      <c r="K94" s="570">
        <v>1702</v>
      </c>
      <c r="L94" s="570">
        <v>1.1746031746031746</v>
      </c>
      <c r="M94" s="570">
        <v>23</v>
      </c>
      <c r="N94" s="570">
        <v>34</v>
      </c>
      <c r="O94" s="570">
        <v>816</v>
      </c>
      <c r="P94" s="583">
        <v>0.56314699792960665</v>
      </c>
      <c r="Q94" s="571">
        <v>24</v>
      </c>
    </row>
    <row r="95" spans="1:17" ht="14.4" customHeight="1" x14ac:dyDescent="0.3">
      <c r="A95" s="566" t="s">
        <v>6284</v>
      </c>
      <c r="B95" s="567" t="s">
        <v>6955</v>
      </c>
      <c r="C95" s="567" t="s">
        <v>5132</v>
      </c>
      <c r="D95" s="567" t="s">
        <v>6997</v>
      </c>
      <c r="E95" s="567" t="s">
        <v>6998</v>
      </c>
      <c r="F95" s="570">
        <v>22</v>
      </c>
      <c r="G95" s="570">
        <v>506</v>
      </c>
      <c r="H95" s="570">
        <v>1</v>
      </c>
      <c r="I95" s="570">
        <v>23</v>
      </c>
      <c r="J95" s="570">
        <v>30</v>
      </c>
      <c r="K95" s="570">
        <v>690</v>
      </c>
      <c r="L95" s="570">
        <v>1.3636363636363635</v>
      </c>
      <c r="M95" s="570">
        <v>23</v>
      </c>
      <c r="N95" s="570">
        <v>25</v>
      </c>
      <c r="O95" s="570">
        <v>575</v>
      </c>
      <c r="P95" s="583">
        <v>1.1363636363636365</v>
      </c>
      <c r="Q95" s="571">
        <v>23</v>
      </c>
    </row>
    <row r="96" spans="1:17" ht="14.4" customHeight="1" x14ac:dyDescent="0.3">
      <c r="A96" s="566" t="s">
        <v>6284</v>
      </c>
      <c r="B96" s="567" t="s">
        <v>6955</v>
      </c>
      <c r="C96" s="567" t="s">
        <v>5132</v>
      </c>
      <c r="D96" s="567" t="s">
        <v>6999</v>
      </c>
      <c r="E96" s="567" t="s">
        <v>7000</v>
      </c>
      <c r="F96" s="570">
        <v>18</v>
      </c>
      <c r="G96" s="570">
        <v>3888</v>
      </c>
      <c r="H96" s="570">
        <v>1</v>
      </c>
      <c r="I96" s="570">
        <v>216</v>
      </c>
      <c r="J96" s="570">
        <v>14</v>
      </c>
      <c r="K96" s="570">
        <v>3024</v>
      </c>
      <c r="L96" s="570">
        <v>0.77777777777777779</v>
      </c>
      <c r="M96" s="570">
        <v>216</v>
      </c>
      <c r="N96" s="570">
        <v>14</v>
      </c>
      <c r="O96" s="570">
        <v>3024</v>
      </c>
      <c r="P96" s="583">
        <v>0.77777777777777779</v>
      </c>
      <c r="Q96" s="571">
        <v>216</v>
      </c>
    </row>
    <row r="97" spans="1:17" ht="14.4" customHeight="1" x14ac:dyDescent="0.3">
      <c r="A97" s="566" t="s">
        <v>6284</v>
      </c>
      <c r="B97" s="567" t="s">
        <v>6955</v>
      </c>
      <c r="C97" s="567" t="s">
        <v>5132</v>
      </c>
      <c r="D97" s="567" t="s">
        <v>7001</v>
      </c>
      <c r="E97" s="567" t="s">
        <v>7002</v>
      </c>
      <c r="F97" s="570">
        <v>11</v>
      </c>
      <c r="G97" s="570">
        <v>2783</v>
      </c>
      <c r="H97" s="570">
        <v>1</v>
      </c>
      <c r="I97" s="570">
        <v>253</v>
      </c>
      <c r="J97" s="570">
        <v>7</v>
      </c>
      <c r="K97" s="570">
        <v>1771</v>
      </c>
      <c r="L97" s="570">
        <v>0.63636363636363635</v>
      </c>
      <c r="M97" s="570">
        <v>253</v>
      </c>
      <c r="N97" s="570">
        <v>5</v>
      </c>
      <c r="O97" s="570">
        <v>1265</v>
      </c>
      <c r="P97" s="583">
        <v>0.45454545454545453</v>
      </c>
      <c r="Q97" s="571">
        <v>253</v>
      </c>
    </row>
    <row r="98" spans="1:17" ht="14.4" customHeight="1" x14ac:dyDescent="0.3">
      <c r="A98" s="566" t="s">
        <v>6284</v>
      </c>
      <c r="B98" s="567" t="s">
        <v>6955</v>
      </c>
      <c r="C98" s="567" t="s">
        <v>5132</v>
      </c>
      <c r="D98" s="567" t="s">
        <v>7003</v>
      </c>
      <c r="E98" s="567" t="s">
        <v>7004</v>
      </c>
      <c r="F98" s="570">
        <v>2</v>
      </c>
      <c r="G98" s="570">
        <v>68</v>
      </c>
      <c r="H98" s="570">
        <v>1</v>
      </c>
      <c r="I98" s="570">
        <v>34</v>
      </c>
      <c r="J98" s="570"/>
      <c r="K98" s="570"/>
      <c r="L98" s="570"/>
      <c r="M98" s="570"/>
      <c r="N98" s="570"/>
      <c r="O98" s="570"/>
      <c r="P98" s="583"/>
      <c r="Q98" s="571"/>
    </row>
    <row r="99" spans="1:17" ht="14.4" customHeight="1" x14ac:dyDescent="0.3">
      <c r="A99" s="566" t="s">
        <v>6284</v>
      </c>
      <c r="B99" s="567" t="s">
        <v>6955</v>
      </c>
      <c r="C99" s="567" t="s">
        <v>5132</v>
      </c>
      <c r="D99" s="567" t="s">
        <v>7005</v>
      </c>
      <c r="E99" s="567" t="s">
        <v>7006</v>
      </c>
      <c r="F99" s="570">
        <v>14</v>
      </c>
      <c r="G99" s="570">
        <v>756</v>
      </c>
      <c r="H99" s="570">
        <v>1</v>
      </c>
      <c r="I99" s="570">
        <v>54</v>
      </c>
      <c r="J99" s="570">
        <v>12</v>
      </c>
      <c r="K99" s="570">
        <v>648</v>
      </c>
      <c r="L99" s="570">
        <v>0.8571428571428571</v>
      </c>
      <c r="M99" s="570">
        <v>54</v>
      </c>
      <c r="N99" s="570">
        <v>13</v>
      </c>
      <c r="O99" s="570">
        <v>702</v>
      </c>
      <c r="P99" s="583">
        <v>0.9285714285714286</v>
      </c>
      <c r="Q99" s="571">
        <v>54</v>
      </c>
    </row>
    <row r="100" spans="1:17" ht="14.4" customHeight="1" x14ac:dyDescent="0.3">
      <c r="A100" s="566" t="s">
        <v>6284</v>
      </c>
      <c r="B100" s="567" t="s">
        <v>6955</v>
      </c>
      <c r="C100" s="567" t="s">
        <v>5132</v>
      </c>
      <c r="D100" s="567" t="s">
        <v>7007</v>
      </c>
      <c r="E100" s="567" t="s">
        <v>7008</v>
      </c>
      <c r="F100" s="570">
        <v>1102</v>
      </c>
      <c r="G100" s="570">
        <v>84854</v>
      </c>
      <c r="H100" s="570">
        <v>1</v>
      </c>
      <c r="I100" s="570">
        <v>77</v>
      </c>
      <c r="J100" s="570">
        <v>1091</v>
      </c>
      <c r="K100" s="570">
        <v>84007</v>
      </c>
      <c r="L100" s="570">
        <v>0.99001814882032668</v>
      </c>
      <c r="M100" s="570">
        <v>77</v>
      </c>
      <c r="N100" s="570">
        <v>913</v>
      </c>
      <c r="O100" s="570">
        <v>70301</v>
      </c>
      <c r="P100" s="583">
        <v>0.82849364791288571</v>
      </c>
      <c r="Q100" s="571">
        <v>77</v>
      </c>
    </row>
    <row r="101" spans="1:17" ht="14.4" customHeight="1" x14ac:dyDescent="0.3">
      <c r="A101" s="566" t="s">
        <v>6284</v>
      </c>
      <c r="B101" s="567" t="s">
        <v>6955</v>
      </c>
      <c r="C101" s="567" t="s">
        <v>5132</v>
      </c>
      <c r="D101" s="567" t="s">
        <v>7009</v>
      </c>
      <c r="E101" s="567" t="s">
        <v>7010</v>
      </c>
      <c r="F101" s="570">
        <v>3</v>
      </c>
      <c r="G101" s="570">
        <v>1755</v>
      </c>
      <c r="H101" s="570">
        <v>1</v>
      </c>
      <c r="I101" s="570">
        <v>585</v>
      </c>
      <c r="J101" s="570"/>
      <c r="K101" s="570"/>
      <c r="L101" s="570"/>
      <c r="M101" s="570"/>
      <c r="N101" s="570"/>
      <c r="O101" s="570"/>
      <c r="P101" s="583"/>
      <c r="Q101" s="571"/>
    </row>
    <row r="102" spans="1:17" ht="14.4" customHeight="1" x14ac:dyDescent="0.3">
      <c r="A102" s="566" t="s">
        <v>6284</v>
      </c>
      <c r="B102" s="567" t="s">
        <v>6955</v>
      </c>
      <c r="C102" s="567" t="s">
        <v>5132</v>
      </c>
      <c r="D102" s="567" t="s">
        <v>7011</v>
      </c>
      <c r="E102" s="567" t="s">
        <v>7012</v>
      </c>
      <c r="F102" s="570">
        <v>87</v>
      </c>
      <c r="G102" s="570">
        <v>1914</v>
      </c>
      <c r="H102" s="570">
        <v>1</v>
      </c>
      <c r="I102" s="570">
        <v>22</v>
      </c>
      <c r="J102" s="570">
        <v>109</v>
      </c>
      <c r="K102" s="570">
        <v>2398</v>
      </c>
      <c r="L102" s="570">
        <v>1.2528735632183907</v>
      </c>
      <c r="M102" s="570">
        <v>22</v>
      </c>
      <c r="N102" s="570">
        <v>60</v>
      </c>
      <c r="O102" s="570">
        <v>1320</v>
      </c>
      <c r="P102" s="583">
        <v>0.68965517241379315</v>
      </c>
      <c r="Q102" s="571">
        <v>22</v>
      </c>
    </row>
    <row r="103" spans="1:17" ht="14.4" customHeight="1" x14ac:dyDescent="0.3">
      <c r="A103" s="566" t="s">
        <v>6284</v>
      </c>
      <c r="B103" s="567" t="s">
        <v>6955</v>
      </c>
      <c r="C103" s="567" t="s">
        <v>5132</v>
      </c>
      <c r="D103" s="567" t="s">
        <v>7013</v>
      </c>
      <c r="E103" s="567" t="s">
        <v>7014</v>
      </c>
      <c r="F103" s="570">
        <v>16</v>
      </c>
      <c r="G103" s="570">
        <v>2880</v>
      </c>
      <c r="H103" s="570">
        <v>1</v>
      </c>
      <c r="I103" s="570">
        <v>180</v>
      </c>
      <c r="J103" s="570">
        <v>12</v>
      </c>
      <c r="K103" s="570">
        <v>2160</v>
      </c>
      <c r="L103" s="570">
        <v>0.75</v>
      </c>
      <c r="M103" s="570">
        <v>180</v>
      </c>
      <c r="N103" s="570">
        <v>13</v>
      </c>
      <c r="O103" s="570">
        <v>2340</v>
      </c>
      <c r="P103" s="583">
        <v>0.8125</v>
      </c>
      <c r="Q103" s="571">
        <v>180</v>
      </c>
    </row>
    <row r="104" spans="1:17" ht="14.4" customHeight="1" x14ac:dyDescent="0.3">
      <c r="A104" s="566" t="s">
        <v>6284</v>
      </c>
      <c r="B104" s="567" t="s">
        <v>6955</v>
      </c>
      <c r="C104" s="567" t="s">
        <v>5132</v>
      </c>
      <c r="D104" s="567" t="s">
        <v>7015</v>
      </c>
      <c r="E104" s="567" t="s">
        <v>7016</v>
      </c>
      <c r="F104" s="570">
        <v>1</v>
      </c>
      <c r="G104" s="570">
        <v>750</v>
      </c>
      <c r="H104" s="570">
        <v>1</v>
      </c>
      <c r="I104" s="570">
        <v>750</v>
      </c>
      <c r="J104" s="570">
        <v>1</v>
      </c>
      <c r="K104" s="570">
        <v>750</v>
      </c>
      <c r="L104" s="570">
        <v>1</v>
      </c>
      <c r="M104" s="570">
        <v>750</v>
      </c>
      <c r="N104" s="570"/>
      <c r="O104" s="570"/>
      <c r="P104" s="583"/>
      <c r="Q104" s="571"/>
    </row>
    <row r="105" spans="1:17" ht="14.4" customHeight="1" x14ac:dyDescent="0.3">
      <c r="A105" s="566" t="s">
        <v>6284</v>
      </c>
      <c r="B105" s="567" t="s">
        <v>6955</v>
      </c>
      <c r="C105" s="567" t="s">
        <v>5132</v>
      </c>
      <c r="D105" s="567" t="s">
        <v>7017</v>
      </c>
      <c r="E105" s="567" t="s">
        <v>7018</v>
      </c>
      <c r="F105" s="570">
        <v>31</v>
      </c>
      <c r="G105" s="570">
        <v>6479</v>
      </c>
      <c r="H105" s="570">
        <v>1</v>
      </c>
      <c r="I105" s="570">
        <v>209</v>
      </c>
      <c r="J105" s="570">
        <v>58</v>
      </c>
      <c r="K105" s="570">
        <v>12122</v>
      </c>
      <c r="L105" s="570">
        <v>1.8709677419354838</v>
      </c>
      <c r="M105" s="570">
        <v>209</v>
      </c>
      <c r="N105" s="570">
        <v>34</v>
      </c>
      <c r="O105" s="570">
        <v>7106</v>
      </c>
      <c r="P105" s="583">
        <v>1.096774193548387</v>
      </c>
      <c r="Q105" s="571">
        <v>209</v>
      </c>
    </row>
    <row r="106" spans="1:17" ht="14.4" customHeight="1" x14ac:dyDescent="0.3">
      <c r="A106" s="566" t="s">
        <v>6284</v>
      </c>
      <c r="B106" s="567" t="s">
        <v>6955</v>
      </c>
      <c r="C106" s="567" t="s">
        <v>5132</v>
      </c>
      <c r="D106" s="567" t="s">
        <v>7019</v>
      </c>
      <c r="E106" s="567" t="s">
        <v>7020</v>
      </c>
      <c r="F106" s="570">
        <v>2</v>
      </c>
      <c r="G106" s="570">
        <v>132</v>
      </c>
      <c r="H106" s="570">
        <v>1</v>
      </c>
      <c r="I106" s="570">
        <v>66</v>
      </c>
      <c r="J106" s="570">
        <v>1</v>
      </c>
      <c r="K106" s="570">
        <v>66</v>
      </c>
      <c r="L106" s="570">
        <v>0.5</v>
      </c>
      <c r="M106" s="570">
        <v>66</v>
      </c>
      <c r="N106" s="570">
        <v>19</v>
      </c>
      <c r="O106" s="570">
        <v>1254</v>
      </c>
      <c r="P106" s="583">
        <v>9.5</v>
      </c>
      <c r="Q106" s="571">
        <v>66</v>
      </c>
    </row>
    <row r="107" spans="1:17" ht="14.4" customHeight="1" x14ac:dyDescent="0.3">
      <c r="A107" s="566" t="s">
        <v>6284</v>
      </c>
      <c r="B107" s="567" t="s">
        <v>6955</v>
      </c>
      <c r="C107" s="567" t="s">
        <v>5132</v>
      </c>
      <c r="D107" s="567" t="s">
        <v>7021</v>
      </c>
      <c r="E107" s="567" t="s">
        <v>7022</v>
      </c>
      <c r="F107" s="570"/>
      <c r="G107" s="570"/>
      <c r="H107" s="570"/>
      <c r="I107" s="570"/>
      <c r="J107" s="570">
        <v>2</v>
      </c>
      <c r="K107" s="570">
        <v>100</v>
      </c>
      <c r="L107" s="570"/>
      <c r="M107" s="570">
        <v>50</v>
      </c>
      <c r="N107" s="570"/>
      <c r="O107" s="570"/>
      <c r="P107" s="583"/>
      <c r="Q107" s="571"/>
    </row>
    <row r="108" spans="1:17" ht="14.4" customHeight="1" x14ac:dyDescent="0.3">
      <c r="A108" s="566" t="s">
        <v>6284</v>
      </c>
      <c r="B108" s="567" t="s">
        <v>6955</v>
      </c>
      <c r="C108" s="567" t="s">
        <v>5132</v>
      </c>
      <c r="D108" s="567" t="s">
        <v>7023</v>
      </c>
      <c r="E108" s="567" t="s">
        <v>7024</v>
      </c>
      <c r="F108" s="570">
        <v>1</v>
      </c>
      <c r="G108" s="570">
        <v>293</v>
      </c>
      <c r="H108" s="570">
        <v>1</v>
      </c>
      <c r="I108" s="570">
        <v>293</v>
      </c>
      <c r="J108" s="570"/>
      <c r="K108" s="570"/>
      <c r="L108" s="570"/>
      <c r="M108" s="570"/>
      <c r="N108" s="570"/>
      <c r="O108" s="570"/>
      <c r="P108" s="583"/>
      <c r="Q108" s="571"/>
    </row>
    <row r="109" spans="1:17" ht="14.4" customHeight="1" x14ac:dyDescent="0.3">
      <c r="A109" s="566" t="s">
        <v>7025</v>
      </c>
      <c r="B109" s="567" t="s">
        <v>7026</v>
      </c>
      <c r="C109" s="567" t="s">
        <v>5132</v>
      </c>
      <c r="D109" s="567" t="s">
        <v>7027</v>
      </c>
      <c r="E109" s="567" t="s">
        <v>7028</v>
      </c>
      <c r="F109" s="570">
        <v>803</v>
      </c>
      <c r="G109" s="570">
        <v>21681</v>
      </c>
      <c r="H109" s="570">
        <v>1</v>
      </c>
      <c r="I109" s="570">
        <v>27</v>
      </c>
      <c r="J109" s="570">
        <v>831</v>
      </c>
      <c r="K109" s="570">
        <v>22437</v>
      </c>
      <c r="L109" s="570">
        <v>1.0348692403486923</v>
      </c>
      <c r="M109" s="570">
        <v>27</v>
      </c>
      <c r="N109" s="570">
        <v>575</v>
      </c>
      <c r="O109" s="570">
        <v>15525</v>
      </c>
      <c r="P109" s="583">
        <v>0.71606475716064755</v>
      </c>
      <c r="Q109" s="571">
        <v>27</v>
      </c>
    </row>
    <row r="110" spans="1:17" ht="14.4" customHeight="1" x14ac:dyDescent="0.3">
      <c r="A110" s="566" t="s">
        <v>7025</v>
      </c>
      <c r="B110" s="567" t="s">
        <v>7026</v>
      </c>
      <c r="C110" s="567" t="s">
        <v>5132</v>
      </c>
      <c r="D110" s="567" t="s">
        <v>7029</v>
      </c>
      <c r="E110" s="567" t="s">
        <v>7030</v>
      </c>
      <c r="F110" s="570">
        <v>793</v>
      </c>
      <c r="G110" s="570">
        <v>21411</v>
      </c>
      <c r="H110" s="570">
        <v>1</v>
      </c>
      <c r="I110" s="570">
        <v>27</v>
      </c>
      <c r="J110" s="570">
        <v>834</v>
      </c>
      <c r="K110" s="570">
        <v>22518</v>
      </c>
      <c r="L110" s="570">
        <v>1.051702395964691</v>
      </c>
      <c r="M110" s="570">
        <v>27</v>
      </c>
      <c r="N110" s="570">
        <v>578</v>
      </c>
      <c r="O110" s="570">
        <v>15606</v>
      </c>
      <c r="P110" s="583">
        <v>0.72887767969735184</v>
      </c>
      <c r="Q110" s="571">
        <v>27</v>
      </c>
    </row>
    <row r="111" spans="1:17" ht="14.4" customHeight="1" x14ac:dyDescent="0.3">
      <c r="A111" s="566" t="s">
        <v>7025</v>
      </c>
      <c r="B111" s="567" t="s">
        <v>7026</v>
      </c>
      <c r="C111" s="567" t="s">
        <v>5132</v>
      </c>
      <c r="D111" s="567" t="s">
        <v>7031</v>
      </c>
      <c r="E111" s="567" t="s">
        <v>7032</v>
      </c>
      <c r="F111" s="570">
        <v>181</v>
      </c>
      <c r="G111" s="570">
        <v>4163</v>
      </c>
      <c r="H111" s="570">
        <v>1</v>
      </c>
      <c r="I111" s="570">
        <v>23</v>
      </c>
      <c r="J111" s="570">
        <v>227</v>
      </c>
      <c r="K111" s="570">
        <v>5221</v>
      </c>
      <c r="L111" s="570">
        <v>1.2541436464088398</v>
      </c>
      <c r="M111" s="570">
        <v>23</v>
      </c>
      <c r="N111" s="570">
        <v>116</v>
      </c>
      <c r="O111" s="570">
        <v>2668</v>
      </c>
      <c r="P111" s="583">
        <v>0.64088397790055252</v>
      </c>
      <c r="Q111" s="571">
        <v>23</v>
      </c>
    </row>
    <row r="112" spans="1:17" ht="14.4" customHeight="1" x14ac:dyDescent="0.3">
      <c r="A112" s="566" t="s">
        <v>7025</v>
      </c>
      <c r="B112" s="567" t="s">
        <v>7026</v>
      </c>
      <c r="C112" s="567" t="s">
        <v>5132</v>
      </c>
      <c r="D112" s="567" t="s">
        <v>7033</v>
      </c>
      <c r="E112" s="567" t="s">
        <v>7034</v>
      </c>
      <c r="F112" s="570">
        <v>676</v>
      </c>
      <c r="G112" s="570">
        <v>36504</v>
      </c>
      <c r="H112" s="570">
        <v>1</v>
      </c>
      <c r="I112" s="570">
        <v>54</v>
      </c>
      <c r="J112" s="570">
        <v>750</v>
      </c>
      <c r="K112" s="570">
        <v>40500</v>
      </c>
      <c r="L112" s="570">
        <v>1.1094674556213018</v>
      </c>
      <c r="M112" s="570">
        <v>54</v>
      </c>
      <c r="N112" s="570">
        <v>489</v>
      </c>
      <c r="O112" s="570">
        <v>26406</v>
      </c>
      <c r="P112" s="583">
        <v>0.72337278106508873</v>
      </c>
      <c r="Q112" s="571">
        <v>54</v>
      </c>
    </row>
    <row r="113" spans="1:17" ht="14.4" customHeight="1" x14ac:dyDescent="0.3">
      <c r="A113" s="566" t="s">
        <v>7025</v>
      </c>
      <c r="B113" s="567" t="s">
        <v>7026</v>
      </c>
      <c r="C113" s="567" t="s">
        <v>5132</v>
      </c>
      <c r="D113" s="567" t="s">
        <v>7035</v>
      </c>
      <c r="E113" s="567" t="s">
        <v>7036</v>
      </c>
      <c r="F113" s="570"/>
      <c r="G113" s="570"/>
      <c r="H113" s="570"/>
      <c r="I113" s="570"/>
      <c r="J113" s="570">
        <v>3</v>
      </c>
      <c r="K113" s="570">
        <v>264</v>
      </c>
      <c r="L113" s="570"/>
      <c r="M113" s="570">
        <v>88</v>
      </c>
      <c r="N113" s="570">
        <v>1</v>
      </c>
      <c r="O113" s="570">
        <v>88</v>
      </c>
      <c r="P113" s="583"/>
      <c r="Q113" s="571">
        <v>88</v>
      </c>
    </row>
    <row r="114" spans="1:17" ht="14.4" customHeight="1" x14ac:dyDescent="0.3">
      <c r="A114" s="566" t="s">
        <v>7025</v>
      </c>
      <c r="B114" s="567" t="s">
        <v>7026</v>
      </c>
      <c r="C114" s="567" t="s">
        <v>5132</v>
      </c>
      <c r="D114" s="567" t="s">
        <v>7037</v>
      </c>
      <c r="E114" s="567" t="s">
        <v>7038</v>
      </c>
      <c r="F114" s="570">
        <v>793</v>
      </c>
      <c r="G114" s="570">
        <v>19032</v>
      </c>
      <c r="H114" s="570">
        <v>1</v>
      </c>
      <c r="I114" s="570">
        <v>24</v>
      </c>
      <c r="J114" s="570">
        <v>836</v>
      </c>
      <c r="K114" s="570">
        <v>20064</v>
      </c>
      <c r="L114" s="570">
        <v>1.0542244640605296</v>
      </c>
      <c r="M114" s="570">
        <v>24</v>
      </c>
      <c r="N114" s="570">
        <v>572</v>
      </c>
      <c r="O114" s="570">
        <v>13728</v>
      </c>
      <c r="P114" s="583">
        <v>0.72131147540983609</v>
      </c>
      <c r="Q114" s="571">
        <v>24</v>
      </c>
    </row>
    <row r="115" spans="1:17" ht="14.4" customHeight="1" x14ac:dyDescent="0.3">
      <c r="A115" s="566" t="s">
        <v>7025</v>
      </c>
      <c r="B115" s="567" t="s">
        <v>7026</v>
      </c>
      <c r="C115" s="567" t="s">
        <v>5132</v>
      </c>
      <c r="D115" s="567" t="s">
        <v>7039</v>
      </c>
      <c r="E115" s="567" t="s">
        <v>7040</v>
      </c>
      <c r="F115" s="570">
        <v>15</v>
      </c>
      <c r="G115" s="570">
        <v>345</v>
      </c>
      <c r="H115" s="570">
        <v>1</v>
      </c>
      <c r="I115" s="570">
        <v>23</v>
      </c>
      <c r="J115" s="570">
        <v>27</v>
      </c>
      <c r="K115" s="570">
        <v>621</v>
      </c>
      <c r="L115" s="570">
        <v>1.8</v>
      </c>
      <c r="M115" s="570">
        <v>23</v>
      </c>
      <c r="N115" s="570">
        <v>9</v>
      </c>
      <c r="O115" s="570">
        <v>207</v>
      </c>
      <c r="P115" s="583">
        <v>0.6</v>
      </c>
      <c r="Q115" s="571">
        <v>23</v>
      </c>
    </row>
    <row r="116" spans="1:17" ht="14.4" customHeight="1" x14ac:dyDescent="0.3">
      <c r="A116" s="566" t="s">
        <v>7025</v>
      </c>
      <c r="B116" s="567" t="s">
        <v>7026</v>
      </c>
      <c r="C116" s="567" t="s">
        <v>5132</v>
      </c>
      <c r="D116" s="567" t="s">
        <v>7041</v>
      </c>
      <c r="E116" s="567" t="s">
        <v>7042</v>
      </c>
      <c r="F116" s="570">
        <v>200</v>
      </c>
      <c r="G116" s="570">
        <v>4400</v>
      </c>
      <c r="H116" s="570">
        <v>1</v>
      </c>
      <c r="I116" s="570">
        <v>22</v>
      </c>
      <c r="J116" s="570">
        <v>238</v>
      </c>
      <c r="K116" s="570">
        <v>5236</v>
      </c>
      <c r="L116" s="570">
        <v>1.19</v>
      </c>
      <c r="M116" s="570">
        <v>22</v>
      </c>
      <c r="N116" s="570">
        <v>127</v>
      </c>
      <c r="O116" s="570">
        <v>2794</v>
      </c>
      <c r="P116" s="583">
        <v>0.63500000000000001</v>
      </c>
      <c r="Q116" s="571">
        <v>22</v>
      </c>
    </row>
    <row r="117" spans="1:17" ht="14.4" customHeight="1" x14ac:dyDescent="0.3">
      <c r="A117" s="566" t="s">
        <v>7025</v>
      </c>
      <c r="B117" s="567" t="s">
        <v>7026</v>
      </c>
      <c r="C117" s="567" t="s">
        <v>5132</v>
      </c>
      <c r="D117" s="567" t="s">
        <v>7043</v>
      </c>
      <c r="E117" s="567" t="s">
        <v>7044</v>
      </c>
      <c r="F117" s="570">
        <v>2363</v>
      </c>
      <c r="G117" s="570">
        <v>68527</v>
      </c>
      <c r="H117" s="570">
        <v>1</v>
      </c>
      <c r="I117" s="570">
        <v>29</v>
      </c>
      <c r="J117" s="570">
        <v>2337</v>
      </c>
      <c r="K117" s="570">
        <v>67773</v>
      </c>
      <c r="L117" s="570">
        <v>0.9889970376639865</v>
      </c>
      <c r="M117" s="570">
        <v>29</v>
      </c>
      <c r="N117" s="570">
        <v>1977</v>
      </c>
      <c r="O117" s="570">
        <v>57333</v>
      </c>
      <c r="P117" s="583">
        <v>0.83664832839610659</v>
      </c>
      <c r="Q117" s="571">
        <v>29</v>
      </c>
    </row>
    <row r="118" spans="1:17" ht="14.4" customHeight="1" x14ac:dyDescent="0.3">
      <c r="A118" s="566" t="s">
        <v>7025</v>
      </c>
      <c r="B118" s="567" t="s">
        <v>7026</v>
      </c>
      <c r="C118" s="567" t="s">
        <v>5132</v>
      </c>
      <c r="D118" s="567" t="s">
        <v>7045</v>
      </c>
      <c r="E118" s="567" t="s">
        <v>7046</v>
      </c>
      <c r="F118" s="570">
        <v>931</v>
      </c>
      <c r="G118" s="570">
        <v>25137</v>
      </c>
      <c r="H118" s="570">
        <v>1</v>
      </c>
      <c r="I118" s="570">
        <v>27</v>
      </c>
      <c r="J118" s="570">
        <v>946</v>
      </c>
      <c r="K118" s="570">
        <v>25542</v>
      </c>
      <c r="L118" s="570">
        <v>1.0161117078410311</v>
      </c>
      <c r="M118" s="570">
        <v>27</v>
      </c>
      <c r="N118" s="570">
        <v>711</v>
      </c>
      <c r="O118" s="570">
        <v>19197</v>
      </c>
      <c r="P118" s="583">
        <v>0.76369495166487644</v>
      </c>
      <c r="Q118" s="571">
        <v>27</v>
      </c>
    </row>
    <row r="119" spans="1:17" ht="14.4" customHeight="1" x14ac:dyDescent="0.3">
      <c r="A119" s="566" t="s">
        <v>7025</v>
      </c>
      <c r="B119" s="567" t="s">
        <v>7026</v>
      </c>
      <c r="C119" s="567" t="s">
        <v>5132</v>
      </c>
      <c r="D119" s="567" t="s">
        <v>7047</v>
      </c>
      <c r="E119" s="567" t="s">
        <v>7048</v>
      </c>
      <c r="F119" s="570">
        <v>120</v>
      </c>
      <c r="G119" s="570">
        <v>3480</v>
      </c>
      <c r="H119" s="570">
        <v>1</v>
      </c>
      <c r="I119" s="570">
        <v>29</v>
      </c>
      <c r="J119" s="570">
        <v>86</v>
      </c>
      <c r="K119" s="570">
        <v>2494</v>
      </c>
      <c r="L119" s="570">
        <v>0.71666666666666667</v>
      </c>
      <c r="M119" s="570">
        <v>29</v>
      </c>
      <c r="N119" s="570">
        <v>64</v>
      </c>
      <c r="O119" s="570">
        <v>1856</v>
      </c>
      <c r="P119" s="583">
        <v>0.53333333333333333</v>
      </c>
      <c r="Q119" s="571">
        <v>29</v>
      </c>
    </row>
    <row r="120" spans="1:17" ht="14.4" customHeight="1" x14ac:dyDescent="0.3">
      <c r="A120" s="566" t="s">
        <v>7025</v>
      </c>
      <c r="B120" s="567" t="s">
        <v>7026</v>
      </c>
      <c r="C120" s="567" t="s">
        <v>5132</v>
      </c>
      <c r="D120" s="567" t="s">
        <v>7049</v>
      </c>
      <c r="E120" s="567" t="s">
        <v>7050</v>
      </c>
      <c r="F120" s="570">
        <v>34</v>
      </c>
      <c r="G120" s="570">
        <v>1904</v>
      </c>
      <c r="H120" s="570">
        <v>1</v>
      </c>
      <c r="I120" s="570">
        <v>56</v>
      </c>
      <c r="J120" s="570">
        <v>26</v>
      </c>
      <c r="K120" s="570">
        <v>1456</v>
      </c>
      <c r="L120" s="570">
        <v>0.76470588235294112</v>
      </c>
      <c r="M120" s="570">
        <v>56</v>
      </c>
      <c r="N120" s="570">
        <v>21</v>
      </c>
      <c r="O120" s="570">
        <v>1176</v>
      </c>
      <c r="P120" s="583">
        <v>0.61764705882352944</v>
      </c>
      <c r="Q120" s="571">
        <v>56</v>
      </c>
    </row>
    <row r="121" spans="1:17" ht="14.4" customHeight="1" x14ac:dyDescent="0.3">
      <c r="A121" s="566" t="s">
        <v>7025</v>
      </c>
      <c r="B121" s="567" t="s">
        <v>7026</v>
      </c>
      <c r="C121" s="567" t="s">
        <v>5132</v>
      </c>
      <c r="D121" s="567" t="s">
        <v>7051</v>
      </c>
      <c r="E121" s="567" t="s">
        <v>7052</v>
      </c>
      <c r="F121" s="570">
        <v>10</v>
      </c>
      <c r="G121" s="570">
        <v>330</v>
      </c>
      <c r="H121" s="570">
        <v>1</v>
      </c>
      <c r="I121" s="570">
        <v>33</v>
      </c>
      <c r="J121" s="570">
        <v>15</v>
      </c>
      <c r="K121" s="570">
        <v>495</v>
      </c>
      <c r="L121" s="570">
        <v>1.5</v>
      </c>
      <c r="M121" s="570">
        <v>33</v>
      </c>
      <c r="N121" s="570">
        <v>12</v>
      </c>
      <c r="O121" s="570">
        <v>396</v>
      </c>
      <c r="P121" s="583">
        <v>1.2</v>
      </c>
      <c r="Q121" s="571">
        <v>33</v>
      </c>
    </row>
    <row r="122" spans="1:17" ht="14.4" customHeight="1" x14ac:dyDescent="0.3">
      <c r="A122" s="566" t="s">
        <v>7025</v>
      </c>
      <c r="B122" s="567" t="s">
        <v>7026</v>
      </c>
      <c r="C122" s="567" t="s">
        <v>5132</v>
      </c>
      <c r="D122" s="567" t="s">
        <v>7053</v>
      </c>
      <c r="E122" s="567" t="s">
        <v>7054</v>
      </c>
      <c r="F122" s="570">
        <v>2363</v>
      </c>
      <c r="G122" s="570">
        <v>68527</v>
      </c>
      <c r="H122" s="570">
        <v>1</v>
      </c>
      <c r="I122" s="570">
        <v>29</v>
      </c>
      <c r="J122" s="570">
        <v>2417</v>
      </c>
      <c r="K122" s="570">
        <v>70093</v>
      </c>
      <c r="L122" s="570">
        <v>1.022852306390182</v>
      </c>
      <c r="M122" s="570">
        <v>29</v>
      </c>
      <c r="N122" s="570">
        <v>2043</v>
      </c>
      <c r="O122" s="570">
        <v>59247</v>
      </c>
      <c r="P122" s="583">
        <v>0.86457892509521794</v>
      </c>
      <c r="Q122" s="571">
        <v>29</v>
      </c>
    </row>
    <row r="123" spans="1:17" ht="14.4" customHeight="1" x14ac:dyDescent="0.3">
      <c r="A123" s="566" t="s">
        <v>7025</v>
      </c>
      <c r="B123" s="567" t="s">
        <v>7026</v>
      </c>
      <c r="C123" s="567" t="s">
        <v>5132</v>
      </c>
      <c r="D123" s="567" t="s">
        <v>7055</v>
      </c>
      <c r="E123" s="567" t="s">
        <v>7056</v>
      </c>
      <c r="F123" s="570">
        <v>754</v>
      </c>
      <c r="G123" s="570">
        <v>20358</v>
      </c>
      <c r="H123" s="570">
        <v>1</v>
      </c>
      <c r="I123" s="570">
        <v>27</v>
      </c>
      <c r="J123" s="570">
        <v>782</v>
      </c>
      <c r="K123" s="570">
        <v>21114</v>
      </c>
      <c r="L123" s="570">
        <v>1.0371352785145889</v>
      </c>
      <c r="M123" s="570">
        <v>27</v>
      </c>
      <c r="N123" s="570">
        <v>522</v>
      </c>
      <c r="O123" s="570">
        <v>14094</v>
      </c>
      <c r="P123" s="583">
        <v>0.69230769230769229</v>
      </c>
      <c r="Q123" s="571">
        <v>27</v>
      </c>
    </row>
    <row r="124" spans="1:17" ht="14.4" customHeight="1" x14ac:dyDescent="0.3">
      <c r="A124" s="566" t="s">
        <v>7025</v>
      </c>
      <c r="B124" s="567" t="s">
        <v>7026</v>
      </c>
      <c r="C124" s="567" t="s">
        <v>5132</v>
      </c>
      <c r="D124" s="567" t="s">
        <v>7057</v>
      </c>
      <c r="E124" s="567" t="s">
        <v>7058</v>
      </c>
      <c r="F124" s="570">
        <v>63</v>
      </c>
      <c r="G124" s="570">
        <v>1638</v>
      </c>
      <c r="H124" s="570">
        <v>1</v>
      </c>
      <c r="I124" s="570">
        <v>26</v>
      </c>
      <c r="J124" s="570">
        <v>41</v>
      </c>
      <c r="K124" s="570">
        <v>1066</v>
      </c>
      <c r="L124" s="570">
        <v>0.65079365079365081</v>
      </c>
      <c r="M124" s="570">
        <v>26</v>
      </c>
      <c r="N124" s="570">
        <v>18</v>
      </c>
      <c r="O124" s="570">
        <v>468</v>
      </c>
      <c r="P124" s="583">
        <v>0.2857142857142857</v>
      </c>
      <c r="Q124" s="571">
        <v>26</v>
      </c>
    </row>
    <row r="125" spans="1:17" ht="14.4" customHeight="1" x14ac:dyDescent="0.3">
      <c r="A125" s="566" t="s">
        <v>7025</v>
      </c>
      <c r="B125" s="567" t="s">
        <v>7026</v>
      </c>
      <c r="C125" s="567" t="s">
        <v>5132</v>
      </c>
      <c r="D125" s="567" t="s">
        <v>7059</v>
      </c>
      <c r="E125" s="567" t="s">
        <v>7060</v>
      </c>
      <c r="F125" s="570">
        <v>743</v>
      </c>
      <c r="G125" s="570">
        <v>23033</v>
      </c>
      <c r="H125" s="570">
        <v>1</v>
      </c>
      <c r="I125" s="570">
        <v>31</v>
      </c>
      <c r="J125" s="570">
        <v>761</v>
      </c>
      <c r="K125" s="570">
        <v>23591</v>
      </c>
      <c r="L125" s="570">
        <v>1.0242261103633916</v>
      </c>
      <c r="M125" s="570">
        <v>31</v>
      </c>
      <c r="N125" s="570">
        <v>492</v>
      </c>
      <c r="O125" s="570">
        <v>15252</v>
      </c>
      <c r="P125" s="583">
        <v>0.66218034993270525</v>
      </c>
      <c r="Q125" s="571">
        <v>31</v>
      </c>
    </row>
    <row r="126" spans="1:17" ht="14.4" customHeight="1" x14ac:dyDescent="0.3">
      <c r="A126" s="566" t="s">
        <v>7025</v>
      </c>
      <c r="B126" s="567" t="s">
        <v>7026</v>
      </c>
      <c r="C126" s="567" t="s">
        <v>5132</v>
      </c>
      <c r="D126" s="567" t="s">
        <v>7061</v>
      </c>
      <c r="E126" s="567" t="s">
        <v>7062</v>
      </c>
      <c r="F126" s="570">
        <v>338</v>
      </c>
      <c r="G126" s="570">
        <v>7774</v>
      </c>
      <c r="H126" s="570">
        <v>1</v>
      </c>
      <c r="I126" s="570">
        <v>23</v>
      </c>
      <c r="J126" s="570">
        <v>383</v>
      </c>
      <c r="K126" s="570">
        <v>8809</v>
      </c>
      <c r="L126" s="570">
        <v>1.1331360946745561</v>
      </c>
      <c r="M126" s="570">
        <v>23</v>
      </c>
      <c r="N126" s="570">
        <v>333</v>
      </c>
      <c r="O126" s="570">
        <v>7659</v>
      </c>
      <c r="P126" s="583">
        <v>0.98520710059171601</v>
      </c>
      <c r="Q126" s="571">
        <v>23</v>
      </c>
    </row>
    <row r="127" spans="1:17" ht="14.4" customHeight="1" x14ac:dyDescent="0.3">
      <c r="A127" s="566" t="s">
        <v>7025</v>
      </c>
      <c r="B127" s="567" t="s">
        <v>7026</v>
      </c>
      <c r="C127" s="567" t="s">
        <v>5132</v>
      </c>
      <c r="D127" s="567" t="s">
        <v>7063</v>
      </c>
      <c r="E127" s="567" t="s">
        <v>7064</v>
      </c>
      <c r="F127" s="570">
        <v>2266</v>
      </c>
      <c r="G127" s="570">
        <v>49852</v>
      </c>
      <c r="H127" s="570">
        <v>1</v>
      </c>
      <c r="I127" s="570">
        <v>22</v>
      </c>
      <c r="J127" s="570">
        <v>2285</v>
      </c>
      <c r="K127" s="570">
        <v>50270</v>
      </c>
      <c r="L127" s="570">
        <v>1.0083848190644307</v>
      </c>
      <c r="M127" s="570">
        <v>22</v>
      </c>
      <c r="N127" s="570">
        <v>1961</v>
      </c>
      <c r="O127" s="570">
        <v>43142</v>
      </c>
      <c r="P127" s="583">
        <v>0.86540158870255957</v>
      </c>
      <c r="Q127" s="571">
        <v>22</v>
      </c>
    </row>
    <row r="128" spans="1:17" ht="14.4" customHeight="1" x14ac:dyDescent="0.3">
      <c r="A128" s="566" t="s">
        <v>7025</v>
      </c>
      <c r="B128" s="567" t="s">
        <v>7026</v>
      </c>
      <c r="C128" s="567" t="s">
        <v>5132</v>
      </c>
      <c r="D128" s="567" t="s">
        <v>7065</v>
      </c>
      <c r="E128" s="567" t="s">
        <v>7066</v>
      </c>
      <c r="F128" s="570"/>
      <c r="G128" s="570"/>
      <c r="H128" s="570"/>
      <c r="I128" s="570"/>
      <c r="J128" s="570">
        <v>2</v>
      </c>
      <c r="K128" s="570">
        <v>52</v>
      </c>
      <c r="L128" s="570"/>
      <c r="M128" s="570">
        <v>26</v>
      </c>
      <c r="N128" s="570">
        <v>1</v>
      </c>
      <c r="O128" s="570">
        <v>26</v>
      </c>
      <c r="P128" s="583"/>
      <c r="Q128" s="571">
        <v>26</v>
      </c>
    </row>
    <row r="129" spans="1:17" ht="14.4" customHeight="1" x14ac:dyDescent="0.3">
      <c r="A129" s="566" t="s">
        <v>7025</v>
      </c>
      <c r="B129" s="567" t="s">
        <v>7026</v>
      </c>
      <c r="C129" s="567" t="s">
        <v>5132</v>
      </c>
      <c r="D129" s="567" t="s">
        <v>7067</v>
      </c>
      <c r="E129" s="567" t="s">
        <v>7068</v>
      </c>
      <c r="F129" s="570">
        <v>23</v>
      </c>
      <c r="G129" s="570">
        <v>1564</v>
      </c>
      <c r="H129" s="570">
        <v>1</v>
      </c>
      <c r="I129" s="570">
        <v>68</v>
      </c>
      <c r="J129" s="570">
        <v>10</v>
      </c>
      <c r="K129" s="570">
        <v>680</v>
      </c>
      <c r="L129" s="570">
        <v>0.43478260869565216</v>
      </c>
      <c r="M129" s="570">
        <v>68</v>
      </c>
      <c r="N129" s="570">
        <v>15</v>
      </c>
      <c r="O129" s="570">
        <v>1020</v>
      </c>
      <c r="P129" s="583">
        <v>0.65217391304347827</v>
      </c>
      <c r="Q129" s="571">
        <v>68</v>
      </c>
    </row>
    <row r="130" spans="1:17" ht="14.4" customHeight="1" x14ac:dyDescent="0.3">
      <c r="A130" s="566" t="s">
        <v>7025</v>
      </c>
      <c r="B130" s="567" t="s">
        <v>7026</v>
      </c>
      <c r="C130" s="567" t="s">
        <v>5132</v>
      </c>
      <c r="D130" s="567" t="s">
        <v>7069</v>
      </c>
      <c r="E130" s="567" t="s">
        <v>7070</v>
      </c>
      <c r="F130" s="570">
        <v>7</v>
      </c>
      <c r="G130" s="570">
        <v>315</v>
      </c>
      <c r="H130" s="570">
        <v>1</v>
      </c>
      <c r="I130" s="570">
        <v>45</v>
      </c>
      <c r="J130" s="570">
        <v>3</v>
      </c>
      <c r="K130" s="570">
        <v>135</v>
      </c>
      <c r="L130" s="570">
        <v>0.42857142857142855</v>
      </c>
      <c r="M130" s="570">
        <v>45</v>
      </c>
      <c r="N130" s="570">
        <v>3</v>
      </c>
      <c r="O130" s="570">
        <v>135</v>
      </c>
      <c r="P130" s="583">
        <v>0.42857142857142855</v>
      </c>
      <c r="Q130" s="571">
        <v>45</v>
      </c>
    </row>
    <row r="131" spans="1:17" ht="14.4" customHeight="1" x14ac:dyDescent="0.3">
      <c r="A131" s="566" t="s">
        <v>7025</v>
      </c>
      <c r="B131" s="567" t="s">
        <v>7026</v>
      </c>
      <c r="C131" s="567" t="s">
        <v>5132</v>
      </c>
      <c r="D131" s="567" t="s">
        <v>7071</v>
      </c>
      <c r="E131" s="567" t="s">
        <v>7072</v>
      </c>
      <c r="F131" s="570">
        <v>20</v>
      </c>
      <c r="G131" s="570">
        <v>1240</v>
      </c>
      <c r="H131" s="570">
        <v>1</v>
      </c>
      <c r="I131" s="570">
        <v>62</v>
      </c>
      <c r="J131" s="570">
        <v>19</v>
      </c>
      <c r="K131" s="570">
        <v>1178</v>
      </c>
      <c r="L131" s="570">
        <v>0.95</v>
      </c>
      <c r="M131" s="570">
        <v>62</v>
      </c>
      <c r="N131" s="570">
        <v>13</v>
      </c>
      <c r="O131" s="570">
        <v>806</v>
      </c>
      <c r="P131" s="583">
        <v>0.65</v>
      </c>
      <c r="Q131" s="571">
        <v>62</v>
      </c>
    </row>
    <row r="132" spans="1:17" ht="14.4" customHeight="1" x14ac:dyDescent="0.3">
      <c r="A132" s="566" t="s">
        <v>7025</v>
      </c>
      <c r="B132" s="567" t="s">
        <v>7026</v>
      </c>
      <c r="C132" s="567" t="s">
        <v>5132</v>
      </c>
      <c r="D132" s="567" t="s">
        <v>7073</v>
      </c>
      <c r="E132" s="567" t="s">
        <v>7074</v>
      </c>
      <c r="F132" s="570">
        <v>928</v>
      </c>
      <c r="G132" s="570">
        <v>23200</v>
      </c>
      <c r="H132" s="570">
        <v>1</v>
      </c>
      <c r="I132" s="570">
        <v>25</v>
      </c>
      <c r="J132" s="570">
        <v>908</v>
      </c>
      <c r="K132" s="570">
        <v>22700</v>
      </c>
      <c r="L132" s="570">
        <v>0.97844827586206895</v>
      </c>
      <c r="M132" s="570">
        <v>25</v>
      </c>
      <c r="N132" s="570">
        <v>692</v>
      </c>
      <c r="O132" s="570">
        <v>17300</v>
      </c>
      <c r="P132" s="583">
        <v>0.74568965517241381</v>
      </c>
      <c r="Q132" s="571">
        <v>25</v>
      </c>
    </row>
    <row r="133" spans="1:17" ht="14.4" customHeight="1" x14ac:dyDescent="0.3">
      <c r="A133" s="566" t="s">
        <v>7025</v>
      </c>
      <c r="B133" s="567" t="s">
        <v>7026</v>
      </c>
      <c r="C133" s="567" t="s">
        <v>5132</v>
      </c>
      <c r="D133" s="567" t="s">
        <v>7075</v>
      </c>
      <c r="E133" s="567" t="s">
        <v>7076</v>
      </c>
      <c r="F133" s="570">
        <v>38</v>
      </c>
      <c r="G133" s="570">
        <v>2318</v>
      </c>
      <c r="H133" s="570">
        <v>1</v>
      </c>
      <c r="I133" s="570">
        <v>61</v>
      </c>
      <c r="J133" s="570">
        <v>58</v>
      </c>
      <c r="K133" s="570">
        <v>3538</v>
      </c>
      <c r="L133" s="570">
        <v>1.5263157894736843</v>
      </c>
      <c r="M133" s="570">
        <v>61</v>
      </c>
      <c r="N133" s="570">
        <v>31</v>
      </c>
      <c r="O133" s="570">
        <v>1891</v>
      </c>
      <c r="P133" s="583">
        <v>0.81578947368421051</v>
      </c>
      <c r="Q133" s="571">
        <v>61</v>
      </c>
    </row>
    <row r="134" spans="1:17" ht="14.4" customHeight="1" x14ac:dyDescent="0.3">
      <c r="A134" s="566" t="s">
        <v>7025</v>
      </c>
      <c r="B134" s="567" t="s">
        <v>7026</v>
      </c>
      <c r="C134" s="567" t="s">
        <v>5132</v>
      </c>
      <c r="D134" s="567" t="s">
        <v>7077</v>
      </c>
      <c r="E134" s="567" t="s">
        <v>7078</v>
      </c>
      <c r="F134" s="570">
        <v>319</v>
      </c>
      <c r="G134" s="570">
        <v>26796</v>
      </c>
      <c r="H134" s="570">
        <v>1</v>
      </c>
      <c r="I134" s="570">
        <v>84</v>
      </c>
      <c r="J134" s="570">
        <v>309</v>
      </c>
      <c r="K134" s="570">
        <v>25956</v>
      </c>
      <c r="L134" s="570">
        <v>0.96865203761755481</v>
      </c>
      <c r="M134" s="570">
        <v>84</v>
      </c>
      <c r="N134" s="570">
        <v>311</v>
      </c>
      <c r="O134" s="570">
        <v>26124</v>
      </c>
      <c r="P134" s="583">
        <v>0.97492163009404387</v>
      </c>
      <c r="Q134" s="571">
        <v>84</v>
      </c>
    </row>
    <row r="135" spans="1:17" ht="14.4" customHeight="1" x14ac:dyDescent="0.3">
      <c r="A135" s="566" t="s">
        <v>7025</v>
      </c>
      <c r="B135" s="567" t="s">
        <v>7026</v>
      </c>
      <c r="C135" s="567" t="s">
        <v>5132</v>
      </c>
      <c r="D135" s="567" t="s">
        <v>7079</v>
      </c>
      <c r="E135" s="567" t="s">
        <v>7080</v>
      </c>
      <c r="F135" s="570">
        <v>1</v>
      </c>
      <c r="G135" s="570">
        <v>394</v>
      </c>
      <c r="H135" s="570">
        <v>1</v>
      </c>
      <c r="I135" s="570">
        <v>394</v>
      </c>
      <c r="J135" s="570">
        <v>2</v>
      </c>
      <c r="K135" s="570">
        <v>788</v>
      </c>
      <c r="L135" s="570">
        <v>2</v>
      </c>
      <c r="M135" s="570">
        <v>394</v>
      </c>
      <c r="N135" s="570"/>
      <c r="O135" s="570"/>
      <c r="P135" s="583"/>
      <c r="Q135" s="571"/>
    </row>
    <row r="136" spans="1:17" ht="14.4" customHeight="1" x14ac:dyDescent="0.3">
      <c r="A136" s="566" t="s">
        <v>7025</v>
      </c>
      <c r="B136" s="567" t="s">
        <v>7026</v>
      </c>
      <c r="C136" s="567" t="s">
        <v>5132</v>
      </c>
      <c r="D136" s="567" t="s">
        <v>7081</v>
      </c>
      <c r="E136" s="567" t="s">
        <v>7082</v>
      </c>
      <c r="F136" s="570"/>
      <c r="G136" s="570"/>
      <c r="H136" s="570"/>
      <c r="I136" s="570"/>
      <c r="J136" s="570"/>
      <c r="K136" s="570"/>
      <c r="L136" s="570"/>
      <c r="M136" s="570"/>
      <c r="N136" s="570">
        <v>31</v>
      </c>
      <c r="O136" s="570">
        <v>2511</v>
      </c>
      <c r="P136" s="583"/>
      <c r="Q136" s="571">
        <v>81</v>
      </c>
    </row>
    <row r="137" spans="1:17" ht="14.4" customHeight="1" x14ac:dyDescent="0.3">
      <c r="A137" s="566" t="s">
        <v>7025</v>
      </c>
      <c r="B137" s="567" t="s">
        <v>7026</v>
      </c>
      <c r="C137" s="567" t="s">
        <v>5132</v>
      </c>
      <c r="D137" s="567" t="s">
        <v>7083</v>
      </c>
      <c r="E137" s="567" t="s">
        <v>7084</v>
      </c>
      <c r="F137" s="570"/>
      <c r="G137" s="570"/>
      <c r="H137" s="570"/>
      <c r="I137" s="570"/>
      <c r="J137" s="570"/>
      <c r="K137" s="570"/>
      <c r="L137" s="570"/>
      <c r="M137" s="570"/>
      <c r="N137" s="570">
        <v>31</v>
      </c>
      <c r="O137" s="570">
        <v>1426</v>
      </c>
      <c r="P137" s="583"/>
      <c r="Q137" s="571">
        <v>46</v>
      </c>
    </row>
    <row r="138" spans="1:17" ht="14.4" customHeight="1" x14ac:dyDescent="0.3">
      <c r="A138" s="566" t="s">
        <v>7025</v>
      </c>
      <c r="B138" s="567" t="s">
        <v>7026</v>
      </c>
      <c r="C138" s="567" t="s">
        <v>5132</v>
      </c>
      <c r="D138" s="567" t="s">
        <v>7085</v>
      </c>
      <c r="E138" s="567" t="s">
        <v>7086</v>
      </c>
      <c r="F138" s="570">
        <v>48</v>
      </c>
      <c r="G138" s="570">
        <v>23760</v>
      </c>
      <c r="H138" s="570">
        <v>1</v>
      </c>
      <c r="I138" s="570">
        <v>495</v>
      </c>
      <c r="J138" s="570">
        <v>49</v>
      </c>
      <c r="K138" s="570">
        <v>24255</v>
      </c>
      <c r="L138" s="570">
        <v>1.0208333333333333</v>
      </c>
      <c r="M138" s="570">
        <v>495</v>
      </c>
      <c r="N138" s="570">
        <v>35</v>
      </c>
      <c r="O138" s="570">
        <v>17325</v>
      </c>
      <c r="P138" s="583">
        <v>0.72916666666666663</v>
      </c>
      <c r="Q138" s="571">
        <v>495</v>
      </c>
    </row>
    <row r="139" spans="1:17" ht="14.4" customHeight="1" x14ac:dyDescent="0.3">
      <c r="A139" s="566" t="s">
        <v>7025</v>
      </c>
      <c r="B139" s="567" t="s">
        <v>7026</v>
      </c>
      <c r="C139" s="567" t="s">
        <v>5132</v>
      </c>
      <c r="D139" s="567" t="s">
        <v>7087</v>
      </c>
      <c r="E139" s="567" t="s">
        <v>7088</v>
      </c>
      <c r="F139" s="570">
        <v>54</v>
      </c>
      <c r="G139" s="570">
        <v>53298</v>
      </c>
      <c r="H139" s="570">
        <v>1</v>
      </c>
      <c r="I139" s="570">
        <v>987</v>
      </c>
      <c r="J139" s="570">
        <v>73</v>
      </c>
      <c r="K139" s="570">
        <v>72051</v>
      </c>
      <c r="L139" s="570">
        <v>1.3518518518518519</v>
      </c>
      <c r="M139" s="570">
        <v>987</v>
      </c>
      <c r="N139" s="570">
        <v>47</v>
      </c>
      <c r="O139" s="570">
        <v>46389</v>
      </c>
      <c r="P139" s="583">
        <v>0.87037037037037035</v>
      </c>
      <c r="Q139" s="571">
        <v>987</v>
      </c>
    </row>
    <row r="140" spans="1:17" ht="14.4" customHeight="1" x14ac:dyDescent="0.3">
      <c r="A140" s="566" t="s">
        <v>7025</v>
      </c>
      <c r="B140" s="567" t="s">
        <v>7026</v>
      </c>
      <c r="C140" s="567" t="s">
        <v>5132</v>
      </c>
      <c r="D140" s="567" t="s">
        <v>7089</v>
      </c>
      <c r="E140" s="567" t="s">
        <v>7090</v>
      </c>
      <c r="F140" s="570"/>
      <c r="G140" s="570"/>
      <c r="H140" s="570"/>
      <c r="I140" s="570"/>
      <c r="J140" s="570">
        <v>1</v>
      </c>
      <c r="K140" s="570">
        <v>19</v>
      </c>
      <c r="L140" s="570"/>
      <c r="M140" s="570">
        <v>19</v>
      </c>
      <c r="N140" s="570"/>
      <c r="O140" s="570"/>
      <c r="P140" s="583"/>
      <c r="Q140" s="571"/>
    </row>
    <row r="141" spans="1:17" ht="14.4" customHeight="1" x14ac:dyDescent="0.3">
      <c r="A141" s="566" t="s">
        <v>7025</v>
      </c>
      <c r="B141" s="567" t="s">
        <v>7026</v>
      </c>
      <c r="C141" s="567" t="s">
        <v>5132</v>
      </c>
      <c r="D141" s="567" t="s">
        <v>7091</v>
      </c>
      <c r="E141" s="567" t="s">
        <v>7092</v>
      </c>
      <c r="F141" s="570"/>
      <c r="G141" s="570"/>
      <c r="H141" s="570"/>
      <c r="I141" s="570"/>
      <c r="J141" s="570"/>
      <c r="K141" s="570"/>
      <c r="L141" s="570"/>
      <c r="M141" s="570"/>
      <c r="N141" s="570">
        <v>1</v>
      </c>
      <c r="O141" s="570">
        <v>30</v>
      </c>
      <c r="P141" s="583"/>
      <c r="Q141" s="571">
        <v>30</v>
      </c>
    </row>
    <row r="142" spans="1:17" ht="14.4" customHeight="1" x14ac:dyDescent="0.3">
      <c r="A142" s="566" t="s">
        <v>7025</v>
      </c>
      <c r="B142" s="567" t="s">
        <v>7026</v>
      </c>
      <c r="C142" s="567" t="s">
        <v>5132</v>
      </c>
      <c r="D142" s="567" t="s">
        <v>7093</v>
      </c>
      <c r="E142" s="567" t="s">
        <v>7094</v>
      </c>
      <c r="F142" s="570">
        <v>27</v>
      </c>
      <c r="G142" s="570">
        <v>8937</v>
      </c>
      <c r="H142" s="570">
        <v>1</v>
      </c>
      <c r="I142" s="570">
        <v>331</v>
      </c>
      <c r="J142" s="570">
        <v>24</v>
      </c>
      <c r="K142" s="570">
        <v>7944</v>
      </c>
      <c r="L142" s="570">
        <v>0.88888888888888884</v>
      </c>
      <c r="M142" s="570">
        <v>331</v>
      </c>
      <c r="N142" s="570">
        <v>16</v>
      </c>
      <c r="O142" s="570">
        <v>5296</v>
      </c>
      <c r="P142" s="583">
        <v>0.59259259259259256</v>
      </c>
      <c r="Q142" s="571">
        <v>331</v>
      </c>
    </row>
    <row r="143" spans="1:17" ht="14.4" customHeight="1" x14ac:dyDescent="0.3">
      <c r="A143" s="566" t="s">
        <v>7025</v>
      </c>
      <c r="B143" s="567" t="s">
        <v>7026</v>
      </c>
      <c r="C143" s="567" t="s">
        <v>5132</v>
      </c>
      <c r="D143" s="567" t="s">
        <v>7095</v>
      </c>
      <c r="E143" s="567" t="s">
        <v>7096</v>
      </c>
      <c r="F143" s="570">
        <v>1</v>
      </c>
      <c r="G143" s="570">
        <v>201</v>
      </c>
      <c r="H143" s="570">
        <v>1</v>
      </c>
      <c r="I143" s="570">
        <v>201</v>
      </c>
      <c r="J143" s="570"/>
      <c r="K143" s="570"/>
      <c r="L143" s="570"/>
      <c r="M143" s="570"/>
      <c r="N143" s="570"/>
      <c r="O143" s="570"/>
      <c r="P143" s="583"/>
      <c r="Q143" s="571"/>
    </row>
    <row r="144" spans="1:17" ht="14.4" customHeight="1" x14ac:dyDescent="0.3">
      <c r="A144" s="566" t="s">
        <v>7025</v>
      </c>
      <c r="B144" s="567" t="s">
        <v>7026</v>
      </c>
      <c r="C144" s="567" t="s">
        <v>5132</v>
      </c>
      <c r="D144" s="567" t="s">
        <v>7097</v>
      </c>
      <c r="E144" s="567" t="s">
        <v>7098</v>
      </c>
      <c r="F144" s="570">
        <v>156</v>
      </c>
      <c r="G144" s="570">
        <v>2340</v>
      </c>
      <c r="H144" s="570">
        <v>1</v>
      </c>
      <c r="I144" s="570">
        <v>15</v>
      </c>
      <c r="J144" s="570">
        <v>167</v>
      </c>
      <c r="K144" s="570">
        <v>2505</v>
      </c>
      <c r="L144" s="570">
        <v>1.0705128205128205</v>
      </c>
      <c r="M144" s="570">
        <v>15</v>
      </c>
      <c r="N144" s="570">
        <v>96</v>
      </c>
      <c r="O144" s="570">
        <v>1440</v>
      </c>
      <c r="P144" s="583">
        <v>0.61538461538461542</v>
      </c>
      <c r="Q144" s="571">
        <v>15</v>
      </c>
    </row>
    <row r="145" spans="1:17" ht="14.4" customHeight="1" x14ac:dyDescent="0.3">
      <c r="A145" s="566" t="s">
        <v>7025</v>
      </c>
      <c r="B145" s="567" t="s">
        <v>7026</v>
      </c>
      <c r="C145" s="567" t="s">
        <v>5132</v>
      </c>
      <c r="D145" s="567" t="s">
        <v>7099</v>
      </c>
      <c r="E145" s="567" t="s">
        <v>7100</v>
      </c>
      <c r="F145" s="570">
        <v>1</v>
      </c>
      <c r="G145" s="570">
        <v>82</v>
      </c>
      <c r="H145" s="570">
        <v>1</v>
      </c>
      <c r="I145" s="570">
        <v>82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7025</v>
      </c>
      <c r="B146" s="567" t="s">
        <v>7026</v>
      </c>
      <c r="C146" s="567" t="s">
        <v>5132</v>
      </c>
      <c r="D146" s="567" t="s">
        <v>7101</v>
      </c>
      <c r="E146" s="567" t="s">
        <v>7102</v>
      </c>
      <c r="F146" s="570">
        <v>655</v>
      </c>
      <c r="G146" s="570">
        <v>24235</v>
      </c>
      <c r="H146" s="570">
        <v>1</v>
      </c>
      <c r="I146" s="570">
        <v>37</v>
      </c>
      <c r="J146" s="570">
        <v>584</v>
      </c>
      <c r="K146" s="570">
        <v>21608</v>
      </c>
      <c r="L146" s="570">
        <v>0.89160305343511448</v>
      </c>
      <c r="M146" s="570">
        <v>37</v>
      </c>
      <c r="N146" s="570">
        <v>295</v>
      </c>
      <c r="O146" s="570">
        <v>10915</v>
      </c>
      <c r="P146" s="583">
        <v>0.45038167938931295</v>
      </c>
      <c r="Q146" s="571">
        <v>37</v>
      </c>
    </row>
    <row r="147" spans="1:17" ht="14.4" customHeight="1" x14ac:dyDescent="0.3">
      <c r="A147" s="566" t="s">
        <v>7025</v>
      </c>
      <c r="B147" s="567" t="s">
        <v>7026</v>
      </c>
      <c r="C147" s="567" t="s">
        <v>5132</v>
      </c>
      <c r="D147" s="567" t="s">
        <v>7103</v>
      </c>
      <c r="E147" s="567" t="s">
        <v>7104</v>
      </c>
      <c r="F147" s="570"/>
      <c r="G147" s="570"/>
      <c r="H147" s="570"/>
      <c r="I147" s="570"/>
      <c r="J147" s="570">
        <v>1</v>
      </c>
      <c r="K147" s="570">
        <v>205</v>
      </c>
      <c r="L147" s="570"/>
      <c r="M147" s="570">
        <v>205</v>
      </c>
      <c r="N147" s="570"/>
      <c r="O147" s="570"/>
      <c r="P147" s="583"/>
      <c r="Q147" s="571"/>
    </row>
    <row r="148" spans="1:17" ht="14.4" customHeight="1" x14ac:dyDescent="0.3">
      <c r="A148" s="566" t="s">
        <v>7025</v>
      </c>
      <c r="B148" s="567" t="s">
        <v>7026</v>
      </c>
      <c r="C148" s="567" t="s">
        <v>5132</v>
      </c>
      <c r="D148" s="567" t="s">
        <v>7105</v>
      </c>
      <c r="E148" s="567" t="s">
        <v>7106</v>
      </c>
      <c r="F148" s="570">
        <v>4</v>
      </c>
      <c r="G148" s="570">
        <v>60</v>
      </c>
      <c r="H148" s="570">
        <v>1</v>
      </c>
      <c r="I148" s="570">
        <v>15</v>
      </c>
      <c r="J148" s="570">
        <v>2</v>
      </c>
      <c r="K148" s="570">
        <v>30</v>
      </c>
      <c r="L148" s="570">
        <v>0.5</v>
      </c>
      <c r="M148" s="570">
        <v>15</v>
      </c>
      <c r="N148" s="570">
        <v>2</v>
      </c>
      <c r="O148" s="570">
        <v>30</v>
      </c>
      <c r="P148" s="583">
        <v>0.5</v>
      </c>
      <c r="Q148" s="571">
        <v>15</v>
      </c>
    </row>
    <row r="149" spans="1:17" ht="14.4" customHeight="1" x14ac:dyDescent="0.3">
      <c r="A149" s="566" t="s">
        <v>7025</v>
      </c>
      <c r="B149" s="567" t="s">
        <v>7026</v>
      </c>
      <c r="C149" s="567" t="s">
        <v>5132</v>
      </c>
      <c r="D149" s="567" t="s">
        <v>7107</v>
      </c>
      <c r="E149" s="567" t="s">
        <v>7108</v>
      </c>
      <c r="F149" s="570">
        <v>1</v>
      </c>
      <c r="G149" s="570">
        <v>21</v>
      </c>
      <c r="H149" s="570">
        <v>1</v>
      </c>
      <c r="I149" s="570">
        <v>21</v>
      </c>
      <c r="J149" s="570">
        <v>2</v>
      </c>
      <c r="K149" s="570">
        <v>42</v>
      </c>
      <c r="L149" s="570">
        <v>2</v>
      </c>
      <c r="M149" s="570">
        <v>21</v>
      </c>
      <c r="N149" s="570">
        <v>1</v>
      </c>
      <c r="O149" s="570">
        <v>21</v>
      </c>
      <c r="P149" s="583">
        <v>1</v>
      </c>
      <c r="Q149" s="571">
        <v>21</v>
      </c>
    </row>
    <row r="150" spans="1:17" ht="14.4" customHeight="1" x14ac:dyDescent="0.3">
      <c r="A150" s="566" t="s">
        <v>7025</v>
      </c>
      <c r="B150" s="567" t="s">
        <v>7026</v>
      </c>
      <c r="C150" s="567" t="s">
        <v>5132</v>
      </c>
      <c r="D150" s="567" t="s">
        <v>7109</v>
      </c>
      <c r="E150" s="567" t="s">
        <v>7110</v>
      </c>
      <c r="F150" s="570">
        <v>14</v>
      </c>
      <c r="G150" s="570">
        <v>308</v>
      </c>
      <c r="H150" s="570">
        <v>1</v>
      </c>
      <c r="I150" s="570">
        <v>22</v>
      </c>
      <c r="J150" s="570">
        <v>10</v>
      </c>
      <c r="K150" s="570">
        <v>220</v>
      </c>
      <c r="L150" s="570">
        <v>0.7142857142857143</v>
      </c>
      <c r="M150" s="570">
        <v>22</v>
      </c>
      <c r="N150" s="570">
        <v>10</v>
      </c>
      <c r="O150" s="570">
        <v>220</v>
      </c>
      <c r="P150" s="583">
        <v>0.7142857142857143</v>
      </c>
      <c r="Q150" s="571">
        <v>22</v>
      </c>
    </row>
    <row r="151" spans="1:17" ht="14.4" customHeight="1" x14ac:dyDescent="0.3">
      <c r="A151" s="566" t="s">
        <v>7025</v>
      </c>
      <c r="B151" s="567" t="s">
        <v>7026</v>
      </c>
      <c r="C151" s="567" t="s">
        <v>5132</v>
      </c>
      <c r="D151" s="567" t="s">
        <v>7111</v>
      </c>
      <c r="E151" s="567" t="s">
        <v>7112</v>
      </c>
      <c r="F151" s="570"/>
      <c r="G151" s="570"/>
      <c r="H151" s="570"/>
      <c r="I151" s="570"/>
      <c r="J151" s="570">
        <v>2</v>
      </c>
      <c r="K151" s="570">
        <v>710</v>
      </c>
      <c r="L151" s="570"/>
      <c r="M151" s="570">
        <v>355</v>
      </c>
      <c r="N151" s="570"/>
      <c r="O151" s="570"/>
      <c r="P151" s="583"/>
      <c r="Q151" s="571"/>
    </row>
    <row r="152" spans="1:17" ht="14.4" customHeight="1" x14ac:dyDescent="0.3">
      <c r="A152" s="566" t="s">
        <v>7025</v>
      </c>
      <c r="B152" s="567" t="s">
        <v>7026</v>
      </c>
      <c r="C152" s="567" t="s">
        <v>5132</v>
      </c>
      <c r="D152" s="567" t="s">
        <v>7113</v>
      </c>
      <c r="E152" s="567" t="s">
        <v>7114</v>
      </c>
      <c r="F152" s="570">
        <v>1</v>
      </c>
      <c r="G152" s="570">
        <v>63</v>
      </c>
      <c r="H152" s="570">
        <v>1</v>
      </c>
      <c r="I152" s="570">
        <v>63</v>
      </c>
      <c r="J152" s="570">
        <v>3</v>
      </c>
      <c r="K152" s="570">
        <v>189</v>
      </c>
      <c r="L152" s="570">
        <v>3</v>
      </c>
      <c r="M152" s="570">
        <v>63</v>
      </c>
      <c r="N152" s="570">
        <v>1</v>
      </c>
      <c r="O152" s="570">
        <v>63</v>
      </c>
      <c r="P152" s="583">
        <v>1</v>
      </c>
      <c r="Q152" s="571">
        <v>63</v>
      </c>
    </row>
    <row r="153" spans="1:17" ht="14.4" customHeight="1" x14ac:dyDescent="0.3">
      <c r="A153" s="566" t="s">
        <v>7025</v>
      </c>
      <c r="B153" s="567" t="s">
        <v>7026</v>
      </c>
      <c r="C153" s="567" t="s">
        <v>5132</v>
      </c>
      <c r="D153" s="567" t="s">
        <v>7115</v>
      </c>
      <c r="E153" s="567" t="s">
        <v>7116</v>
      </c>
      <c r="F153" s="570">
        <v>86</v>
      </c>
      <c r="G153" s="570">
        <v>1462</v>
      </c>
      <c r="H153" s="570">
        <v>1</v>
      </c>
      <c r="I153" s="570">
        <v>17</v>
      </c>
      <c r="J153" s="570">
        <v>96</v>
      </c>
      <c r="K153" s="570">
        <v>1632</v>
      </c>
      <c r="L153" s="570">
        <v>1.1162790697674418</v>
      </c>
      <c r="M153" s="570">
        <v>17</v>
      </c>
      <c r="N153" s="570">
        <v>15</v>
      </c>
      <c r="O153" s="570">
        <v>255</v>
      </c>
      <c r="P153" s="583">
        <v>0.1744186046511628</v>
      </c>
      <c r="Q153" s="571">
        <v>17</v>
      </c>
    </row>
    <row r="154" spans="1:17" ht="14.4" customHeight="1" x14ac:dyDescent="0.3">
      <c r="A154" s="566" t="s">
        <v>7025</v>
      </c>
      <c r="B154" s="567" t="s">
        <v>7026</v>
      </c>
      <c r="C154" s="567" t="s">
        <v>5132</v>
      </c>
      <c r="D154" s="567" t="s">
        <v>7117</v>
      </c>
      <c r="E154" s="567" t="s">
        <v>7118</v>
      </c>
      <c r="F154" s="570">
        <v>1</v>
      </c>
      <c r="G154" s="570">
        <v>43</v>
      </c>
      <c r="H154" s="570">
        <v>1</v>
      </c>
      <c r="I154" s="570">
        <v>43</v>
      </c>
      <c r="J154" s="570"/>
      <c r="K154" s="570"/>
      <c r="L154" s="570"/>
      <c r="M154" s="570"/>
      <c r="N154" s="570"/>
      <c r="O154" s="570"/>
      <c r="P154" s="583"/>
      <c r="Q154" s="571"/>
    </row>
    <row r="155" spans="1:17" ht="14.4" customHeight="1" x14ac:dyDescent="0.3">
      <c r="A155" s="566" t="s">
        <v>7025</v>
      </c>
      <c r="B155" s="567" t="s">
        <v>7026</v>
      </c>
      <c r="C155" s="567" t="s">
        <v>5132</v>
      </c>
      <c r="D155" s="567" t="s">
        <v>7119</v>
      </c>
      <c r="E155" s="567" t="s">
        <v>7120</v>
      </c>
      <c r="F155" s="570">
        <v>2</v>
      </c>
      <c r="G155" s="570">
        <v>124</v>
      </c>
      <c r="H155" s="570">
        <v>1</v>
      </c>
      <c r="I155" s="570">
        <v>62</v>
      </c>
      <c r="J155" s="570">
        <v>1</v>
      </c>
      <c r="K155" s="570">
        <v>62</v>
      </c>
      <c r="L155" s="570">
        <v>0.5</v>
      </c>
      <c r="M155" s="570">
        <v>62</v>
      </c>
      <c r="N155" s="570"/>
      <c r="O155" s="570"/>
      <c r="P155" s="583"/>
      <c r="Q155" s="571"/>
    </row>
    <row r="156" spans="1:17" ht="14.4" customHeight="1" x14ac:dyDescent="0.3">
      <c r="A156" s="566" t="s">
        <v>7025</v>
      </c>
      <c r="B156" s="567" t="s">
        <v>7026</v>
      </c>
      <c r="C156" s="567" t="s">
        <v>5132</v>
      </c>
      <c r="D156" s="567" t="s">
        <v>7121</v>
      </c>
      <c r="E156" s="567" t="s">
        <v>7122</v>
      </c>
      <c r="F156" s="570">
        <v>255</v>
      </c>
      <c r="G156" s="570">
        <v>5100</v>
      </c>
      <c r="H156" s="570">
        <v>1</v>
      </c>
      <c r="I156" s="570">
        <v>20</v>
      </c>
      <c r="J156" s="570">
        <v>228</v>
      </c>
      <c r="K156" s="570">
        <v>4560</v>
      </c>
      <c r="L156" s="570">
        <v>0.89411764705882357</v>
      </c>
      <c r="M156" s="570">
        <v>20</v>
      </c>
      <c r="N156" s="570">
        <v>125</v>
      </c>
      <c r="O156" s="570">
        <v>2500</v>
      </c>
      <c r="P156" s="583">
        <v>0.49019607843137253</v>
      </c>
      <c r="Q156" s="571">
        <v>20</v>
      </c>
    </row>
    <row r="157" spans="1:17" ht="14.4" customHeight="1" x14ac:dyDescent="0.3">
      <c r="A157" s="566" t="s">
        <v>7025</v>
      </c>
      <c r="B157" s="567" t="s">
        <v>7026</v>
      </c>
      <c r="C157" s="567" t="s">
        <v>5132</v>
      </c>
      <c r="D157" s="567" t="s">
        <v>7123</v>
      </c>
      <c r="E157" s="567" t="s">
        <v>7124</v>
      </c>
      <c r="F157" s="570">
        <v>6</v>
      </c>
      <c r="G157" s="570">
        <v>300</v>
      </c>
      <c r="H157" s="570">
        <v>1</v>
      </c>
      <c r="I157" s="570">
        <v>50</v>
      </c>
      <c r="J157" s="570">
        <v>6</v>
      </c>
      <c r="K157" s="570">
        <v>300</v>
      </c>
      <c r="L157" s="570">
        <v>1</v>
      </c>
      <c r="M157" s="570">
        <v>50</v>
      </c>
      <c r="N157" s="570">
        <v>3</v>
      </c>
      <c r="O157" s="570">
        <v>150</v>
      </c>
      <c r="P157" s="583">
        <v>0.5</v>
      </c>
      <c r="Q157" s="571">
        <v>50</v>
      </c>
    </row>
    <row r="158" spans="1:17" ht="14.4" customHeight="1" x14ac:dyDescent="0.3">
      <c r="A158" s="566" t="s">
        <v>7025</v>
      </c>
      <c r="B158" s="567" t="s">
        <v>7026</v>
      </c>
      <c r="C158" s="567" t="s">
        <v>5132</v>
      </c>
      <c r="D158" s="567" t="s">
        <v>7125</v>
      </c>
      <c r="E158" s="567" t="s">
        <v>7126</v>
      </c>
      <c r="F158" s="570">
        <v>4</v>
      </c>
      <c r="G158" s="570">
        <v>68</v>
      </c>
      <c r="H158" s="570">
        <v>1</v>
      </c>
      <c r="I158" s="570">
        <v>17</v>
      </c>
      <c r="J158" s="570">
        <v>1</v>
      </c>
      <c r="K158" s="570">
        <v>17</v>
      </c>
      <c r="L158" s="570">
        <v>0.25</v>
      </c>
      <c r="M158" s="570">
        <v>17</v>
      </c>
      <c r="N158" s="570">
        <v>1</v>
      </c>
      <c r="O158" s="570">
        <v>17</v>
      </c>
      <c r="P158" s="583">
        <v>0.25</v>
      </c>
      <c r="Q158" s="571">
        <v>17</v>
      </c>
    </row>
    <row r="159" spans="1:17" ht="14.4" customHeight="1" x14ac:dyDescent="0.3">
      <c r="A159" s="566" t="s">
        <v>7025</v>
      </c>
      <c r="B159" s="567" t="s">
        <v>7026</v>
      </c>
      <c r="C159" s="567" t="s">
        <v>5132</v>
      </c>
      <c r="D159" s="567" t="s">
        <v>7127</v>
      </c>
      <c r="E159" s="567" t="s">
        <v>7128</v>
      </c>
      <c r="F159" s="570">
        <v>7</v>
      </c>
      <c r="G159" s="570">
        <v>329</v>
      </c>
      <c r="H159" s="570">
        <v>1</v>
      </c>
      <c r="I159" s="570">
        <v>47</v>
      </c>
      <c r="J159" s="570">
        <v>4</v>
      </c>
      <c r="K159" s="570">
        <v>188</v>
      </c>
      <c r="L159" s="570">
        <v>0.5714285714285714</v>
      </c>
      <c r="M159" s="570">
        <v>47</v>
      </c>
      <c r="N159" s="570">
        <v>13</v>
      </c>
      <c r="O159" s="570">
        <v>611</v>
      </c>
      <c r="P159" s="583">
        <v>1.8571428571428572</v>
      </c>
      <c r="Q159" s="571">
        <v>47</v>
      </c>
    </row>
    <row r="160" spans="1:17" ht="14.4" customHeight="1" x14ac:dyDescent="0.3">
      <c r="A160" s="566" t="s">
        <v>7025</v>
      </c>
      <c r="B160" s="567" t="s">
        <v>7026</v>
      </c>
      <c r="C160" s="567" t="s">
        <v>5132</v>
      </c>
      <c r="D160" s="567" t="s">
        <v>7129</v>
      </c>
      <c r="E160" s="567" t="s">
        <v>7130</v>
      </c>
      <c r="F160" s="570">
        <v>2</v>
      </c>
      <c r="G160" s="570">
        <v>60</v>
      </c>
      <c r="H160" s="570">
        <v>1</v>
      </c>
      <c r="I160" s="570">
        <v>30</v>
      </c>
      <c r="J160" s="570"/>
      <c r="K160" s="570"/>
      <c r="L160" s="570"/>
      <c r="M160" s="570"/>
      <c r="N160" s="570"/>
      <c r="O160" s="570"/>
      <c r="P160" s="583"/>
      <c r="Q160" s="571"/>
    </row>
    <row r="161" spans="1:17" ht="14.4" customHeight="1" x14ac:dyDescent="0.3">
      <c r="A161" s="566" t="s">
        <v>7025</v>
      </c>
      <c r="B161" s="567" t="s">
        <v>7026</v>
      </c>
      <c r="C161" s="567" t="s">
        <v>5132</v>
      </c>
      <c r="D161" s="567" t="s">
        <v>7131</v>
      </c>
      <c r="E161" s="567" t="s">
        <v>7132</v>
      </c>
      <c r="F161" s="570">
        <v>6</v>
      </c>
      <c r="G161" s="570">
        <v>360</v>
      </c>
      <c r="H161" s="570">
        <v>1</v>
      </c>
      <c r="I161" s="570">
        <v>60</v>
      </c>
      <c r="J161" s="570">
        <v>6</v>
      </c>
      <c r="K161" s="570">
        <v>360</v>
      </c>
      <c r="L161" s="570">
        <v>1</v>
      </c>
      <c r="M161" s="570">
        <v>60</v>
      </c>
      <c r="N161" s="570">
        <v>3</v>
      </c>
      <c r="O161" s="570">
        <v>180</v>
      </c>
      <c r="P161" s="583">
        <v>0.5</v>
      </c>
      <c r="Q161" s="571">
        <v>60</v>
      </c>
    </row>
    <row r="162" spans="1:17" ht="14.4" customHeight="1" x14ac:dyDescent="0.3">
      <c r="A162" s="566" t="s">
        <v>7025</v>
      </c>
      <c r="B162" s="567" t="s">
        <v>7026</v>
      </c>
      <c r="C162" s="567" t="s">
        <v>5132</v>
      </c>
      <c r="D162" s="567" t="s">
        <v>7133</v>
      </c>
      <c r="E162" s="567" t="s">
        <v>7134</v>
      </c>
      <c r="F162" s="570">
        <v>212</v>
      </c>
      <c r="G162" s="570">
        <v>17808</v>
      </c>
      <c r="H162" s="570">
        <v>1</v>
      </c>
      <c r="I162" s="570">
        <v>84</v>
      </c>
      <c r="J162" s="570">
        <v>143</v>
      </c>
      <c r="K162" s="570">
        <v>12012</v>
      </c>
      <c r="L162" s="570">
        <v>0.67452830188679247</v>
      </c>
      <c r="M162" s="570">
        <v>84</v>
      </c>
      <c r="N162" s="570">
        <v>128</v>
      </c>
      <c r="O162" s="570">
        <v>10752</v>
      </c>
      <c r="P162" s="583">
        <v>0.60377358490566035</v>
      </c>
      <c r="Q162" s="571">
        <v>84</v>
      </c>
    </row>
    <row r="163" spans="1:17" ht="14.4" customHeight="1" x14ac:dyDescent="0.3">
      <c r="A163" s="566" t="s">
        <v>7025</v>
      </c>
      <c r="B163" s="567" t="s">
        <v>7026</v>
      </c>
      <c r="C163" s="567" t="s">
        <v>5132</v>
      </c>
      <c r="D163" s="567" t="s">
        <v>7135</v>
      </c>
      <c r="E163" s="567" t="s">
        <v>7136</v>
      </c>
      <c r="F163" s="570">
        <v>1</v>
      </c>
      <c r="G163" s="570">
        <v>96</v>
      </c>
      <c r="H163" s="570">
        <v>1</v>
      </c>
      <c r="I163" s="570">
        <v>96</v>
      </c>
      <c r="J163" s="570"/>
      <c r="K163" s="570"/>
      <c r="L163" s="570"/>
      <c r="M163" s="570"/>
      <c r="N163" s="570"/>
      <c r="O163" s="570"/>
      <c r="P163" s="583"/>
      <c r="Q163" s="571"/>
    </row>
    <row r="164" spans="1:17" ht="14.4" customHeight="1" x14ac:dyDescent="0.3">
      <c r="A164" s="566" t="s">
        <v>7025</v>
      </c>
      <c r="B164" s="567" t="s">
        <v>7026</v>
      </c>
      <c r="C164" s="567" t="s">
        <v>5132</v>
      </c>
      <c r="D164" s="567" t="s">
        <v>7137</v>
      </c>
      <c r="E164" s="567" t="s">
        <v>7138</v>
      </c>
      <c r="F164" s="570">
        <v>2</v>
      </c>
      <c r="G164" s="570">
        <v>120</v>
      </c>
      <c r="H164" s="570">
        <v>1</v>
      </c>
      <c r="I164" s="570">
        <v>60</v>
      </c>
      <c r="J164" s="570"/>
      <c r="K164" s="570"/>
      <c r="L164" s="570"/>
      <c r="M164" s="570"/>
      <c r="N164" s="570"/>
      <c r="O164" s="570"/>
      <c r="P164" s="583"/>
      <c r="Q164" s="571"/>
    </row>
    <row r="165" spans="1:17" ht="14.4" customHeight="1" x14ac:dyDescent="0.3">
      <c r="A165" s="566" t="s">
        <v>7025</v>
      </c>
      <c r="B165" s="567" t="s">
        <v>7026</v>
      </c>
      <c r="C165" s="567" t="s">
        <v>5132</v>
      </c>
      <c r="D165" s="567" t="s">
        <v>7139</v>
      </c>
      <c r="E165" s="567" t="s">
        <v>7140</v>
      </c>
      <c r="F165" s="570"/>
      <c r="G165" s="570"/>
      <c r="H165" s="570"/>
      <c r="I165" s="570"/>
      <c r="J165" s="570">
        <v>1</v>
      </c>
      <c r="K165" s="570">
        <v>61</v>
      </c>
      <c r="L165" s="570"/>
      <c r="M165" s="570">
        <v>61</v>
      </c>
      <c r="N165" s="570"/>
      <c r="O165" s="570"/>
      <c r="P165" s="583"/>
      <c r="Q165" s="571"/>
    </row>
    <row r="166" spans="1:17" ht="14.4" customHeight="1" x14ac:dyDescent="0.3">
      <c r="A166" s="566" t="s">
        <v>7025</v>
      </c>
      <c r="B166" s="567" t="s">
        <v>7026</v>
      </c>
      <c r="C166" s="567" t="s">
        <v>5132</v>
      </c>
      <c r="D166" s="567" t="s">
        <v>7141</v>
      </c>
      <c r="E166" s="567" t="s">
        <v>7142</v>
      </c>
      <c r="F166" s="570">
        <v>139</v>
      </c>
      <c r="G166" s="570">
        <v>1668</v>
      </c>
      <c r="H166" s="570">
        <v>1</v>
      </c>
      <c r="I166" s="570">
        <v>12</v>
      </c>
      <c r="J166" s="570">
        <v>86</v>
      </c>
      <c r="K166" s="570">
        <v>1032</v>
      </c>
      <c r="L166" s="570">
        <v>0.61870503597122306</v>
      </c>
      <c r="M166" s="570">
        <v>12</v>
      </c>
      <c r="N166" s="570">
        <v>53</v>
      </c>
      <c r="O166" s="570">
        <v>636</v>
      </c>
      <c r="P166" s="583">
        <v>0.38129496402877699</v>
      </c>
      <c r="Q166" s="571">
        <v>12</v>
      </c>
    </row>
    <row r="167" spans="1:17" ht="14.4" customHeight="1" x14ac:dyDescent="0.3">
      <c r="A167" s="566" t="s">
        <v>7025</v>
      </c>
      <c r="B167" s="567" t="s">
        <v>7026</v>
      </c>
      <c r="C167" s="567" t="s">
        <v>5132</v>
      </c>
      <c r="D167" s="567" t="s">
        <v>7143</v>
      </c>
      <c r="E167" s="567" t="s">
        <v>7144</v>
      </c>
      <c r="F167" s="570">
        <v>52</v>
      </c>
      <c r="G167" s="570">
        <v>3692</v>
      </c>
      <c r="H167" s="570">
        <v>1</v>
      </c>
      <c r="I167" s="570">
        <v>71</v>
      </c>
      <c r="J167" s="570">
        <v>585</v>
      </c>
      <c r="K167" s="570">
        <v>41535</v>
      </c>
      <c r="L167" s="570">
        <v>11.25</v>
      </c>
      <c r="M167" s="570">
        <v>71</v>
      </c>
      <c r="N167" s="570">
        <v>166</v>
      </c>
      <c r="O167" s="570">
        <v>11786</v>
      </c>
      <c r="P167" s="583">
        <v>3.1923076923076925</v>
      </c>
      <c r="Q167" s="571">
        <v>71</v>
      </c>
    </row>
    <row r="168" spans="1:17" ht="14.4" customHeight="1" x14ac:dyDescent="0.3">
      <c r="A168" s="566" t="s">
        <v>7025</v>
      </c>
      <c r="B168" s="567" t="s">
        <v>7026</v>
      </c>
      <c r="C168" s="567" t="s">
        <v>5132</v>
      </c>
      <c r="D168" s="567" t="s">
        <v>7145</v>
      </c>
      <c r="E168" s="567" t="s">
        <v>7146</v>
      </c>
      <c r="F168" s="570">
        <v>97</v>
      </c>
      <c r="G168" s="570">
        <v>1843</v>
      </c>
      <c r="H168" s="570">
        <v>1</v>
      </c>
      <c r="I168" s="570">
        <v>19</v>
      </c>
      <c r="J168" s="570">
        <v>77</v>
      </c>
      <c r="K168" s="570">
        <v>1463</v>
      </c>
      <c r="L168" s="570">
        <v>0.79381443298969068</v>
      </c>
      <c r="M168" s="570">
        <v>19</v>
      </c>
      <c r="N168" s="570">
        <v>33</v>
      </c>
      <c r="O168" s="570">
        <v>627</v>
      </c>
      <c r="P168" s="583">
        <v>0.34020618556701032</v>
      </c>
      <c r="Q168" s="571">
        <v>19</v>
      </c>
    </row>
    <row r="169" spans="1:17" ht="14.4" customHeight="1" x14ac:dyDescent="0.3">
      <c r="A169" s="566" t="s">
        <v>7025</v>
      </c>
      <c r="B169" s="567" t="s">
        <v>7026</v>
      </c>
      <c r="C169" s="567" t="s">
        <v>5132</v>
      </c>
      <c r="D169" s="567" t="s">
        <v>7147</v>
      </c>
      <c r="E169" s="567" t="s">
        <v>7148</v>
      </c>
      <c r="F169" s="570">
        <v>1</v>
      </c>
      <c r="G169" s="570">
        <v>78</v>
      </c>
      <c r="H169" s="570">
        <v>1</v>
      </c>
      <c r="I169" s="570">
        <v>78</v>
      </c>
      <c r="J169" s="570"/>
      <c r="K169" s="570"/>
      <c r="L169" s="570"/>
      <c r="M169" s="570"/>
      <c r="N169" s="570"/>
      <c r="O169" s="570"/>
      <c r="P169" s="583"/>
      <c r="Q169" s="571"/>
    </row>
    <row r="170" spans="1:17" ht="14.4" customHeight="1" x14ac:dyDescent="0.3">
      <c r="A170" s="566" t="s">
        <v>7025</v>
      </c>
      <c r="B170" s="567" t="s">
        <v>7026</v>
      </c>
      <c r="C170" s="567" t="s">
        <v>5132</v>
      </c>
      <c r="D170" s="567" t="s">
        <v>7149</v>
      </c>
      <c r="E170" s="567" t="s">
        <v>7150</v>
      </c>
      <c r="F170" s="570">
        <v>3</v>
      </c>
      <c r="G170" s="570">
        <v>57</v>
      </c>
      <c r="H170" s="570">
        <v>1</v>
      </c>
      <c r="I170" s="570">
        <v>19</v>
      </c>
      <c r="J170" s="570">
        <v>4</v>
      </c>
      <c r="K170" s="570">
        <v>76</v>
      </c>
      <c r="L170" s="570">
        <v>1.3333333333333333</v>
      </c>
      <c r="M170" s="570">
        <v>19</v>
      </c>
      <c r="N170" s="570">
        <v>2</v>
      </c>
      <c r="O170" s="570">
        <v>38</v>
      </c>
      <c r="P170" s="583">
        <v>0.66666666666666663</v>
      </c>
      <c r="Q170" s="571">
        <v>19</v>
      </c>
    </row>
    <row r="171" spans="1:17" ht="14.4" customHeight="1" x14ac:dyDescent="0.3">
      <c r="A171" s="566" t="s">
        <v>7025</v>
      </c>
      <c r="B171" s="567" t="s">
        <v>7026</v>
      </c>
      <c r="C171" s="567" t="s">
        <v>5132</v>
      </c>
      <c r="D171" s="567" t="s">
        <v>7151</v>
      </c>
      <c r="E171" s="567" t="s">
        <v>7152</v>
      </c>
      <c r="F171" s="570"/>
      <c r="G171" s="570"/>
      <c r="H171" s="570"/>
      <c r="I171" s="570"/>
      <c r="J171" s="570">
        <v>1</v>
      </c>
      <c r="K171" s="570">
        <v>1641</v>
      </c>
      <c r="L171" s="570"/>
      <c r="M171" s="570">
        <v>1641</v>
      </c>
      <c r="N171" s="570"/>
      <c r="O171" s="570"/>
      <c r="P171" s="583"/>
      <c r="Q171" s="571"/>
    </row>
    <row r="172" spans="1:17" ht="14.4" customHeight="1" x14ac:dyDescent="0.3">
      <c r="A172" s="566" t="s">
        <v>7025</v>
      </c>
      <c r="B172" s="567" t="s">
        <v>7026</v>
      </c>
      <c r="C172" s="567" t="s">
        <v>5132</v>
      </c>
      <c r="D172" s="567" t="s">
        <v>7153</v>
      </c>
      <c r="E172" s="567" t="s">
        <v>7154</v>
      </c>
      <c r="F172" s="570"/>
      <c r="G172" s="570"/>
      <c r="H172" s="570"/>
      <c r="I172" s="570"/>
      <c r="J172" s="570">
        <v>1</v>
      </c>
      <c r="K172" s="570">
        <v>277</v>
      </c>
      <c r="L172" s="570"/>
      <c r="M172" s="570">
        <v>277</v>
      </c>
      <c r="N172" s="570"/>
      <c r="O172" s="570"/>
      <c r="P172" s="583"/>
      <c r="Q172" s="571"/>
    </row>
    <row r="173" spans="1:17" ht="14.4" customHeight="1" x14ac:dyDescent="0.3">
      <c r="A173" s="566" t="s">
        <v>7025</v>
      </c>
      <c r="B173" s="567" t="s">
        <v>7026</v>
      </c>
      <c r="C173" s="567" t="s">
        <v>5132</v>
      </c>
      <c r="D173" s="567" t="s">
        <v>7155</v>
      </c>
      <c r="E173" s="567" t="s">
        <v>7156</v>
      </c>
      <c r="F173" s="570"/>
      <c r="G173" s="570"/>
      <c r="H173" s="570"/>
      <c r="I173" s="570"/>
      <c r="J173" s="570">
        <v>1</v>
      </c>
      <c r="K173" s="570">
        <v>391</v>
      </c>
      <c r="L173" s="570"/>
      <c r="M173" s="570">
        <v>391</v>
      </c>
      <c r="N173" s="570"/>
      <c r="O173" s="570"/>
      <c r="P173" s="583"/>
      <c r="Q173" s="571"/>
    </row>
    <row r="174" spans="1:17" ht="14.4" customHeight="1" x14ac:dyDescent="0.3">
      <c r="A174" s="566" t="s">
        <v>7025</v>
      </c>
      <c r="B174" s="567" t="s">
        <v>7026</v>
      </c>
      <c r="C174" s="567" t="s">
        <v>5132</v>
      </c>
      <c r="D174" s="567" t="s">
        <v>7157</v>
      </c>
      <c r="E174" s="567" t="s">
        <v>7158</v>
      </c>
      <c r="F174" s="570"/>
      <c r="G174" s="570"/>
      <c r="H174" s="570"/>
      <c r="I174" s="570"/>
      <c r="J174" s="570"/>
      <c r="K174" s="570"/>
      <c r="L174" s="570"/>
      <c r="M174" s="570"/>
      <c r="N174" s="570">
        <v>2</v>
      </c>
      <c r="O174" s="570">
        <v>922</v>
      </c>
      <c r="P174" s="583"/>
      <c r="Q174" s="571">
        <v>461</v>
      </c>
    </row>
    <row r="175" spans="1:17" ht="14.4" customHeight="1" x14ac:dyDescent="0.3">
      <c r="A175" s="566" t="s">
        <v>7025</v>
      </c>
      <c r="B175" s="567" t="s">
        <v>7026</v>
      </c>
      <c r="C175" s="567" t="s">
        <v>5132</v>
      </c>
      <c r="D175" s="567" t="s">
        <v>7159</v>
      </c>
      <c r="E175" s="567" t="s">
        <v>7160</v>
      </c>
      <c r="F175" s="570">
        <v>13</v>
      </c>
      <c r="G175" s="570">
        <v>11050</v>
      </c>
      <c r="H175" s="570">
        <v>1</v>
      </c>
      <c r="I175" s="570">
        <v>850</v>
      </c>
      <c r="J175" s="570">
        <v>23</v>
      </c>
      <c r="K175" s="570">
        <v>19550</v>
      </c>
      <c r="L175" s="570">
        <v>1.7692307692307692</v>
      </c>
      <c r="M175" s="570">
        <v>850</v>
      </c>
      <c r="N175" s="570">
        <v>26</v>
      </c>
      <c r="O175" s="570">
        <v>22126</v>
      </c>
      <c r="P175" s="583">
        <v>2.0023529411764707</v>
      </c>
      <c r="Q175" s="571">
        <v>851</v>
      </c>
    </row>
    <row r="176" spans="1:17" ht="14.4" customHeight="1" x14ac:dyDescent="0.3">
      <c r="A176" s="566" t="s">
        <v>7025</v>
      </c>
      <c r="B176" s="567" t="s">
        <v>7026</v>
      </c>
      <c r="C176" s="567" t="s">
        <v>5132</v>
      </c>
      <c r="D176" s="567" t="s">
        <v>7161</v>
      </c>
      <c r="E176" s="567" t="s">
        <v>7162</v>
      </c>
      <c r="F176" s="570">
        <v>1</v>
      </c>
      <c r="G176" s="570">
        <v>169</v>
      </c>
      <c r="H176" s="570">
        <v>1</v>
      </c>
      <c r="I176" s="570">
        <v>169</v>
      </c>
      <c r="J176" s="570">
        <v>1</v>
      </c>
      <c r="K176" s="570">
        <v>169</v>
      </c>
      <c r="L176" s="570">
        <v>1</v>
      </c>
      <c r="M176" s="570">
        <v>169</v>
      </c>
      <c r="N176" s="570"/>
      <c r="O176" s="570"/>
      <c r="P176" s="583"/>
      <c r="Q176" s="571"/>
    </row>
    <row r="177" spans="1:17" ht="14.4" customHeight="1" x14ac:dyDescent="0.3">
      <c r="A177" s="566" t="s">
        <v>7025</v>
      </c>
      <c r="B177" s="567" t="s">
        <v>7026</v>
      </c>
      <c r="C177" s="567" t="s">
        <v>5132</v>
      </c>
      <c r="D177" s="567" t="s">
        <v>7163</v>
      </c>
      <c r="E177" s="567" t="s">
        <v>7164</v>
      </c>
      <c r="F177" s="570">
        <v>1</v>
      </c>
      <c r="G177" s="570">
        <v>166</v>
      </c>
      <c r="H177" s="570">
        <v>1</v>
      </c>
      <c r="I177" s="570">
        <v>166</v>
      </c>
      <c r="J177" s="570">
        <v>1</v>
      </c>
      <c r="K177" s="570">
        <v>166</v>
      </c>
      <c r="L177" s="570">
        <v>1</v>
      </c>
      <c r="M177" s="570">
        <v>166</v>
      </c>
      <c r="N177" s="570"/>
      <c r="O177" s="570"/>
      <c r="P177" s="583"/>
      <c r="Q177" s="571"/>
    </row>
    <row r="178" spans="1:17" ht="14.4" customHeight="1" x14ac:dyDescent="0.3">
      <c r="A178" s="566" t="s">
        <v>7025</v>
      </c>
      <c r="B178" s="567" t="s">
        <v>7026</v>
      </c>
      <c r="C178" s="567" t="s">
        <v>5132</v>
      </c>
      <c r="D178" s="567" t="s">
        <v>7165</v>
      </c>
      <c r="E178" s="567" t="s">
        <v>7166</v>
      </c>
      <c r="F178" s="570">
        <v>1</v>
      </c>
      <c r="G178" s="570">
        <v>172</v>
      </c>
      <c r="H178" s="570">
        <v>1</v>
      </c>
      <c r="I178" s="570">
        <v>172</v>
      </c>
      <c r="J178" s="570">
        <v>1</v>
      </c>
      <c r="K178" s="570">
        <v>172</v>
      </c>
      <c r="L178" s="570">
        <v>1</v>
      </c>
      <c r="M178" s="570">
        <v>172</v>
      </c>
      <c r="N178" s="570"/>
      <c r="O178" s="570"/>
      <c r="P178" s="583"/>
      <c r="Q178" s="571"/>
    </row>
    <row r="179" spans="1:17" ht="14.4" customHeight="1" x14ac:dyDescent="0.3">
      <c r="A179" s="566" t="s">
        <v>7025</v>
      </c>
      <c r="B179" s="567" t="s">
        <v>7026</v>
      </c>
      <c r="C179" s="567" t="s">
        <v>5132</v>
      </c>
      <c r="D179" s="567" t="s">
        <v>7167</v>
      </c>
      <c r="E179" s="567" t="s">
        <v>7168</v>
      </c>
      <c r="F179" s="570"/>
      <c r="G179" s="570"/>
      <c r="H179" s="570"/>
      <c r="I179" s="570"/>
      <c r="J179" s="570"/>
      <c r="K179" s="570"/>
      <c r="L179" s="570"/>
      <c r="M179" s="570"/>
      <c r="N179" s="570">
        <v>1</v>
      </c>
      <c r="O179" s="570">
        <v>165</v>
      </c>
      <c r="P179" s="583"/>
      <c r="Q179" s="571">
        <v>165</v>
      </c>
    </row>
    <row r="180" spans="1:17" ht="14.4" customHeight="1" x14ac:dyDescent="0.3">
      <c r="A180" s="566" t="s">
        <v>7025</v>
      </c>
      <c r="B180" s="567" t="s">
        <v>7026</v>
      </c>
      <c r="C180" s="567" t="s">
        <v>5132</v>
      </c>
      <c r="D180" s="567" t="s">
        <v>7169</v>
      </c>
      <c r="E180" s="567" t="s">
        <v>7170</v>
      </c>
      <c r="F180" s="570"/>
      <c r="G180" s="570"/>
      <c r="H180" s="570"/>
      <c r="I180" s="570"/>
      <c r="J180" s="570"/>
      <c r="K180" s="570"/>
      <c r="L180" s="570"/>
      <c r="M180" s="570"/>
      <c r="N180" s="570">
        <v>1</v>
      </c>
      <c r="O180" s="570">
        <v>236</v>
      </c>
      <c r="P180" s="583"/>
      <c r="Q180" s="571">
        <v>236</v>
      </c>
    </row>
    <row r="181" spans="1:17" ht="14.4" customHeight="1" x14ac:dyDescent="0.3">
      <c r="A181" s="566" t="s">
        <v>7025</v>
      </c>
      <c r="B181" s="567" t="s">
        <v>7026</v>
      </c>
      <c r="C181" s="567" t="s">
        <v>5132</v>
      </c>
      <c r="D181" s="567" t="s">
        <v>7171</v>
      </c>
      <c r="E181" s="567" t="s">
        <v>7172</v>
      </c>
      <c r="F181" s="570">
        <v>7</v>
      </c>
      <c r="G181" s="570">
        <v>1232</v>
      </c>
      <c r="H181" s="570">
        <v>1</v>
      </c>
      <c r="I181" s="570">
        <v>176</v>
      </c>
      <c r="J181" s="570">
        <v>11</v>
      </c>
      <c r="K181" s="570">
        <v>1936</v>
      </c>
      <c r="L181" s="570">
        <v>1.5714285714285714</v>
      </c>
      <c r="M181" s="570">
        <v>176</v>
      </c>
      <c r="N181" s="570">
        <v>11</v>
      </c>
      <c r="O181" s="570">
        <v>1936</v>
      </c>
      <c r="P181" s="583">
        <v>1.5714285714285714</v>
      </c>
      <c r="Q181" s="571">
        <v>176</v>
      </c>
    </row>
    <row r="182" spans="1:17" ht="14.4" customHeight="1" x14ac:dyDescent="0.3">
      <c r="A182" s="566" t="s">
        <v>7025</v>
      </c>
      <c r="B182" s="567" t="s">
        <v>7026</v>
      </c>
      <c r="C182" s="567" t="s">
        <v>5132</v>
      </c>
      <c r="D182" s="567" t="s">
        <v>7173</v>
      </c>
      <c r="E182" s="567" t="s">
        <v>7174</v>
      </c>
      <c r="F182" s="570">
        <v>1</v>
      </c>
      <c r="G182" s="570">
        <v>166</v>
      </c>
      <c r="H182" s="570">
        <v>1</v>
      </c>
      <c r="I182" s="570">
        <v>166</v>
      </c>
      <c r="J182" s="570">
        <v>1</v>
      </c>
      <c r="K182" s="570">
        <v>166</v>
      </c>
      <c r="L182" s="570">
        <v>1</v>
      </c>
      <c r="M182" s="570">
        <v>166</v>
      </c>
      <c r="N182" s="570"/>
      <c r="O182" s="570"/>
      <c r="P182" s="583"/>
      <c r="Q182" s="571"/>
    </row>
    <row r="183" spans="1:17" ht="14.4" customHeight="1" x14ac:dyDescent="0.3">
      <c r="A183" s="566" t="s">
        <v>7025</v>
      </c>
      <c r="B183" s="567" t="s">
        <v>7026</v>
      </c>
      <c r="C183" s="567" t="s">
        <v>5132</v>
      </c>
      <c r="D183" s="567" t="s">
        <v>7175</v>
      </c>
      <c r="E183" s="567" t="s">
        <v>7176</v>
      </c>
      <c r="F183" s="570">
        <v>2268</v>
      </c>
      <c r="G183" s="570">
        <v>333396</v>
      </c>
      <c r="H183" s="570">
        <v>1</v>
      </c>
      <c r="I183" s="570">
        <v>147</v>
      </c>
      <c r="J183" s="570">
        <v>2428</v>
      </c>
      <c r="K183" s="570">
        <v>356916</v>
      </c>
      <c r="L183" s="570">
        <v>1.0705467372134039</v>
      </c>
      <c r="M183" s="570">
        <v>147</v>
      </c>
      <c r="N183" s="570">
        <v>1719</v>
      </c>
      <c r="O183" s="570">
        <v>252693</v>
      </c>
      <c r="P183" s="583">
        <v>0.75793650793650791</v>
      </c>
      <c r="Q183" s="571">
        <v>147</v>
      </c>
    </row>
    <row r="184" spans="1:17" ht="14.4" customHeight="1" x14ac:dyDescent="0.3">
      <c r="A184" s="566" t="s">
        <v>7025</v>
      </c>
      <c r="B184" s="567" t="s">
        <v>7026</v>
      </c>
      <c r="C184" s="567" t="s">
        <v>5132</v>
      </c>
      <c r="D184" s="567" t="s">
        <v>7177</v>
      </c>
      <c r="E184" s="567" t="s">
        <v>7178</v>
      </c>
      <c r="F184" s="570"/>
      <c r="G184" s="570"/>
      <c r="H184" s="570"/>
      <c r="I184" s="570"/>
      <c r="J184" s="570">
        <v>1</v>
      </c>
      <c r="K184" s="570">
        <v>308</v>
      </c>
      <c r="L184" s="570"/>
      <c r="M184" s="570">
        <v>308</v>
      </c>
      <c r="N184" s="570"/>
      <c r="O184" s="570"/>
      <c r="P184" s="583"/>
      <c r="Q184" s="571"/>
    </row>
    <row r="185" spans="1:17" ht="14.4" customHeight="1" x14ac:dyDescent="0.3">
      <c r="A185" s="566" t="s">
        <v>7025</v>
      </c>
      <c r="B185" s="567" t="s">
        <v>7026</v>
      </c>
      <c r="C185" s="567" t="s">
        <v>5132</v>
      </c>
      <c r="D185" s="567" t="s">
        <v>7179</v>
      </c>
      <c r="E185" s="567" t="s">
        <v>7180</v>
      </c>
      <c r="F185" s="570"/>
      <c r="G185" s="570"/>
      <c r="H185" s="570"/>
      <c r="I185" s="570"/>
      <c r="J185" s="570">
        <v>1</v>
      </c>
      <c r="K185" s="570">
        <v>308</v>
      </c>
      <c r="L185" s="570"/>
      <c r="M185" s="570">
        <v>308</v>
      </c>
      <c r="N185" s="570"/>
      <c r="O185" s="570"/>
      <c r="P185" s="583"/>
      <c r="Q185" s="571"/>
    </row>
    <row r="186" spans="1:17" ht="14.4" customHeight="1" x14ac:dyDescent="0.3">
      <c r="A186" s="566" t="s">
        <v>7025</v>
      </c>
      <c r="B186" s="567" t="s">
        <v>7026</v>
      </c>
      <c r="C186" s="567" t="s">
        <v>5132</v>
      </c>
      <c r="D186" s="567" t="s">
        <v>7181</v>
      </c>
      <c r="E186" s="567" t="s">
        <v>7182</v>
      </c>
      <c r="F186" s="570"/>
      <c r="G186" s="570"/>
      <c r="H186" s="570"/>
      <c r="I186" s="570"/>
      <c r="J186" s="570"/>
      <c r="K186" s="570"/>
      <c r="L186" s="570"/>
      <c r="M186" s="570"/>
      <c r="N186" s="570">
        <v>1</v>
      </c>
      <c r="O186" s="570">
        <v>266</v>
      </c>
      <c r="P186" s="583"/>
      <c r="Q186" s="571">
        <v>266</v>
      </c>
    </row>
    <row r="187" spans="1:17" ht="14.4" customHeight="1" x14ac:dyDescent="0.3">
      <c r="A187" s="566" t="s">
        <v>7025</v>
      </c>
      <c r="B187" s="567" t="s">
        <v>7026</v>
      </c>
      <c r="C187" s="567" t="s">
        <v>5132</v>
      </c>
      <c r="D187" s="567" t="s">
        <v>7183</v>
      </c>
      <c r="E187" s="567" t="s">
        <v>7184</v>
      </c>
      <c r="F187" s="570"/>
      <c r="G187" s="570"/>
      <c r="H187" s="570"/>
      <c r="I187" s="570"/>
      <c r="J187" s="570">
        <v>1</v>
      </c>
      <c r="K187" s="570">
        <v>1207</v>
      </c>
      <c r="L187" s="570"/>
      <c r="M187" s="570">
        <v>1207</v>
      </c>
      <c r="N187" s="570"/>
      <c r="O187" s="570"/>
      <c r="P187" s="583"/>
      <c r="Q187" s="571"/>
    </row>
    <row r="188" spans="1:17" ht="14.4" customHeight="1" x14ac:dyDescent="0.3">
      <c r="A188" s="566" t="s">
        <v>7025</v>
      </c>
      <c r="B188" s="567" t="s">
        <v>7026</v>
      </c>
      <c r="C188" s="567" t="s">
        <v>5132</v>
      </c>
      <c r="D188" s="567" t="s">
        <v>7185</v>
      </c>
      <c r="E188" s="567" t="s">
        <v>7186</v>
      </c>
      <c r="F188" s="570">
        <v>1</v>
      </c>
      <c r="G188" s="570">
        <v>781</v>
      </c>
      <c r="H188" s="570">
        <v>1</v>
      </c>
      <c r="I188" s="570">
        <v>781</v>
      </c>
      <c r="J188" s="570">
        <v>6</v>
      </c>
      <c r="K188" s="570">
        <v>4692</v>
      </c>
      <c r="L188" s="570">
        <v>6.0076824583866841</v>
      </c>
      <c r="M188" s="570">
        <v>782</v>
      </c>
      <c r="N188" s="570">
        <v>20</v>
      </c>
      <c r="O188" s="570">
        <v>15660</v>
      </c>
      <c r="P188" s="583">
        <v>20.051216389244559</v>
      </c>
      <c r="Q188" s="571">
        <v>783</v>
      </c>
    </row>
    <row r="189" spans="1:17" ht="14.4" customHeight="1" x14ac:dyDescent="0.3">
      <c r="A189" s="566" t="s">
        <v>7025</v>
      </c>
      <c r="B189" s="567" t="s">
        <v>7026</v>
      </c>
      <c r="C189" s="567" t="s">
        <v>5132</v>
      </c>
      <c r="D189" s="567" t="s">
        <v>7187</v>
      </c>
      <c r="E189" s="567" t="s">
        <v>7188</v>
      </c>
      <c r="F189" s="570">
        <v>2</v>
      </c>
      <c r="G189" s="570">
        <v>496</v>
      </c>
      <c r="H189" s="570">
        <v>1</v>
      </c>
      <c r="I189" s="570">
        <v>248</v>
      </c>
      <c r="J189" s="570">
        <v>2</v>
      </c>
      <c r="K189" s="570">
        <v>498</v>
      </c>
      <c r="L189" s="570">
        <v>1.0040322580645162</v>
      </c>
      <c r="M189" s="570">
        <v>249</v>
      </c>
      <c r="N189" s="570">
        <v>2</v>
      </c>
      <c r="O189" s="570">
        <v>498</v>
      </c>
      <c r="P189" s="583">
        <v>1.0040322580645162</v>
      </c>
      <c r="Q189" s="571">
        <v>249</v>
      </c>
    </row>
    <row r="190" spans="1:17" ht="14.4" customHeight="1" x14ac:dyDescent="0.3">
      <c r="A190" s="566" t="s">
        <v>7025</v>
      </c>
      <c r="B190" s="567" t="s">
        <v>7026</v>
      </c>
      <c r="C190" s="567" t="s">
        <v>5132</v>
      </c>
      <c r="D190" s="567" t="s">
        <v>7189</v>
      </c>
      <c r="E190" s="567" t="s">
        <v>7190</v>
      </c>
      <c r="F190" s="570"/>
      <c r="G190" s="570"/>
      <c r="H190" s="570"/>
      <c r="I190" s="570"/>
      <c r="J190" s="570">
        <v>1</v>
      </c>
      <c r="K190" s="570">
        <v>160</v>
      </c>
      <c r="L190" s="570"/>
      <c r="M190" s="570">
        <v>160</v>
      </c>
      <c r="N190" s="570"/>
      <c r="O190" s="570"/>
      <c r="P190" s="583"/>
      <c r="Q190" s="571"/>
    </row>
    <row r="191" spans="1:17" ht="14.4" customHeight="1" x14ac:dyDescent="0.3">
      <c r="A191" s="566" t="s">
        <v>7025</v>
      </c>
      <c r="B191" s="567" t="s">
        <v>7026</v>
      </c>
      <c r="C191" s="567" t="s">
        <v>5132</v>
      </c>
      <c r="D191" s="567" t="s">
        <v>7191</v>
      </c>
      <c r="E191" s="567" t="s">
        <v>7192</v>
      </c>
      <c r="F191" s="570"/>
      <c r="G191" s="570"/>
      <c r="H191" s="570"/>
      <c r="I191" s="570"/>
      <c r="J191" s="570">
        <v>1</v>
      </c>
      <c r="K191" s="570">
        <v>186</v>
      </c>
      <c r="L191" s="570"/>
      <c r="M191" s="570">
        <v>186</v>
      </c>
      <c r="N191" s="570"/>
      <c r="O191" s="570"/>
      <c r="P191" s="583"/>
      <c r="Q191" s="571"/>
    </row>
    <row r="192" spans="1:17" ht="14.4" customHeight="1" x14ac:dyDescent="0.3">
      <c r="A192" s="566" t="s">
        <v>7025</v>
      </c>
      <c r="B192" s="567" t="s">
        <v>7026</v>
      </c>
      <c r="C192" s="567" t="s">
        <v>5132</v>
      </c>
      <c r="D192" s="567" t="s">
        <v>7193</v>
      </c>
      <c r="E192" s="567" t="s">
        <v>7194</v>
      </c>
      <c r="F192" s="570">
        <v>14</v>
      </c>
      <c r="G192" s="570">
        <v>4060</v>
      </c>
      <c r="H192" s="570">
        <v>1</v>
      </c>
      <c r="I192" s="570">
        <v>290</v>
      </c>
      <c r="J192" s="570">
        <v>11</v>
      </c>
      <c r="K192" s="570">
        <v>3201</v>
      </c>
      <c r="L192" s="570">
        <v>0.78842364532019704</v>
      </c>
      <c r="M192" s="570">
        <v>291</v>
      </c>
      <c r="N192" s="570">
        <v>15</v>
      </c>
      <c r="O192" s="570">
        <v>4365</v>
      </c>
      <c r="P192" s="583">
        <v>1.0751231527093597</v>
      </c>
      <c r="Q192" s="571">
        <v>291</v>
      </c>
    </row>
    <row r="193" spans="1:17" ht="14.4" customHeight="1" x14ac:dyDescent="0.3">
      <c r="A193" s="566" t="s">
        <v>7025</v>
      </c>
      <c r="B193" s="567" t="s">
        <v>7026</v>
      </c>
      <c r="C193" s="567" t="s">
        <v>5132</v>
      </c>
      <c r="D193" s="567" t="s">
        <v>7195</v>
      </c>
      <c r="E193" s="567" t="s">
        <v>7196</v>
      </c>
      <c r="F193" s="570"/>
      <c r="G193" s="570"/>
      <c r="H193" s="570"/>
      <c r="I193" s="570"/>
      <c r="J193" s="570">
        <v>2</v>
      </c>
      <c r="K193" s="570">
        <v>722</v>
      </c>
      <c r="L193" s="570"/>
      <c r="M193" s="570">
        <v>361</v>
      </c>
      <c r="N193" s="570"/>
      <c r="O193" s="570"/>
      <c r="P193" s="583"/>
      <c r="Q193" s="571"/>
    </row>
    <row r="194" spans="1:17" ht="14.4" customHeight="1" x14ac:dyDescent="0.3">
      <c r="A194" s="566" t="s">
        <v>7025</v>
      </c>
      <c r="B194" s="567" t="s">
        <v>7026</v>
      </c>
      <c r="C194" s="567" t="s">
        <v>5132</v>
      </c>
      <c r="D194" s="567" t="s">
        <v>7197</v>
      </c>
      <c r="E194" s="567" t="s">
        <v>7198</v>
      </c>
      <c r="F194" s="570"/>
      <c r="G194" s="570"/>
      <c r="H194" s="570"/>
      <c r="I194" s="570"/>
      <c r="J194" s="570">
        <v>3</v>
      </c>
      <c r="K194" s="570">
        <v>567</v>
      </c>
      <c r="L194" s="570"/>
      <c r="M194" s="570">
        <v>189</v>
      </c>
      <c r="N194" s="570"/>
      <c r="O194" s="570"/>
      <c r="P194" s="583"/>
      <c r="Q194" s="571"/>
    </row>
    <row r="195" spans="1:17" ht="14.4" customHeight="1" x14ac:dyDescent="0.3">
      <c r="A195" s="566" t="s">
        <v>7025</v>
      </c>
      <c r="B195" s="567" t="s">
        <v>7026</v>
      </c>
      <c r="C195" s="567" t="s">
        <v>5132</v>
      </c>
      <c r="D195" s="567" t="s">
        <v>7199</v>
      </c>
      <c r="E195" s="567" t="s">
        <v>7200</v>
      </c>
      <c r="F195" s="570"/>
      <c r="G195" s="570"/>
      <c r="H195" s="570"/>
      <c r="I195" s="570"/>
      <c r="J195" s="570">
        <v>1</v>
      </c>
      <c r="K195" s="570">
        <v>196</v>
      </c>
      <c r="L195" s="570"/>
      <c r="M195" s="570">
        <v>196</v>
      </c>
      <c r="N195" s="570"/>
      <c r="O195" s="570"/>
      <c r="P195" s="583"/>
      <c r="Q195" s="571"/>
    </row>
    <row r="196" spans="1:17" ht="14.4" customHeight="1" x14ac:dyDescent="0.3">
      <c r="A196" s="566" t="s">
        <v>7025</v>
      </c>
      <c r="B196" s="567" t="s">
        <v>7026</v>
      </c>
      <c r="C196" s="567" t="s">
        <v>5132</v>
      </c>
      <c r="D196" s="567" t="s">
        <v>7201</v>
      </c>
      <c r="E196" s="567" t="s">
        <v>7202</v>
      </c>
      <c r="F196" s="570">
        <v>2</v>
      </c>
      <c r="G196" s="570">
        <v>452</v>
      </c>
      <c r="H196" s="570">
        <v>1</v>
      </c>
      <c r="I196" s="570">
        <v>226</v>
      </c>
      <c r="J196" s="570"/>
      <c r="K196" s="570"/>
      <c r="L196" s="570"/>
      <c r="M196" s="570"/>
      <c r="N196" s="570">
        <v>2</v>
      </c>
      <c r="O196" s="570">
        <v>454</v>
      </c>
      <c r="P196" s="583">
        <v>1.0044247787610618</v>
      </c>
      <c r="Q196" s="571">
        <v>227</v>
      </c>
    </row>
    <row r="197" spans="1:17" ht="14.4" customHeight="1" x14ac:dyDescent="0.3">
      <c r="A197" s="566" t="s">
        <v>7025</v>
      </c>
      <c r="B197" s="567" t="s">
        <v>7026</v>
      </c>
      <c r="C197" s="567" t="s">
        <v>5132</v>
      </c>
      <c r="D197" s="567" t="s">
        <v>7203</v>
      </c>
      <c r="E197" s="567" t="s">
        <v>7204</v>
      </c>
      <c r="F197" s="570">
        <v>1</v>
      </c>
      <c r="G197" s="570">
        <v>263</v>
      </c>
      <c r="H197" s="570">
        <v>1</v>
      </c>
      <c r="I197" s="570">
        <v>263</v>
      </c>
      <c r="J197" s="570">
        <v>2</v>
      </c>
      <c r="K197" s="570">
        <v>526</v>
      </c>
      <c r="L197" s="570">
        <v>2</v>
      </c>
      <c r="M197" s="570">
        <v>263</v>
      </c>
      <c r="N197" s="570"/>
      <c r="O197" s="570"/>
      <c r="P197" s="583"/>
      <c r="Q197" s="571"/>
    </row>
    <row r="198" spans="1:17" ht="14.4" customHeight="1" x14ac:dyDescent="0.3">
      <c r="A198" s="566" t="s">
        <v>7025</v>
      </c>
      <c r="B198" s="567" t="s">
        <v>7026</v>
      </c>
      <c r="C198" s="567" t="s">
        <v>5132</v>
      </c>
      <c r="D198" s="567" t="s">
        <v>7205</v>
      </c>
      <c r="E198" s="567" t="s">
        <v>7206</v>
      </c>
      <c r="F198" s="570">
        <v>6</v>
      </c>
      <c r="G198" s="570">
        <v>1104</v>
      </c>
      <c r="H198" s="570">
        <v>1</v>
      </c>
      <c r="I198" s="570">
        <v>184</v>
      </c>
      <c r="J198" s="570">
        <v>3</v>
      </c>
      <c r="K198" s="570">
        <v>555</v>
      </c>
      <c r="L198" s="570">
        <v>0.50271739130434778</v>
      </c>
      <c r="M198" s="570">
        <v>185</v>
      </c>
      <c r="N198" s="570">
        <v>11</v>
      </c>
      <c r="O198" s="570">
        <v>2035</v>
      </c>
      <c r="P198" s="583">
        <v>1.8432971014492754</v>
      </c>
      <c r="Q198" s="571">
        <v>185</v>
      </c>
    </row>
    <row r="199" spans="1:17" ht="14.4" customHeight="1" x14ac:dyDescent="0.3">
      <c r="A199" s="566" t="s">
        <v>7025</v>
      </c>
      <c r="B199" s="567" t="s">
        <v>7026</v>
      </c>
      <c r="C199" s="567" t="s">
        <v>5132</v>
      </c>
      <c r="D199" s="567" t="s">
        <v>7207</v>
      </c>
      <c r="E199" s="567" t="s">
        <v>7208</v>
      </c>
      <c r="F199" s="570"/>
      <c r="G199" s="570"/>
      <c r="H199" s="570"/>
      <c r="I199" s="570"/>
      <c r="J199" s="570">
        <v>1</v>
      </c>
      <c r="K199" s="570">
        <v>459</v>
      </c>
      <c r="L199" s="570"/>
      <c r="M199" s="570">
        <v>459</v>
      </c>
      <c r="N199" s="570"/>
      <c r="O199" s="570"/>
      <c r="P199" s="583"/>
      <c r="Q199" s="571"/>
    </row>
    <row r="200" spans="1:17" ht="14.4" customHeight="1" x14ac:dyDescent="0.3">
      <c r="A200" s="566" t="s">
        <v>7025</v>
      </c>
      <c r="B200" s="567" t="s">
        <v>7026</v>
      </c>
      <c r="C200" s="567" t="s">
        <v>5132</v>
      </c>
      <c r="D200" s="567" t="s">
        <v>7209</v>
      </c>
      <c r="E200" s="567" t="s">
        <v>7210</v>
      </c>
      <c r="F200" s="570">
        <v>6</v>
      </c>
      <c r="G200" s="570">
        <v>3354</v>
      </c>
      <c r="H200" s="570">
        <v>1</v>
      </c>
      <c r="I200" s="570">
        <v>559</v>
      </c>
      <c r="J200" s="570">
        <v>1</v>
      </c>
      <c r="K200" s="570">
        <v>559</v>
      </c>
      <c r="L200" s="570">
        <v>0.16666666666666666</v>
      </c>
      <c r="M200" s="570">
        <v>559</v>
      </c>
      <c r="N200" s="570">
        <v>5</v>
      </c>
      <c r="O200" s="570">
        <v>2800</v>
      </c>
      <c r="P200" s="583">
        <v>0.83482409063804408</v>
      </c>
      <c r="Q200" s="571">
        <v>560</v>
      </c>
    </row>
    <row r="201" spans="1:17" ht="14.4" customHeight="1" x14ac:dyDescent="0.3">
      <c r="A201" s="566" t="s">
        <v>7025</v>
      </c>
      <c r="B201" s="567" t="s">
        <v>7026</v>
      </c>
      <c r="C201" s="567" t="s">
        <v>5132</v>
      </c>
      <c r="D201" s="567" t="s">
        <v>7211</v>
      </c>
      <c r="E201" s="567" t="s">
        <v>7212</v>
      </c>
      <c r="F201" s="570">
        <v>1</v>
      </c>
      <c r="G201" s="570">
        <v>130</v>
      </c>
      <c r="H201" s="570">
        <v>1</v>
      </c>
      <c r="I201" s="570">
        <v>130</v>
      </c>
      <c r="J201" s="570">
        <v>3</v>
      </c>
      <c r="K201" s="570">
        <v>390</v>
      </c>
      <c r="L201" s="570">
        <v>3</v>
      </c>
      <c r="M201" s="570">
        <v>130</v>
      </c>
      <c r="N201" s="570"/>
      <c r="O201" s="570"/>
      <c r="P201" s="583"/>
      <c r="Q201" s="571"/>
    </row>
    <row r="202" spans="1:17" ht="14.4" customHeight="1" x14ac:dyDescent="0.3">
      <c r="A202" s="566" t="s">
        <v>7025</v>
      </c>
      <c r="B202" s="567" t="s">
        <v>7026</v>
      </c>
      <c r="C202" s="567" t="s">
        <v>5132</v>
      </c>
      <c r="D202" s="567" t="s">
        <v>7213</v>
      </c>
      <c r="E202" s="567" t="s">
        <v>7214</v>
      </c>
      <c r="F202" s="570"/>
      <c r="G202" s="570"/>
      <c r="H202" s="570"/>
      <c r="I202" s="570"/>
      <c r="J202" s="570">
        <v>3</v>
      </c>
      <c r="K202" s="570">
        <v>390</v>
      </c>
      <c r="L202" s="570"/>
      <c r="M202" s="570">
        <v>130</v>
      </c>
      <c r="N202" s="570">
        <v>1</v>
      </c>
      <c r="O202" s="570">
        <v>131</v>
      </c>
      <c r="P202" s="583"/>
      <c r="Q202" s="571">
        <v>131</v>
      </c>
    </row>
    <row r="203" spans="1:17" ht="14.4" customHeight="1" x14ac:dyDescent="0.3">
      <c r="A203" s="566" t="s">
        <v>7025</v>
      </c>
      <c r="B203" s="567" t="s">
        <v>7026</v>
      </c>
      <c r="C203" s="567" t="s">
        <v>5132</v>
      </c>
      <c r="D203" s="567" t="s">
        <v>7215</v>
      </c>
      <c r="E203" s="567" t="s">
        <v>7216</v>
      </c>
      <c r="F203" s="570">
        <v>5</v>
      </c>
      <c r="G203" s="570">
        <v>900</v>
      </c>
      <c r="H203" s="570">
        <v>1</v>
      </c>
      <c r="I203" s="570">
        <v>180</v>
      </c>
      <c r="J203" s="570">
        <v>4</v>
      </c>
      <c r="K203" s="570">
        <v>720</v>
      </c>
      <c r="L203" s="570">
        <v>0.8</v>
      </c>
      <c r="M203" s="570">
        <v>180</v>
      </c>
      <c r="N203" s="570">
        <v>2</v>
      </c>
      <c r="O203" s="570">
        <v>362</v>
      </c>
      <c r="P203" s="583">
        <v>0.4022222222222222</v>
      </c>
      <c r="Q203" s="571">
        <v>181</v>
      </c>
    </row>
    <row r="204" spans="1:17" ht="14.4" customHeight="1" x14ac:dyDescent="0.3">
      <c r="A204" s="566" t="s">
        <v>7025</v>
      </c>
      <c r="B204" s="567" t="s">
        <v>7026</v>
      </c>
      <c r="C204" s="567" t="s">
        <v>5132</v>
      </c>
      <c r="D204" s="567" t="s">
        <v>7217</v>
      </c>
      <c r="E204" s="567" t="s">
        <v>7218</v>
      </c>
      <c r="F204" s="570">
        <v>10</v>
      </c>
      <c r="G204" s="570">
        <v>1730</v>
      </c>
      <c r="H204" s="570">
        <v>1</v>
      </c>
      <c r="I204" s="570">
        <v>173</v>
      </c>
      <c r="J204" s="570">
        <v>10</v>
      </c>
      <c r="K204" s="570">
        <v>1730</v>
      </c>
      <c r="L204" s="570">
        <v>1</v>
      </c>
      <c r="M204" s="570">
        <v>173</v>
      </c>
      <c r="N204" s="570">
        <v>4</v>
      </c>
      <c r="O204" s="570">
        <v>696</v>
      </c>
      <c r="P204" s="583">
        <v>0.40231213872832372</v>
      </c>
      <c r="Q204" s="571">
        <v>174</v>
      </c>
    </row>
    <row r="205" spans="1:17" ht="14.4" customHeight="1" x14ac:dyDescent="0.3">
      <c r="A205" s="566" t="s">
        <v>7025</v>
      </c>
      <c r="B205" s="567" t="s">
        <v>7026</v>
      </c>
      <c r="C205" s="567" t="s">
        <v>5132</v>
      </c>
      <c r="D205" s="567" t="s">
        <v>7219</v>
      </c>
      <c r="E205" s="567" t="s">
        <v>7220</v>
      </c>
      <c r="F205" s="570"/>
      <c r="G205" s="570"/>
      <c r="H205" s="570"/>
      <c r="I205" s="570"/>
      <c r="J205" s="570">
        <v>1</v>
      </c>
      <c r="K205" s="570">
        <v>262</v>
      </c>
      <c r="L205" s="570"/>
      <c r="M205" s="570">
        <v>262</v>
      </c>
      <c r="N205" s="570"/>
      <c r="O205" s="570"/>
      <c r="P205" s="583"/>
      <c r="Q205" s="571"/>
    </row>
    <row r="206" spans="1:17" ht="14.4" customHeight="1" x14ac:dyDescent="0.3">
      <c r="A206" s="566" t="s">
        <v>7025</v>
      </c>
      <c r="B206" s="567" t="s">
        <v>7026</v>
      </c>
      <c r="C206" s="567" t="s">
        <v>5132</v>
      </c>
      <c r="D206" s="567" t="s">
        <v>7221</v>
      </c>
      <c r="E206" s="567" t="s">
        <v>7222</v>
      </c>
      <c r="F206" s="570">
        <v>2</v>
      </c>
      <c r="G206" s="570">
        <v>498</v>
      </c>
      <c r="H206" s="570">
        <v>1</v>
      </c>
      <c r="I206" s="570">
        <v>249</v>
      </c>
      <c r="J206" s="570">
        <v>3</v>
      </c>
      <c r="K206" s="570">
        <v>750</v>
      </c>
      <c r="L206" s="570">
        <v>1.5060240963855422</v>
      </c>
      <c r="M206" s="570">
        <v>250</v>
      </c>
      <c r="N206" s="570">
        <v>2</v>
      </c>
      <c r="O206" s="570">
        <v>500</v>
      </c>
      <c r="P206" s="583">
        <v>1.0040160642570282</v>
      </c>
      <c r="Q206" s="571">
        <v>250</v>
      </c>
    </row>
    <row r="207" spans="1:17" ht="14.4" customHeight="1" x14ac:dyDescent="0.3">
      <c r="A207" s="566" t="s">
        <v>7025</v>
      </c>
      <c r="B207" s="567" t="s">
        <v>7026</v>
      </c>
      <c r="C207" s="567" t="s">
        <v>5132</v>
      </c>
      <c r="D207" s="567" t="s">
        <v>7223</v>
      </c>
      <c r="E207" s="567" t="s">
        <v>7224</v>
      </c>
      <c r="F207" s="570"/>
      <c r="G207" s="570"/>
      <c r="H207" s="570"/>
      <c r="I207" s="570"/>
      <c r="J207" s="570">
        <v>4</v>
      </c>
      <c r="K207" s="570">
        <v>732</v>
      </c>
      <c r="L207" s="570"/>
      <c r="M207" s="570">
        <v>183</v>
      </c>
      <c r="N207" s="570"/>
      <c r="O207" s="570"/>
      <c r="P207" s="583"/>
      <c r="Q207" s="571"/>
    </row>
    <row r="208" spans="1:17" ht="14.4" customHeight="1" x14ac:dyDescent="0.3">
      <c r="A208" s="566" t="s">
        <v>7025</v>
      </c>
      <c r="B208" s="567" t="s">
        <v>7026</v>
      </c>
      <c r="C208" s="567" t="s">
        <v>5132</v>
      </c>
      <c r="D208" s="567" t="s">
        <v>7225</v>
      </c>
      <c r="E208" s="567" t="s">
        <v>7226</v>
      </c>
      <c r="F208" s="570">
        <v>1</v>
      </c>
      <c r="G208" s="570">
        <v>411</v>
      </c>
      <c r="H208" s="570">
        <v>1</v>
      </c>
      <c r="I208" s="570">
        <v>411</v>
      </c>
      <c r="J208" s="570">
        <v>1</v>
      </c>
      <c r="K208" s="570">
        <v>411</v>
      </c>
      <c r="L208" s="570">
        <v>1</v>
      </c>
      <c r="M208" s="570">
        <v>411</v>
      </c>
      <c r="N208" s="570"/>
      <c r="O208" s="570"/>
      <c r="P208" s="583"/>
      <c r="Q208" s="571"/>
    </row>
    <row r="209" spans="1:17" ht="14.4" customHeight="1" x14ac:dyDescent="0.3">
      <c r="A209" s="566" t="s">
        <v>7025</v>
      </c>
      <c r="B209" s="567" t="s">
        <v>7026</v>
      </c>
      <c r="C209" s="567" t="s">
        <v>5132</v>
      </c>
      <c r="D209" s="567" t="s">
        <v>7227</v>
      </c>
      <c r="E209" s="567" t="s">
        <v>7228</v>
      </c>
      <c r="F209" s="570"/>
      <c r="G209" s="570"/>
      <c r="H209" s="570"/>
      <c r="I209" s="570"/>
      <c r="J209" s="570">
        <v>1</v>
      </c>
      <c r="K209" s="570">
        <v>525</v>
      </c>
      <c r="L209" s="570"/>
      <c r="M209" s="570">
        <v>525</v>
      </c>
      <c r="N209" s="570">
        <v>2</v>
      </c>
      <c r="O209" s="570">
        <v>1052</v>
      </c>
      <c r="P209" s="583"/>
      <c r="Q209" s="571">
        <v>526</v>
      </c>
    </row>
    <row r="210" spans="1:17" ht="14.4" customHeight="1" x14ac:dyDescent="0.3">
      <c r="A210" s="566" t="s">
        <v>7025</v>
      </c>
      <c r="B210" s="567" t="s">
        <v>7026</v>
      </c>
      <c r="C210" s="567" t="s">
        <v>5132</v>
      </c>
      <c r="D210" s="567" t="s">
        <v>7229</v>
      </c>
      <c r="E210" s="567" t="s">
        <v>7230</v>
      </c>
      <c r="F210" s="570">
        <v>5</v>
      </c>
      <c r="G210" s="570">
        <v>1260</v>
      </c>
      <c r="H210" s="570">
        <v>1</v>
      </c>
      <c r="I210" s="570">
        <v>252</v>
      </c>
      <c r="J210" s="570">
        <v>3</v>
      </c>
      <c r="K210" s="570">
        <v>759</v>
      </c>
      <c r="L210" s="570">
        <v>0.60238095238095235</v>
      </c>
      <c r="M210" s="570">
        <v>253</v>
      </c>
      <c r="N210" s="570"/>
      <c r="O210" s="570"/>
      <c r="P210" s="583"/>
      <c r="Q210" s="571"/>
    </row>
    <row r="211" spans="1:17" ht="14.4" customHeight="1" x14ac:dyDescent="0.3">
      <c r="A211" s="566" t="s">
        <v>7025</v>
      </c>
      <c r="B211" s="567" t="s">
        <v>7026</v>
      </c>
      <c r="C211" s="567" t="s">
        <v>5132</v>
      </c>
      <c r="D211" s="567" t="s">
        <v>7231</v>
      </c>
      <c r="E211" s="567" t="s">
        <v>7232</v>
      </c>
      <c r="F211" s="570"/>
      <c r="G211" s="570"/>
      <c r="H211" s="570"/>
      <c r="I211" s="570"/>
      <c r="J211" s="570">
        <v>2</v>
      </c>
      <c r="K211" s="570">
        <v>1876</v>
      </c>
      <c r="L211" s="570"/>
      <c r="M211" s="570">
        <v>938</v>
      </c>
      <c r="N211" s="570">
        <v>3</v>
      </c>
      <c r="O211" s="570">
        <v>2817</v>
      </c>
      <c r="P211" s="583"/>
      <c r="Q211" s="571">
        <v>939</v>
      </c>
    </row>
    <row r="212" spans="1:17" ht="14.4" customHeight="1" x14ac:dyDescent="0.3">
      <c r="A212" s="566" t="s">
        <v>7025</v>
      </c>
      <c r="B212" s="567" t="s">
        <v>7026</v>
      </c>
      <c r="C212" s="567" t="s">
        <v>5132</v>
      </c>
      <c r="D212" s="567" t="s">
        <v>7233</v>
      </c>
      <c r="E212" s="567" t="s">
        <v>7234</v>
      </c>
      <c r="F212" s="570">
        <v>1</v>
      </c>
      <c r="G212" s="570">
        <v>393</v>
      </c>
      <c r="H212" s="570">
        <v>1</v>
      </c>
      <c r="I212" s="570">
        <v>393</v>
      </c>
      <c r="J212" s="570">
        <v>1</v>
      </c>
      <c r="K212" s="570">
        <v>393</v>
      </c>
      <c r="L212" s="570">
        <v>1</v>
      </c>
      <c r="M212" s="570">
        <v>393</v>
      </c>
      <c r="N212" s="570"/>
      <c r="O212" s="570"/>
      <c r="P212" s="583"/>
      <c r="Q212" s="571"/>
    </row>
    <row r="213" spans="1:17" ht="14.4" customHeight="1" x14ac:dyDescent="0.3">
      <c r="A213" s="566" t="s">
        <v>7025</v>
      </c>
      <c r="B213" s="567" t="s">
        <v>7026</v>
      </c>
      <c r="C213" s="567" t="s">
        <v>5132</v>
      </c>
      <c r="D213" s="567" t="s">
        <v>7235</v>
      </c>
      <c r="E213" s="567" t="s">
        <v>7236</v>
      </c>
      <c r="F213" s="570">
        <v>1</v>
      </c>
      <c r="G213" s="570">
        <v>585</v>
      </c>
      <c r="H213" s="570">
        <v>1</v>
      </c>
      <c r="I213" s="570">
        <v>585</v>
      </c>
      <c r="J213" s="570">
        <v>1</v>
      </c>
      <c r="K213" s="570">
        <v>585</v>
      </c>
      <c r="L213" s="570">
        <v>1</v>
      </c>
      <c r="M213" s="570">
        <v>585</v>
      </c>
      <c r="N213" s="570"/>
      <c r="O213" s="570"/>
      <c r="P213" s="583"/>
      <c r="Q213" s="571"/>
    </row>
    <row r="214" spans="1:17" ht="14.4" customHeight="1" x14ac:dyDescent="0.3">
      <c r="A214" s="566" t="s">
        <v>7025</v>
      </c>
      <c r="B214" s="567" t="s">
        <v>7026</v>
      </c>
      <c r="C214" s="567" t="s">
        <v>5132</v>
      </c>
      <c r="D214" s="567" t="s">
        <v>7237</v>
      </c>
      <c r="E214" s="567" t="s">
        <v>7238</v>
      </c>
      <c r="F214" s="570">
        <v>3</v>
      </c>
      <c r="G214" s="570">
        <v>543</v>
      </c>
      <c r="H214" s="570">
        <v>1</v>
      </c>
      <c r="I214" s="570">
        <v>181</v>
      </c>
      <c r="J214" s="570">
        <v>4</v>
      </c>
      <c r="K214" s="570">
        <v>724</v>
      </c>
      <c r="L214" s="570">
        <v>1.3333333333333333</v>
      </c>
      <c r="M214" s="570">
        <v>181</v>
      </c>
      <c r="N214" s="570">
        <v>1</v>
      </c>
      <c r="O214" s="570">
        <v>182</v>
      </c>
      <c r="P214" s="583">
        <v>0.33517495395948432</v>
      </c>
      <c r="Q214" s="571">
        <v>182</v>
      </c>
    </row>
    <row r="215" spans="1:17" ht="14.4" customHeight="1" x14ac:dyDescent="0.3">
      <c r="A215" s="566" t="s">
        <v>7025</v>
      </c>
      <c r="B215" s="567" t="s">
        <v>7026</v>
      </c>
      <c r="C215" s="567" t="s">
        <v>5132</v>
      </c>
      <c r="D215" s="567" t="s">
        <v>7239</v>
      </c>
      <c r="E215" s="567" t="s">
        <v>7240</v>
      </c>
      <c r="F215" s="570">
        <v>2</v>
      </c>
      <c r="G215" s="570">
        <v>880</v>
      </c>
      <c r="H215" s="570">
        <v>1</v>
      </c>
      <c r="I215" s="570">
        <v>440</v>
      </c>
      <c r="J215" s="570"/>
      <c r="K215" s="570"/>
      <c r="L215" s="570"/>
      <c r="M215" s="570"/>
      <c r="N215" s="570"/>
      <c r="O215" s="570"/>
      <c r="P215" s="583"/>
      <c r="Q215" s="571"/>
    </row>
    <row r="216" spans="1:17" ht="14.4" customHeight="1" x14ac:dyDescent="0.3">
      <c r="A216" s="566" t="s">
        <v>7025</v>
      </c>
      <c r="B216" s="567" t="s">
        <v>7026</v>
      </c>
      <c r="C216" s="567" t="s">
        <v>5132</v>
      </c>
      <c r="D216" s="567" t="s">
        <v>7241</v>
      </c>
      <c r="E216" s="567" t="s">
        <v>7242</v>
      </c>
      <c r="F216" s="570">
        <v>8</v>
      </c>
      <c r="G216" s="570">
        <v>2376</v>
      </c>
      <c r="H216" s="570">
        <v>1</v>
      </c>
      <c r="I216" s="570">
        <v>297</v>
      </c>
      <c r="J216" s="570">
        <v>5</v>
      </c>
      <c r="K216" s="570">
        <v>1490</v>
      </c>
      <c r="L216" s="570">
        <v>0.62710437710437705</v>
      </c>
      <c r="M216" s="570">
        <v>298</v>
      </c>
      <c r="N216" s="570">
        <v>14</v>
      </c>
      <c r="O216" s="570">
        <v>4172</v>
      </c>
      <c r="P216" s="583">
        <v>1.7558922558922558</v>
      </c>
      <c r="Q216" s="571">
        <v>298</v>
      </c>
    </row>
    <row r="217" spans="1:17" ht="14.4" customHeight="1" x14ac:dyDescent="0.3">
      <c r="A217" s="566" t="s">
        <v>7025</v>
      </c>
      <c r="B217" s="567" t="s">
        <v>7026</v>
      </c>
      <c r="C217" s="567" t="s">
        <v>5132</v>
      </c>
      <c r="D217" s="567" t="s">
        <v>7243</v>
      </c>
      <c r="E217" s="567" t="s">
        <v>7244</v>
      </c>
      <c r="F217" s="570">
        <v>3</v>
      </c>
      <c r="G217" s="570">
        <v>1947</v>
      </c>
      <c r="H217" s="570">
        <v>1</v>
      </c>
      <c r="I217" s="570">
        <v>649</v>
      </c>
      <c r="J217" s="570">
        <v>2</v>
      </c>
      <c r="K217" s="570">
        <v>1298</v>
      </c>
      <c r="L217" s="570">
        <v>0.66666666666666663</v>
      </c>
      <c r="M217" s="570">
        <v>649</v>
      </c>
      <c r="N217" s="570">
        <v>4</v>
      </c>
      <c r="O217" s="570">
        <v>2596</v>
      </c>
      <c r="P217" s="583">
        <v>1.3333333333333333</v>
      </c>
      <c r="Q217" s="571">
        <v>649</v>
      </c>
    </row>
    <row r="218" spans="1:17" ht="14.4" customHeight="1" x14ac:dyDescent="0.3">
      <c r="A218" s="566" t="s">
        <v>7025</v>
      </c>
      <c r="B218" s="567" t="s">
        <v>7245</v>
      </c>
      <c r="C218" s="567" t="s">
        <v>5132</v>
      </c>
      <c r="D218" s="567" t="s">
        <v>7246</v>
      </c>
      <c r="E218" s="567" t="s">
        <v>7247</v>
      </c>
      <c r="F218" s="570">
        <v>24</v>
      </c>
      <c r="G218" s="570">
        <v>24816</v>
      </c>
      <c r="H218" s="570">
        <v>1</v>
      </c>
      <c r="I218" s="570">
        <v>1034</v>
      </c>
      <c r="J218" s="570">
        <v>24</v>
      </c>
      <c r="K218" s="570">
        <v>24840</v>
      </c>
      <c r="L218" s="570">
        <v>1.0009671179883946</v>
      </c>
      <c r="M218" s="570">
        <v>1035</v>
      </c>
      <c r="N218" s="570">
        <v>3</v>
      </c>
      <c r="O218" s="570">
        <v>3105</v>
      </c>
      <c r="P218" s="583">
        <v>0.12512088974854932</v>
      </c>
      <c r="Q218" s="571">
        <v>1035</v>
      </c>
    </row>
    <row r="219" spans="1:17" ht="14.4" customHeight="1" x14ac:dyDescent="0.3">
      <c r="A219" s="566" t="s">
        <v>7248</v>
      </c>
      <c r="B219" s="567" t="s">
        <v>6876</v>
      </c>
      <c r="C219" s="567" t="s">
        <v>5098</v>
      </c>
      <c r="D219" s="567" t="s">
        <v>7249</v>
      </c>
      <c r="E219" s="567" t="s">
        <v>7250</v>
      </c>
      <c r="F219" s="570">
        <v>0.5</v>
      </c>
      <c r="G219" s="570">
        <v>1154.04</v>
      </c>
      <c r="H219" s="570">
        <v>1</v>
      </c>
      <c r="I219" s="570">
        <v>2308.08</v>
      </c>
      <c r="J219" s="570">
        <v>1</v>
      </c>
      <c r="K219" s="570">
        <v>1982.88</v>
      </c>
      <c r="L219" s="570">
        <v>1.7182073411666841</v>
      </c>
      <c r="M219" s="570">
        <v>1982.88</v>
      </c>
      <c r="N219" s="570">
        <v>1</v>
      </c>
      <c r="O219" s="570">
        <v>1982.88</v>
      </c>
      <c r="P219" s="583">
        <v>1.7182073411666841</v>
      </c>
      <c r="Q219" s="571">
        <v>1982.88</v>
      </c>
    </row>
    <row r="220" spans="1:17" ht="14.4" customHeight="1" x14ac:dyDescent="0.3">
      <c r="A220" s="566" t="s">
        <v>7248</v>
      </c>
      <c r="B220" s="567" t="s">
        <v>6876</v>
      </c>
      <c r="C220" s="567" t="s">
        <v>5098</v>
      </c>
      <c r="D220" s="567" t="s">
        <v>7251</v>
      </c>
      <c r="E220" s="567" t="s">
        <v>7252</v>
      </c>
      <c r="F220" s="570">
        <v>1</v>
      </c>
      <c r="G220" s="570">
        <v>2554.48</v>
      </c>
      <c r="H220" s="570">
        <v>1</v>
      </c>
      <c r="I220" s="570">
        <v>2554.48</v>
      </c>
      <c r="J220" s="570">
        <v>1</v>
      </c>
      <c r="K220" s="570">
        <v>2648.23</v>
      </c>
      <c r="L220" s="570">
        <v>1.0367002286179574</v>
      </c>
      <c r="M220" s="570">
        <v>2648.23</v>
      </c>
      <c r="N220" s="570"/>
      <c r="O220" s="570"/>
      <c r="P220" s="583"/>
      <c r="Q220" s="571"/>
    </row>
    <row r="221" spans="1:17" ht="14.4" customHeight="1" x14ac:dyDescent="0.3">
      <c r="A221" s="566" t="s">
        <v>7248</v>
      </c>
      <c r="B221" s="567" t="s">
        <v>6876</v>
      </c>
      <c r="C221" s="567" t="s">
        <v>5098</v>
      </c>
      <c r="D221" s="567" t="s">
        <v>7253</v>
      </c>
      <c r="E221" s="567" t="s">
        <v>7252</v>
      </c>
      <c r="F221" s="570"/>
      <c r="G221" s="570"/>
      <c r="H221" s="570"/>
      <c r="I221" s="570"/>
      <c r="J221" s="570">
        <v>0.2</v>
      </c>
      <c r="K221" s="570">
        <v>1324.11</v>
      </c>
      <c r="L221" s="570"/>
      <c r="M221" s="570">
        <v>6620.5499999999993</v>
      </c>
      <c r="N221" s="570"/>
      <c r="O221" s="570"/>
      <c r="P221" s="583"/>
      <c r="Q221" s="571"/>
    </row>
    <row r="222" spans="1:17" ht="14.4" customHeight="1" x14ac:dyDescent="0.3">
      <c r="A222" s="566" t="s">
        <v>7248</v>
      </c>
      <c r="B222" s="567" t="s">
        <v>6876</v>
      </c>
      <c r="C222" s="567" t="s">
        <v>5098</v>
      </c>
      <c r="D222" s="567" t="s">
        <v>7254</v>
      </c>
      <c r="E222" s="567" t="s">
        <v>7255</v>
      </c>
      <c r="F222" s="570"/>
      <c r="G222" s="570"/>
      <c r="H222" s="570"/>
      <c r="I222" s="570"/>
      <c r="J222" s="570"/>
      <c r="K222" s="570"/>
      <c r="L222" s="570"/>
      <c r="M222" s="570"/>
      <c r="N222" s="570">
        <v>0.8</v>
      </c>
      <c r="O222" s="570">
        <v>392.13</v>
      </c>
      <c r="P222" s="583"/>
      <c r="Q222" s="571">
        <v>490.16249999999997</v>
      </c>
    </row>
    <row r="223" spans="1:17" ht="14.4" customHeight="1" x14ac:dyDescent="0.3">
      <c r="A223" s="566" t="s">
        <v>7248</v>
      </c>
      <c r="B223" s="567" t="s">
        <v>6876</v>
      </c>
      <c r="C223" s="567" t="s">
        <v>5098</v>
      </c>
      <c r="D223" s="567" t="s">
        <v>7256</v>
      </c>
      <c r="E223" s="567" t="s">
        <v>7257</v>
      </c>
      <c r="F223" s="570">
        <v>0.1</v>
      </c>
      <c r="G223" s="570">
        <v>67.680000000000007</v>
      </c>
      <c r="H223" s="570">
        <v>1</v>
      </c>
      <c r="I223" s="570">
        <v>676.80000000000007</v>
      </c>
      <c r="J223" s="570"/>
      <c r="K223" s="570"/>
      <c r="L223" s="570"/>
      <c r="M223" s="570"/>
      <c r="N223" s="570"/>
      <c r="O223" s="570"/>
      <c r="P223" s="583"/>
      <c r="Q223" s="571"/>
    </row>
    <row r="224" spans="1:17" ht="14.4" customHeight="1" x14ac:dyDescent="0.3">
      <c r="A224" s="566" t="s">
        <v>7248</v>
      </c>
      <c r="B224" s="567" t="s">
        <v>6876</v>
      </c>
      <c r="C224" s="567" t="s">
        <v>5098</v>
      </c>
      <c r="D224" s="567" t="s">
        <v>7258</v>
      </c>
      <c r="E224" s="567" t="s">
        <v>7259</v>
      </c>
      <c r="F224" s="570">
        <v>27.450000000000006</v>
      </c>
      <c r="G224" s="570">
        <v>39291.61</v>
      </c>
      <c r="H224" s="570">
        <v>1</v>
      </c>
      <c r="I224" s="570">
        <v>1431.3883424408011</v>
      </c>
      <c r="J224" s="570">
        <v>24.95</v>
      </c>
      <c r="K224" s="570">
        <v>29336.730000000003</v>
      </c>
      <c r="L224" s="570">
        <v>0.74664107681003666</v>
      </c>
      <c r="M224" s="570">
        <v>1175.820841683367</v>
      </c>
      <c r="N224" s="570">
        <v>18.149999999999999</v>
      </c>
      <c r="O224" s="570">
        <v>17811.09</v>
      </c>
      <c r="P224" s="583">
        <v>0.4533051712566627</v>
      </c>
      <c r="Q224" s="571">
        <v>981.32727272727277</v>
      </c>
    </row>
    <row r="225" spans="1:17" ht="14.4" customHeight="1" x14ac:dyDescent="0.3">
      <c r="A225" s="566" t="s">
        <v>7248</v>
      </c>
      <c r="B225" s="567" t="s">
        <v>6876</v>
      </c>
      <c r="C225" s="567" t="s">
        <v>5098</v>
      </c>
      <c r="D225" s="567" t="s">
        <v>7260</v>
      </c>
      <c r="E225" s="567" t="s">
        <v>7261</v>
      </c>
      <c r="F225" s="570">
        <v>1.98</v>
      </c>
      <c r="G225" s="570">
        <v>27064.379999999997</v>
      </c>
      <c r="H225" s="570">
        <v>1</v>
      </c>
      <c r="I225" s="570">
        <v>13668.878787878786</v>
      </c>
      <c r="J225" s="570"/>
      <c r="K225" s="570"/>
      <c r="L225" s="570"/>
      <c r="M225" s="570"/>
      <c r="N225" s="570"/>
      <c r="O225" s="570"/>
      <c r="P225" s="583"/>
      <c r="Q225" s="571"/>
    </row>
    <row r="226" spans="1:17" ht="14.4" customHeight="1" x14ac:dyDescent="0.3">
      <c r="A226" s="566" t="s">
        <v>7248</v>
      </c>
      <c r="B226" s="567" t="s">
        <v>6876</v>
      </c>
      <c r="C226" s="567" t="s">
        <v>5098</v>
      </c>
      <c r="D226" s="567" t="s">
        <v>7262</v>
      </c>
      <c r="E226" s="567" t="s">
        <v>7263</v>
      </c>
      <c r="F226" s="570">
        <v>3.58</v>
      </c>
      <c r="G226" s="570">
        <v>60797.440000000002</v>
      </c>
      <c r="H226" s="570">
        <v>1</v>
      </c>
      <c r="I226" s="570">
        <v>16982.525139664805</v>
      </c>
      <c r="J226" s="570">
        <v>8.36</v>
      </c>
      <c r="K226" s="570">
        <v>107694.46999999999</v>
      </c>
      <c r="L226" s="570">
        <v>1.771365208798265</v>
      </c>
      <c r="M226" s="570">
        <v>12882.113636363636</v>
      </c>
      <c r="N226" s="570">
        <v>5.6499999999999995</v>
      </c>
      <c r="O226" s="570">
        <v>62735.65</v>
      </c>
      <c r="P226" s="583">
        <v>1.0318797962545792</v>
      </c>
      <c r="Q226" s="571">
        <v>11103.654867256639</v>
      </c>
    </row>
    <row r="227" spans="1:17" ht="14.4" customHeight="1" x14ac:dyDescent="0.3">
      <c r="A227" s="566" t="s">
        <v>7248</v>
      </c>
      <c r="B227" s="567" t="s">
        <v>6876</v>
      </c>
      <c r="C227" s="567" t="s">
        <v>5098</v>
      </c>
      <c r="D227" s="567" t="s">
        <v>7264</v>
      </c>
      <c r="E227" s="567" t="s">
        <v>7263</v>
      </c>
      <c r="F227" s="570"/>
      <c r="G227" s="570"/>
      <c r="H227" s="570"/>
      <c r="I227" s="570"/>
      <c r="J227" s="570"/>
      <c r="K227" s="570"/>
      <c r="L227" s="570"/>
      <c r="M227" s="570"/>
      <c r="N227" s="570">
        <v>0.02</v>
      </c>
      <c r="O227" s="570">
        <v>515.99</v>
      </c>
      <c r="P227" s="583"/>
      <c r="Q227" s="571">
        <v>25799.5</v>
      </c>
    </row>
    <row r="228" spans="1:17" ht="14.4" customHeight="1" x14ac:dyDescent="0.3">
      <c r="A228" s="566" t="s">
        <v>7248</v>
      </c>
      <c r="B228" s="567" t="s">
        <v>6876</v>
      </c>
      <c r="C228" s="567" t="s">
        <v>5098</v>
      </c>
      <c r="D228" s="567" t="s">
        <v>7265</v>
      </c>
      <c r="E228" s="567" t="s">
        <v>7263</v>
      </c>
      <c r="F228" s="570">
        <v>0.1</v>
      </c>
      <c r="G228" s="570">
        <v>255.43</v>
      </c>
      <c r="H228" s="570">
        <v>1</v>
      </c>
      <c r="I228" s="570">
        <v>2554.2999999999997</v>
      </c>
      <c r="J228" s="570"/>
      <c r="K228" s="570"/>
      <c r="L228" s="570"/>
      <c r="M228" s="570"/>
      <c r="N228" s="570"/>
      <c r="O228" s="570"/>
      <c r="P228" s="583"/>
      <c r="Q228" s="571"/>
    </row>
    <row r="229" spans="1:17" ht="14.4" customHeight="1" x14ac:dyDescent="0.3">
      <c r="A229" s="566" t="s">
        <v>7248</v>
      </c>
      <c r="B229" s="567" t="s">
        <v>6876</v>
      </c>
      <c r="C229" s="567" t="s">
        <v>5098</v>
      </c>
      <c r="D229" s="567" t="s">
        <v>7266</v>
      </c>
      <c r="E229" s="567" t="s">
        <v>7261</v>
      </c>
      <c r="F229" s="570">
        <v>0.33999999999999997</v>
      </c>
      <c r="G229" s="570">
        <v>2308.1800000000003</v>
      </c>
      <c r="H229" s="570">
        <v>1</v>
      </c>
      <c r="I229" s="570">
        <v>6788.7647058823541</v>
      </c>
      <c r="J229" s="570">
        <v>0.36</v>
      </c>
      <c r="K229" s="570">
        <v>1895.23</v>
      </c>
      <c r="L229" s="570">
        <v>0.82109280905302007</v>
      </c>
      <c r="M229" s="570">
        <v>5264.5277777777783</v>
      </c>
      <c r="N229" s="570"/>
      <c r="O229" s="570"/>
      <c r="P229" s="583"/>
      <c r="Q229" s="571"/>
    </row>
    <row r="230" spans="1:17" ht="14.4" customHeight="1" x14ac:dyDescent="0.3">
      <c r="A230" s="566" t="s">
        <v>7248</v>
      </c>
      <c r="B230" s="567" t="s">
        <v>6876</v>
      </c>
      <c r="C230" s="567" t="s">
        <v>5098</v>
      </c>
      <c r="D230" s="567" t="s">
        <v>7267</v>
      </c>
      <c r="E230" s="567" t="s">
        <v>7263</v>
      </c>
      <c r="F230" s="570"/>
      <c r="G230" s="570"/>
      <c r="H230" s="570"/>
      <c r="I230" s="570"/>
      <c r="J230" s="570">
        <v>0.06</v>
      </c>
      <c r="K230" s="570">
        <v>154.79</v>
      </c>
      <c r="L230" s="570"/>
      <c r="M230" s="570">
        <v>2579.8333333333335</v>
      </c>
      <c r="N230" s="570"/>
      <c r="O230" s="570"/>
      <c r="P230" s="583"/>
      <c r="Q230" s="571"/>
    </row>
    <row r="231" spans="1:17" ht="14.4" customHeight="1" x14ac:dyDescent="0.3">
      <c r="A231" s="566" t="s">
        <v>7248</v>
      </c>
      <c r="B231" s="567" t="s">
        <v>6876</v>
      </c>
      <c r="C231" s="567" t="s">
        <v>5098</v>
      </c>
      <c r="D231" s="567" t="s">
        <v>7268</v>
      </c>
      <c r="E231" s="567" t="s">
        <v>7263</v>
      </c>
      <c r="F231" s="570">
        <v>1.1499999999999999</v>
      </c>
      <c r="G231" s="570">
        <v>8653.39</v>
      </c>
      <c r="H231" s="570">
        <v>1</v>
      </c>
      <c r="I231" s="570">
        <v>7524.6869565217394</v>
      </c>
      <c r="J231" s="570">
        <v>1.3900000000000001</v>
      </c>
      <c r="K231" s="570">
        <v>8965.34</v>
      </c>
      <c r="L231" s="570">
        <v>1.0360494557624238</v>
      </c>
      <c r="M231" s="570">
        <v>6449.8848920863302</v>
      </c>
      <c r="N231" s="570">
        <v>0.56000000000000005</v>
      </c>
      <c r="O231" s="570">
        <v>3611.9400000000005</v>
      </c>
      <c r="P231" s="583">
        <v>0.41740173504256722</v>
      </c>
      <c r="Q231" s="571">
        <v>6449.8928571428578</v>
      </c>
    </row>
    <row r="232" spans="1:17" ht="14.4" customHeight="1" x14ac:dyDescent="0.3">
      <c r="A232" s="566" t="s">
        <v>7248</v>
      </c>
      <c r="B232" s="567" t="s">
        <v>6876</v>
      </c>
      <c r="C232" s="567" t="s">
        <v>5098</v>
      </c>
      <c r="D232" s="567" t="s">
        <v>7269</v>
      </c>
      <c r="E232" s="567" t="s">
        <v>7263</v>
      </c>
      <c r="F232" s="570">
        <v>1.36</v>
      </c>
      <c r="G232" s="570">
        <v>23490.240000000002</v>
      </c>
      <c r="H232" s="570">
        <v>1</v>
      </c>
      <c r="I232" s="570">
        <v>17272.235294117647</v>
      </c>
      <c r="J232" s="570">
        <v>0.15000000000000002</v>
      </c>
      <c r="K232" s="570">
        <v>1934.98</v>
      </c>
      <c r="L232" s="570">
        <v>8.2373785878730912E-2</v>
      </c>
      <c r="M232" s="570">
        <v>12899.866666666665</v>
      </c>
      <c r="N232" s="570">
        <v>0.25</v>
      </c>
      <c r="O232" s="570">
        <v>2949.67</v>
      </c>
      <c r="P232" s="583">
        <v>0.1255700239759151</v>
      </c>
      <c r="Q232" s="571">
        <v>11798.68</v>
      </c>
    </row>
    <row r="233" spans="1:17" ht="14.4" customHeight="1" x14ac:dyDescent="0.3">
      <c r="A233" s="566" t="s">
        <v>7248</v>
      </c>
      <c r="B233" s="567" t="s">
        <v>6876</v>
      </c>
      <c r="C233" s="567" t="s">
        <v>5098</v>
      </c>
      <c r="D233" s="567" t="s">
        <v>7270</v>
      </c>
      <c r="E233" s="567" t="s">
        <v>7271</v>
      </c>
      <c r="F233" s="570"/>
      <c r="G233" s="570"/>
      <c r="H233" s="570"/>
      <c r="I233" s="570"/>
      <c r="J233" s="570">
        <v>1</v>
      </c>
      <c r="K233" s="570">
        <v>412.69</v>
      </c>
      <c r="L233" s="570"/>
      <c r="M233" s="570">
        <v>412.69</v>
      </c>
      <c r="N233" s="570"/>
      <c r="O233" s="570"/>
      <c r="P233" s="583"/>
      <c r="Q233" s="571"/>
    </row>
    <row r="234" spans="1:17" ht="14.4" customHeight="1" x14ac:dyDescent="0.3">
      <c r="A234" s="566" t="s">
        <v>7248</v>
      </c>
      <c r="B234" s="567" t="s">
        <v>6876</v>
      </c>
      <c r="C234" s="567" t="s">
        <v>5098</v>
      </c>
      <c r="D234" s="567" t="s">
        <v>7272</v>
      </c>
      <c r="E234" s="567" t="s">
        <v>7273</v>
      </c>
      <c r="F234" s="570">
        <v>5.05</v>
      </c>
      <c r="G234" s="570">
        <v>1434.0700000000002</v>
      </c>
      <c r="H234" s="570">
        <v>1</v>
      </c>
      <c r="I234" s="570">
        <v>283.97425742574262</v>
      </c>
      <c r="J234" s="570"/>
      <c r="K234" s="570"/>
      <c r="L234" s="570"/>
      <c r="M234" s="570"/>
      <c r="N234" s="570">
        <v>1.4</v>
      </c>
      <c r="O234" s="570">
        <v>411.46000000000004</v>
      </c>
      <c r="P234" s="583">
        <v>0.28691765394994667</v>
      </c>
      <c r="Q234" s="571">
        <v>293.90000000000003</v>
      </c>
    </row>
    <row r="235" spans="1:17" ht="14.4" customHeight="1" x14ac:dyDescent="0.3">
      <c r="A235" s="566" t="s">
        <v>7248</v>
      </c>
      <c r="B235" s="567" t="s">
        <v>6876</v>
      </c>
      <c r="C235" s="567" t="s">
        <v>5098</v>
      </c>
      <c r="D235" s="567" t="s">
        <v>7274</v>
      </c>
      <c r="E235" s="567" t="s">
        <v>7275</v>
      </c>
      <c r="F235" s="570"/>
      <c r="G235" s="570"/>
      <c r="H235" s="570"/>
      <c r="I235" s="570"/>
      <c r="J235" s="570">
        <v>2</v>
      </c>
      <c r="K235" s="570">
        <v>1933.48</v>
      </c>
      <c r="L235" s="570"/>
      <c r="M235" s="570">
        <v>966.74</v>
      </c>
      <c r="N235" s="570">
        <v>1</v>
      </c>
      <c r="O235" s="570">
        <v>975.22</v>
      </c>
      <c r="P235" s="583"/>
      <c r="Q235" s="571">
        <v>975.22</v>
      </c>
    </row>
    <row r="236" spans="1:17" ht="14.4" customHeight="1" x14ac:dyDescent="0.3">
      <c r="A236" s="566" t="s">
        <v>7248</v>
      </c>
      <c r="B236" s="567" t="s">
        <v>6876</v>
      </c>
      <c r="C236" s="567" t="s">
        <v>5098</v>
      </c>
      <c r="D236" s="567" t="s">
        <v>7276</v>
      </c>
      <c r="E236" s="567" t="s">
        <v>7275</v>
      </c>
      <c r="F236" s="570"/>
      <c r="G236" s="570"/>
      <c r="H236" s="570"/>
      <c r="I236" s="570"/>
      <c r="J236" s="570">
        <v>1</v>
      </c>
      <c r="K236" s="570">
        <v>1933.46</v>
      </c>
      <c r="L236" s="570"/>
      <c r="M236" s="570">
        <v>1933.46</v>
      </c>
      <c r="N236" s="570"/>
      <c r="O236" s="570"/>
      <c r="P236" s="583"/>
      <c r="Q236" s="571"/>
    </row>
    <row r="237" spans="1:17" ht="14.4" customHeight="1" x14ac:dyDescent="0.3">
      <c r="A237" s="566" t="s">
        <v>7248</v>
      </c>
      <c r="B237" s="567" t="s">
        <v>6876</v>
      </c>
      <c r="C237" s="567" t="s">
        <v>5098</v>
      </c>
      <c r="D237" s="567" t="s">
        <v>7277</v>
      </c>
      <c r="E237" s="567" t="s">
        <v>7278</v>
      </c>
      <c r="F237" s="570">
        <v>0.1</v>
      </c>
      <c r="G237" s="570">
        <v>540.59</v>
      </c>
      <c r="H237" s="570">
        <v>1</v>
      </c>
      <c r="I237" s="570">
        <v>5405.9</v>
      </c>
      <c r="J237" s="570">
        <v>0.46</v>
      </c>
      <c r="K237" s="570">
        <v>2229.9499999999998</v>
      </c>
      <c r="L237" s="570">
        <v>4.1250300597495322</v>
      </c>
      <c r="M237" s="570">
        <v>4847.7173913043471</v>
      </c>
      <c r="N237" s="570">
        <v>0.27</v>
      </c>
      <c r="O237" s="570">
        <v>1308.8800000000001</v>
      </c>
      <c r="P237" s="583">
        <v>2.4212064596089458</v>
      </c>
      <c r="Q237" s="571">
        <v>4847.7037037037035</v>
      </c>
    </row>
    <row r="238" spans="1:17" ht="14.4" customHeight="1" x14ac:dyDescent="0.3">
      <c r="A238" s="566" t="s">
        <v>7248</v>
      </c>
      <c r="B238" s="567" t="s">
        <v>6876</v>
      </c>
      <c r="C238" s="567" t="s">
        <v>5098</v>
      </c>
      <c r="D238" s="567" t="s">
        <v>6877</v>
      </c>
      <c r="E238" s="567" t="s">
        <v>6878</v>
      </c>
      <c r="F238" s="570">
        <v>6.7100000000000009</v>
      </c>
      <c r="G238" s="570">
        <v>39749.39</v>
      </c>
      <c r="H238" s="570">
        <v>1</v>
      </c>
      <c r="I238" s="570">
        <v>5923.9031296572275</v>
      </c>
      <c r="J238" s="570">
        <v>9.83</v>
      </c>
      <c r="K238" s="570">
        <v>53212.700000000004</v>
      </c>
      <c r="L238" s="570">
        <v>1.33870482037586</v>
      </c>
      <c r="M238" s="570">
        <v>5413.2960325534086</v>
      </c>
      <c r="N238" s="570">
        <v>6.46</v>
      </c>
      <c r="O238" s="570">
        <v>35031.67</v>
      </c>
      <c r="P238" s="583">
        <v>0.88131339877165404</v>
      </c>
      <c r="Q238" s="571">
        <v>5422.8591331269345</v>
      </c>
    </row>
    <row r="239" spans="1:17" ht="14.4" customHeight="1" x14ac:dyDescent="0.3">
      <c r="A239" s="566" t="s">
        <v>7248</v>
      </c>
      <c r="B239" s="567" t="s">
        <v>6876</v>
      </c>
      <c r="C239" s="567" t="s">
        <v>5098</v>
      </c>
      <c r="D239" s="567" t="s">
        <v>7279</v>
      </c>
      <c r="E239" s="567" t="s">
        <v>6878</v>
      </c>
      <c r="F239" s="570">
        <v>13.41</v>
      </c>
      <c r="G239" s="570">
        <v>158391.15</v>
      </c>
      <c r="H239" s="570">
        <v>1</v>
      </c>
      <c r="I239" s="570">
        <v>11811.42058165548</v>
      </c>
      <c r="J239" s="570">
        <v>14.16</v>
      </c>
      <c r="K239" s="570">
        <v>153152.18</v>
      </c>
      <c r="L239" s="570">
        <v>0.96692384643965268</v>
      </c>
      <c r="M239" s="570">
        <v>10815.831920903955</v>
      </c>
      <c r="N239" s="570">
        <v>12.790000000000001</v>
      </c>
      <c r="O239" s="570">
        <v>138862.42000000001</v>
      </c>
      <c r="P239" s="583">
        <v>0.87670567452790149</v>
      </c>
      <c r="Q239" s="571">
        <v>10857.1086786552</v>
      </c>
    </row>
    <row r="240" spans="1:17" ht="14.4" customHeight="1" x14ac:dyDescent="0.3">
      <c r="A240" s="566" t="s">
        <v>7248</v>
      </c>
      <c r="B240" s="567" t="s">
        <v>6876</v>
      </c>
      <c r="C240" s="567" t="s">
        <v>5098</v>
      </c>
      <c r="D240" s="567" t="s">
        <v>7280</v>
      </c>
      <c r="E240" s="567" t="s">
        <v>7278</v>
      </c>
      <c r="F240" s="570">
        <v>14.100000000000001</v>
      </c>
      <c r="G240" s="570">
        <v>38668.959999999992</v>
      </c>
      <c r="H240" s="570">
        <v>1</v>
      </c>
      <c r="I240" s="570">
        <v>2742.4794326241126</v>
      </c>
      <c r="J240" s="570">
        <v>16.079999999999998</v>
      </c>
      <c r="K240" s="570">
        <v>31164.249999999996</v>
      </c>
      <c r="L240" s="570">
        <v>0.8059241831174152</v>
      </c>
      <c r="M240" s="570">
        <v>1938.0752487562188</v>
      </c>
      <c r="N240" s="570">
        <v>13.52</v>
      </c>
      <c r="O240" s="570">
        <v>26255.41</v>
      </c>
      <c r="P240" s="583">
        <v>0.67897895366205885</v>
      </c>
      <c r="Q240" s="571">
        <v>1941.9681952662722</v>
      </c>
    </row>
    <row r="241" spans="1:17" ht="14.4" customHeight="1" x14ac:dyDescent="0.3">
      <c r="A241" s="566" t="s">
        <v>7248</v>
      </c>
      <c r="B241" s="567" t="s">
        <v>6876</v>
      </c>
      <c r="C241" s="567" t="s">
        <v>5098</v>
      </c>
      <c r="D241" s="567" t="s">
        <v>6901</v>
      </c>
      <c r="E241" s="567" t="s">
        <v>6878</v>
      </c>
      <c r="F241" s="570">
        <v>0.1</v>
      </c>
      <c r="G241" s="570">
        <v>128.34</v>
      </c>
      <c r="H241" s="570">
        <v>1</v>
      </c>
      <c r="I241" s="570">
        <v>1283.3999999999999</v>
      </c>
      <c r="J241" s="570">
        <v>1</v>
      </c>
      <c r="K241" s="570">
        <v>1082.6600000000001</v>
      </c>
      <c r="L241" s="570">
        <v>8.4358734611189039</v>
      </c>
      <c r="M241" s="570">
        <v>1082.6600000000001</v>
      </c>
      <c r="N241" s="570">
        <v>1.5</v>
      </c>
      <c r="O241" s="570">
        <v>1623.99</v>
      </c>
      <c r="P241" s="583">
        <v>12.653810191678355</v>
      </c>
      <c r="Q241" s="571">
        <v>1082.6600000000001</v>
      </c>
    </row>
    <row r="242" spans="1:17" ht="14.4" customHeight="1" x14ac:dyDescent="0.3">
      <c r="A242" s="566" t="s">
        <v>7248</v>
      </c>
      <c r="B242" s="567" t="s">
        <v>6876</v>
      </c>
      <c r="C242" s="567" t="s">
        <v>5098</v>
      </c>
      <c r="D242" s="567" t="s">
        <v>7281</v>
      </c>
      <c r="E242" s="567" t="s">
        <v>7282</v>
      </c>
      <c r="F242" s="570">
        <v>12.63</v>
      </c>
      <c r="G242" s="570">
        <v>6285.4500000000007</v>
      </c>
      <c r="H242" s="570">
        <v>1</v>
      </c>
      <c r="I242" s="570">
        <v>497.6603325415677</v>
      </c>
      <c r="J242" s="570">
        <v>12.35</v>
      </c>
      <c r="K242" s="570">
        <v>4636.3099999999995</v>
      </c>
      <c r="L242" s="570">
        <v>0.73762578653875199</v>
      </c>
      <c r="M242" s="570">
        <v>375.40971659919023</v>
      </c>
      <c r="N242" s="570">
        <v>10.149999999999999</v>
      </c>
      <c r="O242" s="570">
        <v>3827.9800000000005</v>
      </c>
      <c r="P242" s="583">
        <v>0.6090224248064976</v>
      </c>
      <c r="Q242" s="571">
        <v>377.14088669950746</v>
      </c>
    </row>
    <row r="243" spans="1:17" ht="14.4" customHeight="1" x14ac:dyDescent="0.3">
      <c r="A243" s="566" t="s">
        <v>7248</v>
      </c>
      <c r="B243" s="567" t="s">
        <v>6876</v>
      </c>
      <c r="C243" s="567" t="s">
        <v>5098</v>
      </c>
      <c r="D243" s="567" t="s">
        <v>6903</v>
      </c>
      <c r="E243" s="567" t="s">
        <v>6904</v>
      </c>
      <c r="F243" s="570">
        <v>0.78</v>
      </c>
      <c r="G243" s="570">
        <v>690.15</v>
      </c>
      <c r="H243" s="570">
        <v>1</v>
      </c>
      <c r="I243" s="570">
        <v>884.80769230769226</v>
      </c>
      <c r="J243" s="570">
        <v>0.63</v>
      </c>
      <c r="K243" s="570">
        <v>590.02</v>
      </c>
      <c r="L243" s="570">
        <v>0.85491559805839312</v>
      </c>
      <c r="M243" s="570">
        <v>936.53968253968253</v>
      </c>
      <c r="N243" s="570">
        <v>0.13</v>
      </c>
      <c r="O243" s="570">
        <v>122.82000000000001</v>
      </c>
      <c r="P243" s="583">
        <v>0.1779613127580961</v>
      </c>
      <c r="Q243" s="571">
        <v>944.76923076923083</v>
      </c>
    </row>
    <row r="244" spans="1:17" ht="14.4" customHeight="1" x14ac:dyDescent="0.3">
      <c r="A244" s="566" t="s">
        <v>7248</v>
      </c>
      <c r="B244" s="567" t="s">
        <v>6876</v>
      </c>
      <c r="C244" s="567" t="s">
        <v>5119</v>
      </c>
      <c r="D244" s="567" t="s">
        <v>7283</v>
      </c>
      <c r="E244" s="567" t="s">
        <v>7284</v>
      </c>
      <c r="F244" s="570"/>
      <c r="G244" s="570"/>
      <c r="H244" s="570"/>
      <c r="I244" s="570"/>
      <c r="J244" s="570">
        <v>1</v>
      </c>
      <c r="K244" s="570">
        <v>281.27</v>
      </c>
      <c r="L244" s="570"/>
      <c r="M244" s="570">
        <v>281.27</v>
      </c>
      <c r="N244" s="570"/>
      <c r="O244" s="570"/>
      <c r="P244" s="583"/>
      <c r="Q244" s="571"/>
    </row>
    <row r="245" spans="1:17" ht="14.4" customHeight="1" x14ac:dyDescent="0.3">
      <c r="A245" s="566" t="s">
        <v>7248</v>
      </c>
      <c r="B245" s="567" t="s">
        <v>6876</v>
      </c>
      <c r="C245" s="567" t="s">
        <v>5119</v>
      </c>
      <c r="D245" s="567" t="s">
        <v>7285</v>
      </c>
      <c r="E245" s="567" t="s">
        <v>7286</v>
      </c>
      <c r="F245" s="570">
        <v>13</v>
      </c>
      <c r="G245" s="570">
        <v>7395.7</v>
      </c>
      <c r="H245" s="570">
        <v>1</v>
      </c>
      <c r="I245" s="570">
        <v>568.9</v>
      </c>
      <c r="J245" s="570">
        <v>11</v>
      </c>
      <c r="K245" s="570">
        <v>6382.04</v>
      </c>
      <c r="L245" s="570">
        <v>0.86293927552496719</v>
      </c>
      <c r="M245" s="570">
        <v>580.18545454545449</v>
      </c>
      <c r="N245" s="570">
        <v>7</v>
      </c>
      <c r="O245" s="570">
        <v>4127.13</v>
      </c>
      <c r="P245" s="583">
        <v>0.55804453939451304</v>
      </c>
      <c r="Q245" s="571">
        <v>589.59</v>
      </c>
    </row>
    <row r="246" spans="1:17" ht="14.4" customHeight="1" x14ac:dyDescent="0.3">
      <c r="A246" s="566" t="s">
        <v>7248</v>
      </c>
      <c r="B246" s="567" t="s">
        <v>6876</v>
      </c>
      <c r="C246" s="567" t="s">
        <v>5119</v>
      </c>
      <c r="D246" s="567" t="s">
        <v>7287</v>
      </c>
      <c r="E246" s="567" t="s">
        <v>7288</v>
      </c>
      <c r="F246" s="570"/>
      <c r="G246" s="570"/>
      <c r="H246" s="570"/>
      <c r="I246" s="570"/>
      <c r="J246" s="570">
        <v>2</v>
      </c>
      <c r="K246" s="570">
        <v>5100.5600000000004</v>
      </c>
      <c r="L246" s="570"/>
      <c r="M246" s="570">
        <v>2550.2800000000002</v>
      </c>
      <c r="N246" s="570"/>
      <c r="O246" s="570"/>
      <c r="P246" s="583"/>
      <c r="Q246" s="571"/>
    </row>
    <row r="247" spans="1:17" ht="14.4" customHeight="1" x14ac:dyDescent="0.3">
      <c r="A247" s="566" t="s">
        <v>7248</v>
      </c>
      <c r="B247" s="567" t="s">
        <v>6876</v>
      </c>
      <c r="C247" s="567" t="s">
        <v>5119</v>
      </c>
      <c r="D247" s="567" t="s">
        <v>7289</v>
      </c>
      <c r="E247" s="567" t="s">
        <v>7290</v>
      </c>
      <c r="F247" s="570"/>
      <c r="G247" s="570"/>
      <c r="H247" s="570"/>
      <c r="I247" s="570"/>
      <c r="J247" s="570"/>
      <c r="K247" s="570"/>
      <c r="L247" s="570"/>
      <c r="M247" s="570"/>
      <c r="N247" s="570">
        <v>1</v>
      </c>
      <c r="O247" s="570">
        <v>2831.35</v>
      </c>
      <c r="P247" s="583"/>
      <c r="Q247" s="571">
        <v>2831.35</v>
      </c>
    </row>
    <row r="248" spans="1:17" ht="14.4" customHeight="1" x14ac:dyDescent="0.3">
      <c r="A248" s="566" t="s">
        <v>7248</v>
      </c>
      <c r="B248" s="567" t="s">
        <v>6876</v>
      </c>
      <c r="C248" s="567" t="s">
        <v>5119</v>
      </c>
      <c r="D248" s="567" t="s">
        <v>7291</v>
      </c>
      <c r="E248" s="567" t="s">
        <v>7292</v>
      </c>
      <c r="F248" s="570">
        <v>64</v>
      </c>
      <c r="G248" s="570">
        <v>74515.200000000012</v>
      </c>
      <c r="H248" s="570">
        <v>1</v>
      </c>
      <c r="I248" s="570">
        <v>1164.3000000000002</v>
      </c>
      <c r="J248" s="570">
        <v>56</v>
      </c>
      <c r="K248" s="570">
        <v>66301.640000000014</v>
      </c>
      <c r="L248" s="570">
        <v>0.88977336167654386</v>
      </c>
      <c r="M248" s="570">
        <v>1183.9578571428574</v>
      </c>
      <c r="N248" s="570"/>
      <c r="O248" s="570"/>
      <c r="P248" s="583"/>
      <c r="Q248" s="571"/>
    </row>
    <row r="249" spans="1:17" ht="14.4" customHeight="1" x14ac:dyDescent="0.3">
      <c r="A249" s="566" t="s">
        <v>7248</v>
      </c>
      <c r="B249" s="567" t="s">
        <v>6876</v>
      </c>
      <c r="C249" s="567" t="s">
        <v>5119</v>
      </c>
      <c r="D249" s="567" t="s">
        <v>7293</v>
      </c>
      <c r="E249" s="567" t="s">
        <v>7294</v>
      </c>
      <c r="F249" s="570"/>
      <c r="G249" s="570"/>
      <c r="H249" s="570"/>
      <c r="I249" s="570"/>
      <c r="J249" s="570"/>
      <c r="K249" s="570"/>
      <c r="L249" s="570"/>
      <c r="M249" s="570"/>
      <c r="N249" s="570">
        <v>66</v>
      </c>
      <c r="O249" s="570">
        <v>112668.59999999999</v>
      </c>
      <c r="P249" s="583"/>
      <c r="Q249" s="571">
        <v>1707.1</v>
      </c>
    </row>
    <row r="250" spans="1:17" ht="14.4" customHeight="1" x14ac:dyDescent="0.3">
      <c r="A250" s="566" t="s">
        <v>7248</v>
      </c>
      <c r="B250" s="567" t="s">
        <v>6876</v>
      </c>
      <c r="C250" s="567" t="s">
        <v>5119</v>
      </c>
      <c r="D250" s="567" t="s">
        <v>7295</v>
      </c>
      <c r="E250" s="567" t="s">
        <v>7296</v>
      </c>
      <c r="F250" s="570">
        <v>2</v>
      </c>
      <c r="G250" s="570">
        <v>2793</v>
      </c>
      <c r="H250" s="570">
        <v>1</v>
      </c>
      <c r="I250" s="570">
        <v>1396.5</v>
      </c>
      <c r="J250" s="570">
        <v>4</v>
      </c>
      <c r="K250" s="570">
        <v>5687.5599999999995</v>
      </c>
      <c r="L250" s="570">
        <v>2.0363623344074471</v>
      </c>
      <c r="M250" s="570">
        <v>1421.8899999999999</v>
      </c>
      <c r="N250" s="570">
        <v>1</v>
      </c>
      <c r="O250" s="570">
        <v>1447.28</v>
      </c>
      <c r="P250" s="583">
        <v>0.51818116720372354</v>
      </c>
      <c r="Q250" s="571">
        <v>1447.28</v>
      </c>
    </row>
    <row r="251" spans="1:17" ht="14.4" customHeight="1" x14ac:dyDescent="0.3">
      <c r="A251" s="566" t="s">
        <v>7248</v>
      </c>
      <c r="B251" s="567" t="s">
        <v>6876</v>
      </c>
      <c r="C251" s="567" t="s">
        <v>5119</v>
      </c>
      <c r="D251" s="567" t="s">
        <v>7297</v>
      </c>
      <c r="E251" s="567" t="s">
        <v>7298</v>
      </c>
      <c r="F251" s="570"/>
      <c r="G251" s="570"/>
      <c r="H251" s="570"/>
      <c r="I251" s="570"/>
      <c r="J251" s="570">
        <v>3</v>
      </c>
      <c r="K251" s="570">
        <v>2848.7200000000003</v>
      </c>
      <c r="L251" s="570"/>
      <c r="M251" s="570">
        <v>949.57333333333338</v>
      </c>
      <c r="N251" s="570">
        <v>4</v>
      </c>
      <c r="O251" s="570">
        <v>3889.28</v>
      </c>
      <c r="P251" s="583"/>
      <c r="Q251" s="571">
        <v>972.32</v>
      </c>
    </row>
    <row r="252" spans="1:17" ht="14.4" customHeight="1" x14ac:dyDescent="0.3">
      <c r="A252" s="566" t="s">
        <v>7248</v>
      </c>
      <c r="B252" s="567" t="s">
        <v>6876</v>
      </c>
      <c r="C252" s="567" t="s">
        <v>5119</v>
      </c>
      <c r="D252" s="567" t="s">
        <v>7299</v>
      </c>
      <c r="E252" s="567" t="s">
        <v>7298</v>
      </c>
      <c r="F252" s="570">
        <v>35</v>
      </c>
      <c r="G252" s="570">
        <v>57659</v>
      </c>
      <c r="H252" s="570">
        <v>1</v>
      </c>
      <c r="I252" s="570">
        <v>1647.4</v>
      </c>
      <c r="J252" s="570">
        <v>40</v>
      </c>
      <c r="K252" s="570">
        <v>67932.94</v>
      </c>
      <c r="L252" s="570">
        <v>1.1781844985171439</v>
      </c>
      <c r="M252" s="570">
        <v>1698.3235</v>
      </c>
      <c r="N252" s="570">
        <v>26</v>
      </c>
      <c r="O252" s="570">
        <v>44390.06</v>
      </c>
      <c r="P252" s="583">
        <v>0.7698721795383201</v>
      </c>
      <c r="Q252" s="571">
        <v>1707.31</v>
      </c>
    </row>
    <row r="253" spans="1:17" ht="14.4" customHeight="1" x14ac:dyDescent="0.3">
      <c r="A253" s="566" t="s">
        <v>7248</v>
      </c>
      <c r="B253" s="567" t="s">
        <v>6876</v>
      </c>
      <c r="C253" s="567" t="s">
        <v>5119</v>
      </c>
      <c r="D253" s="567" t="s">
        <v>7300</v>
      </c>
      <c r="E253" s="567" t="s">
        <v>7298</v>
      </c>
      <c r="F253" s="570">
        <v>27</v>
      </c>
      <c r="G253" s="570">
        <v>53832.600000000006</v>
      </c>
      <c r="H253" s="570">
        <v>1</v>
      </c>
      <c r="I253" s="570">
        <v>1993.8000000000002</v>
      </c>
      <c r="J253" s="570">
        <v>25</v>
      </c>
      <c r="K253" s="570">
        <v>50570</v>
      </c>
      <c r="L253" s="570">
        <v>0.93939360164658581</v>
      </c>
      <c r="M253" s="570">
        <v>2022.8</v>
      </c>
      <c r="N253" s="570">
        <v>6</v>
      </c>
      <c r="O253" s="570">
        <v>12397.8</v>
      </c>
      <c r="P253" s="583">
        <v>0.23030282765461818</v>
      </c>
      <c r="Q253" s="571">
        <v>2066.2999999999997</v>
      </c>
    </row>
    <row r="254" spans="1:17" ht="14.4" customHeight="1" x14ac:dyDescent="0.3">
      <c r="A254" s="566" t="s">
        <v>7248</v>
      </c>
      <c r="B254" s="567" t="s">
        <v>6876</v>
      </c>
      <c r="C254" s="567" t="s">
        <v>5119</v>
      </c>
      <c r="D254" s="567" t="s">
        <v>7301</v>
      </c>
      <c r="E254" s="567" t="s">
        <v>7302</v>
      </c>
      <c r="F254" s="570">
        <v>2</v>
      </c>
      <c r="G254" s="570">
        <v>3728.6</v>
      </c>
      <c r="H254" s="570">
        <v>1</v>
      </c>
      <c r="I254" s="570">
        <v>1864.3</v>
      </c>
      <c r="J254" s="570">
        <v>1</v>
      </c>
      <c r="K254" s="570">
        <v>1932.09</v>
      </c>
      <c r="L254" s="570">
        <v>0.51818108673496754</v>
      </c>
      <c r="M254" s="570">
        <v>1932.09</v>
      </c>
      <c r="N254" s="570"/>
      <c r="O254" s="570"/>
      <c r="P254" s="583"/>
      <c r="Q254" s="571"/>
    </row>
    <row r="255" spans="1:17" ht="14.4" customHeight="1" x14ac:dyDescent="0.3">
      <c r="A255" s="566" t="s">
        <v>7248</v>
      </c>
      <c r="B255" s="567" t="s">
        <v>6876</v>
      </c>
      <c r="C255" s="567" t="s">
        <v>5119</v>
      </c>
      <c r="D255" s="567" t="s">
        <v>7303</v>
      </c>
      <c r="E255" s="567" t="s">
        <v>7304</v>
      </c>
      <c r="F255" s="570">
        <v>6</v>
      </c>
      <c r="G255" s="570">
        <v>5950.2000000000007</v>
      </c>
      <c r="H255" s="570">
        <v>1</v>
      </c>
      <c r="I255" s="570">
        <v>991.70000000000016</v>
      </c>
      <c r="J255" s="570">
        <v>4</v>
      </c>
      <c r="K255" s="570">
        <v>4074.98</v>
      </c>
      <c r="L255" s="570">
        <v>0.68484756814896974</v>
      </c>
      <c r="M255" s="570">
        <v>1018.745</v>
      </c>
      <c r="N255" s="570">
        <v>3</v>
      </c>
      <c r="O255" s="570">
        <v>3083.2799999999997</v>
      </c>
      <c r="P255" s="583">
        <v>0.518180901482303</v>
      </c>
      <c r="Q255" s="571">
        <v>1027.76</v>
      </c>
    </row>
    <row r="256" spans="1:17" ht="14.4" customHeight="1" x14ac:dyDescent="0.3">
      <c r="A256" s="566" t="s">
        <v>7248</v>
      </c>
      <c r="B256" s="567" t="s">
        <v>6876</v>
      </c>
      <c r="C256" s="567" t="s">
        <v>5119</v>
      </c>
      <c r="D256" s="567" t="s">
        <v>7305</v>
      </c>
      <c r="E256" s="567" t="s">
        <v>7304</v>
      </c>
      <c r="F256" s="570">
        <v>18</v>
      </c>
      <c r="G256" s="570">
        <v>37200.6</v>
      </c>
      <c r="H256" s="570">
        <v>1</v>
      </c>
      <c r="I256" s="570">
        <v>2066.6999999999998</v>
      </c>
      <c r="J256" s="570">
        <v>10</v>
      </c>
      <c r="K256" s="570">
        <v>21193.05</v>
      </c>
      <c r="L256" s="570">
        <v>0.56969645650876599</v>
      </c>
      <c r="M256" s="570">
        <v>2119.3049999999998</v>
      </c>
      <c r="N256" s="570">
        <v>8</v>
      </c>
      <c r="O256" s="570">
        <v>17134.8</v>
      </c>
      <c r="P256" s="583">
        <v>0.46060547410525637</v>
      </c>
      <c r="Q256" s="571">
        <v>2141.85</v>
      </c>
    </row>
    <row r="257" spans="1:17" ht="14.4" customHeight="1" x14ac:dyDescent="0.3">
      <c r="A257" s="566" t="s">
        <v>7248</v>
      </c>
      <c r="B257" s="567" t="s">
        <v>6876</v>
      </c>
      <c r="C257" s="567" t="s">
        <v>5119</v>
      </c>
      <c r="D257" s="567" t="s">
        <v>7306</v>
      </c>
      <c r="E257" s="567" t="s">
        <v>7307</v>
      </c>
      <c r="F257" s="570">
        <v>1</v>
      </c>
      <c r="G257" s="570">
        <v>19607</v>
      </c>
      <c r="H257" s="570">
        <v>1</v>
      </c>
      <c r="I257" s="570">
        <v>19607</v>
      </c>
      <c r="J257" s="570"/>
      <c r="K257" s="570"/>
      <c r="L257" s="570"/>
      <c r="M257" s="570"/>
      <c r="N257" s="570"/>
      <c r="O257" s="570"/>
      <c r="P257" s="583"/>
      <c r="Q257" s="571"/>
    </row>
    <row r="258" spans="1:17" ht="14.4" customHeight="1" x14ac:dyDescent="0.3">
      <c r="A258" s="566" t="s">
        <v>7248</v>
      </c>
      <c r="B258" s="567" t="s">
        <v>6876</v>
      </c>
      <c r="C258" s="567" t="s">
        <v>5119</v>
      </c>
      <c r="D258" s="567" t="s">
        <v>7308</v>
      </c>
      <c r="E258" s="567" t="s">
        <v>7309</v>
      </c>
      <c r="F258" s="570">
        <v>1</v>
      </c>
      <c r="G258" s="570">
        <v>19607</v>
      </c>
      <c r="H258" s="570">
        <v>1</v>
      </c>
      <c r="I258" s="570">
        <v>19607</v>
      </c>
      <c r="J258" s="570">
        <v>1</v>
      </c>
      <c r="K258" s="570">
        <v>20587</v>
      </c>
      <c r="L258" s="570">
        <v>1.0499821492324171</v>
      </c>
      <c r="M258" s="570">
        <v>20587</v>
      </c>
      <c r="N258" s="570"/>
      <c r="O258" s="570"/>
      <c r="P258" s="583"/>
      <c r="Q258" s="571"/>
    </row>
    <row r="259" spans="1:17" ht="14.4" customHeight="1" x14ac:dyDescent="0.3">
      <c r="A259" s="566" t="s">
        <v>7248</v>
      </c>
      <c r="B259" s="567" t="s">
        <v>6876</v>
      </c>
      <c r="C259" s="567" t="s">
        <v>5119</v>
      </c>
      <c r="D259" s="567" t="s">
        <v>7310</v>
      </c>
      <c r="E259" s="567" t="s">
        <v>7311</v>
      </c>
      <c r="F259" s="570">
        <v>1</v>
      </c>
      <c r="G259" s="570">
        <v>450.4</v>
      </c>
      <c r="H259" s="570">
        <v>1</v>
      </c>
      <c r="I259" s="570">
        <v>450.4</v>
      </c>
      <c r="J259" s="570"/>
      <c r="K259" s="570"/>
      <c r="L259" s="570"/>
      <c r="M259" s="570"/>
      <c r="N259" s="570"/>
      <c r="O259" s="570"/>
      <c r="P259" s="583"/>
      <c r="Q259" s="571"/>
    </row>
    <row r="260" spans="1:17" ht="14.4" customHeight="1" x14ac:dyDescent="0.3">
      <c r="A260" s="566" t="s">
        <v>7248</v>
      </c>
      <c r="B260" s="567" t="s">
        <v>6876</v>
      </c>
      <c r="C260" s="567" t="s">
        <v>5119</v>
      </c>
      <c r="D260" s="567" t="s">
        <v>7312</v>
      </c>
      <c r="E260" s="567" t="s">
        <v>7313</v>
      </c>
      <c r="F260" s="570">
        <v>1</v>
      </c>
      <c r="G260" s="570">
        <v>26500</v>
      </c>
      <c r="H260" s="570">
        <v>1</v>
      </c>
      <c r="I260" s="570">
        <v>26500</v>
      </c>
      <c r="J260" s="570"/>
      <c r="K260" s="570"/>
      <c r="L260" s="570"/>
      <c r="M260" s="570"/>
      <c r="N260" s="570"/>
      <c r="O260" s="570"/>
      <c r="P260" s="583"/>
      <c r="Q260" s="571"/>
    </row>
    <row r="261" spans="1:17" ht="14.4" customHeight="1" x14ac:dyDescent="0.3">
      <c r="A261" s="566" t="s">
        <v>7248</v>
      </c>
      <c r="B261" s="567" t="s">
        <v>6876</v>
      </c>
      <c r="C261" s="567" t="s">
        <v>5119</v>
      </c>
      <c r="D261" s="567" t="s">
        <v>7314</v>
      </c>
      <c r="E261" s="567" t="s">
        <v>7315</v>
      </c>
      <c r="F261" s="570">
        <v>1</v>
      </c>
      <c r="G261" s="570">
        <v>11772</v>
      </c>
      <c r="H261" s="570">
        <v>1</v>
      </c>
      <c r="I261" s="570">
        <v>11772</v>
      </c>
      <c r="J261" s="570"/>
      <c r="K261" s="570"/>
      <c r="L261" s="570"/>
      <c r="M261" s="570"/>
      <c r="N261" s="570"/>
      <c r="O261" s="570"/>
      <c r="P261" s="583"/>
      <c r="Q261" s="571"/>
    </row>
    <row r="262" spans="1:17" ht="14.4" customHeight="1" x14ac:dyDescent="0.3">
      <c r="A262" s="566" t="s">
        <v>7248</v>
      </c>
      <c r="B262" s="567" t="s">
        <v>6876</v>
      </c>
      <c r="C262" s="567" t="s">
        <v>5119</v>
      </c>
      <c r="D262" s="567" t="s">
        <v>7316</v>
      </c>
      <c r="E262" s="567" t="s">
        <v>7317</v>
      </c>
      <c r="F262" s="570">
        <v>12</v>
      </c>
      <c r="G262" s="570">
        <v>34776</v>
      </c>
      <c r="H262" s="570">
        <v>1</v>
      </c>
      <c r="I262" s="570">
        <v>2898</v>
      </c>
      <c r="J262" s="570">
        <v>8</v>
      </c>
      <c r="K262" s="570">
        <v>23394.760000000002</v>
      </c>
      <c r="L262" s="570">
        <v>0.67272716816195088</v>
      </c>
      <c r="M262" s="570">
        <v>2924.3450000000003</v>
      </c>
      <c r="N262" s="570">
        <v>8</v>
      </c>
      <c r="O262" s="570">
        <v>24027.040000000001</v>
      </c>
      <c r="P262" s="583">
        <v>0.69090867264780309</v>
      </c>
      <c r="Q262" s="571">
        <v>3003.38</v>
      </c>
    </row>
    <row r="263" spans="1:17" ht="14.4" customHeight="1" x14ac:dyDescent="0.3">
      <c r="A263" s="566" t="s">
        <v>7248</v>
      </c>
      <c r="B263" s="567" t="s">
        <v>6876</v>
      </c>
      <c r="C263" s="567" t="s">
        <v>5119</v>
      </c>
      <c r="D263" s="567" t="s">
        <v>7318</v>
      </c>
      <c r="E263" s="567" t="s">
        <v>7319</v>
      </c>
      <c r="F263" s="570">
        <v>1</v>
      </c>
      <c r="G263" s="570">
        <v>2236.5</v>
      </c>
      <c r="H263" s="570">
        <v>1</v>
      </c>
      <c r="I263" s="570">
        <v>2236.5</v>
      </c>
      <c r="J263" s="570">
        <v>2</v>
      </c>
      <c r="K263" s="570">
        <v>4473</v>
      </c>
      <c r="L263" s="570">
        <v>2</v>
      </c>
      <c r="M263" s="570">
        <v>2236.5</v>
      </c>
      <c r="N263" s="570"/>
      <c r="O263" s="570"/>
      <c r="P263" s="583"/>
      <c r="Q263" s="571"/>
    </row>
    <row r="264" spans="1:17" ht="14.4" customHeight="1" x14ac:dyDescent="0.3">
      <c r="A264" s="566" t="s">
        <v>7248</v>
      </c>
      <c r="B264" s="567" t="s">
        <v>6876</v>
      </c>
      <c r="C264" s="567" t="s">
        <v>5119</v>
      </c>
      <c r="D264" s="567" t="s">
        <v>7320</v>
      </c>
      <c r="E264" s="567" t="s">
        <v>7321</v>
      </c>
      <c r="F264" s="570">
        <v>2</v>
      </c>
      <c r="G264" s="570">
        <v>24750</v>
      </c>
      <c r="H264" s="570">
        <v>1</v>
      </c>
      <c r="I264" s="570">
        <v>12375</v>
      </c>
      <c r="J264" s="570">
        <v>1</v>
      </c>
      <c r="K264" s="570">
        <v>13465.47</v>
      </c>
      <c r="L264" s="570">
        <v>0.54405939393939395</v>
      </c>
      <c r="M264" s="570">
        <v>13465.47</v>
      </c>
      <c r="N264" s="570">
        <v>2</v>
      </c>
      <c r="O264" s="570">
        <v>26930.94</v>
      </c>
      <c r="P264" s="583">
        <v>1.0881187878787879</v>
      </c>
      <c r="Q264" s="571">
        <v>13465.47</v>
      </c>
    </row>
    <row r="265" spans="1:17" ht="14.4" customHeight="1" x14ac:dyDescent="0.3">
      <c r="A265" s="566" t="s">
        <v>7248</v>
      </c>
      <c r="B265" s="567" t="s">
        <v>6876</v>
      </c>
      <c r="C265" s="567" t="s">
        <v>5119</v>
      </c>
      <c r="D265" s="567" t="s">
        <v>7322</v>
      </c>
      <c r="E265" s="567" t="s">
        <v>7323</v>
      </c>
      <c r="F265" s="570">
        <v>2</v>
      </c>
      <c r="G265" s="570">
        <v>53247.8</v>
      </c>
      <c r="H265" s="570">
        <v>1</v>
      </c>
      <c r="I265" s="570">
        <v>26623.9</v>
      </c>
      <c r="J265" s="570">
        <v>1</v>
      </c>
      <c r="K265" s="570">
        <v>27592.04</v>
      </c>
      <c r="L265" s="570">
        <v>0.51818178403614801</v>
      </c>
      <c r="M265" s="570">
        <v>27592.04</v>
      </c>
      <c r="N265" s="570"/>
      <c r="O265" s="570"/>
      <c r="P265" s="583"/>
      <c r="Q265" s="571"/>
    </row>
    <row r="266" spans="1:17" ht="14.4" customHeight="1" x14ac:dyDescent="0.3">
      <c r="A266" s="566" t="s">
        <v>7248</v>
      </c>
      <c r="B266" s="567" t="s">
        <v>6876</v>
      </c>
      <c r="C266" s="567" t="s">
        <v>5119</v>
      </c>
      <c r="D266" s="567" t="s">
        <v>7324</v>
      </c>
      <c r="E266" s="567" t="s">
        <v>7325</v>
      </c>
      <c r="F266" s="570">
        <v>5</v>
      </c>
      <c r="G266" s="570">
        <v>33245</v>
      </c>
      <c r="H266" s="570">
        <v>1</v>
      </c>
      <c r="I266" s="570">
        <v>6649</v>
      </c>
      <c r="J266" s="570">
        <v>10</v>
      </c>
      <c r="K266" s="570">
        <v>68666.01999999999</v>
      </c>
      <c r="L266" s="570">
        <v>2.0654540532410888</v>
      </c>
      <c r="M266" s="570">
        <v>6866.601999999999</v>
      </c>
      <c r="N266" s="570">
        <v>7</v>
      </c>
      <c r="O266" s="570">
        <v>48235.46</v>
      </c>
      <c r="P266" s="583">
        <v>1.4509087080764025</v>
      </c>
      <c r="Q266" s="571">
        <v>6890.78</v>
      </c>
    </row>
    <row r="267" spans="1:17" ht="14.4" customHeight="1" x14ac:dyDescent="0.3">
      <c r="A267" s="566" t="s">
        <v>7248</v>
      </c>
      <c r="B267" s="567" t="s">
        <v>6876</v>
      </c>
      <c r="C267" s="567" t="s">
        <v>5119</v>
      </c>
      <c r="D267" s="567" t="s">
        <v>7326</v>
      </c>
      <c r="E267" s="567" t="s">
        <v>7327</v>
      </c>
      <c r="F267" s="570"/>
      <c r="G267" s="570"/>
      <c r="H267" s="570"/>
      <c r="I267" s="570"/>
      <c r="J267" s="570">
        <v>1</v>
      </c>
      <c r="K267" s="570">
        <v>2218.3000000000002</v>
      </c>
      <c r="L267" s="570"/>
      <c r="M267" s="570">
        <v>2218.3000000000002</v>
      </c>
      <c r="N267" s="570">
        <v>1</v>
      </c>
      <c r="O267" s="570">
        <v>2298.9699999999998</v>
      </c>
      <c r="P267" s="583"/>
      <c r="Q267" s="571">
        <v>2298.9699999999998</v>
      </c>
    </row>
    <row r="268" spans="1:17" ht="14.4" customHeight="1" x14ac:dyDescent="0.3">
      <c r="A268" s="566" t="s">
        <v>7248</v>
      </c>
      <c r="B268" s="567" t="s">
        <v>6876</v>
      </c>
      <c r="C268" s="567" t="s">
        <v>5119</v>
      </c>
      <c r="D268" s="567" t="s">
        <v>7328</v>
      </c>
      <c r="E268" s="567" t="s">
        <v>7329</v>
      </c>
      <c r="F268" s="570">
        <v>20</v>
      </c>
      <c r="G268" s="570">
        <v>79854</v>
      </c>
      <c r="H268" s="570">
        <v>1</v>
      </c>
      <c r="I268" s="570">
        <v>3992.7</v>
      </c>
      <c r="J268" s="570">
        <v>24</v>
      </c>
      <c r="K268" s="570">
        <v>98583.41</v>
      </c>
      <c r="L268" s="570">
        <v>1.2345456708493001</v>
      </c>
      <c r="M268" s="570">
        <v>4107.6420833333332</v>
      </c>
      <c r="N268" s="570">
        <v>8</v>
      </c>
      <c r="O268" s="570">
        <v>33103.120000000003</v>
      </c>
      <c r="P268" s="583">
        <v>0.4145455456207579</v>
      </c>
      <c r="Q268" s="571">
        <v>4137.8900000000003</v>
      </c>
    </row>
    <row r="269" spans="1:17" ht="14.4" customHeight="1" x14ac:dyDescent="0.3">
      <c r="A269" s="566" t="s">
        <v>7248</v>
      </c>
      <c r="B269" s="567" t="s">
        <v>6876</v>
      </c>
      <c r="C269" s="567" t="s">
        <v>5119</v>
      </c>
      <c r="D269" s="567" t="s">
        <v>7330</v>
      </c>
      <c r="E269" s="567" t="s">
        <v>7331</v>
      </c>
      <c r="F269" s="570"/>
      <c r="G269" s="570"/>
      <c r="H269" s="570"/>
      <c r="I269" s="570"/>
      <c r="J269" s="570">
        <v>1</v>
      </c>
      <c r="K269" s="570">
        <v>1084.3</v>
      </c>
      <c r="L269" s="570"/>
      <c r="M269" s="570">
        <v>1084.3</v>
      </c>
      <c r="N269" s="570"/>
      <c r="O269" s="570"/>
      <c r="P269" s="583"/>
      <c r="Q269" s="571"/>
    </row>
    <row r="270" spans="1:17" ht="14.4" customHeight="1" x14ac:dyDescent="0.3">
      <c r="A270" s="566" t="s">
        <v>7248</v>
      </c>
      <c r="B270" s="567" t="s">
        <v>6876</v>
      </c>
      <c r="C270" s="567" t="s">
        <v>5119</v>
      </c>
      <c r="D270" s="567" t="s">
        <v>7332</v>
      </c>
      <c r="E270" s="567" t="s">
        <v>7333</v>
      </c>
      <c r="F270" s="570">
        <v>32</v>
      </c>
      <c r="G270" s="570">
        <v>527168</v>
      </c>
      <c r="H270" s="570">
        <v>1</v>
      </c>
      <c r="I270" s="570">
        <v>16474</v>
      </c>
      <c r="J270" s="570">
        <v>34</v>
      </c>
      <c r="K270" s="570">
        <v>571497.94999999995</v>
      </c>
      <c r="L270" s="570">
        <v>1.0840907452652664</v>
      </c>
      <c r="M270" s="570">
        <v>16808.763235294115</v>
      </c>
      <c r="N270" s="570">
        <v>22</v>
      </c>
      <c r="O270" s="570">
        <v>375607.1</v>
      </c>
      <c r="P270" s="583">
        <v>0.71249981030715059</v>
      </c>
      <c r="Q270" s="571">
        <v>17073.05</v>
      </c>
    </row>
    <row r="271" spans="1:17" ht="14.4" customHeight="1" x14ac:dyDescent="0.3">
      <c r="A271" s="566" t="s">
        <v>7248</v>
      </c>
      <c r="B271" s="567" t="s">
        <v>6876</v>
      </c>
      <c r="C271" s="567" t="s">
        <v>5119</v>
      </c>
      <c r="D271" s="567" t="s">
        <v>7334</v>
      </c>
      <c r="E271" s="567" t="s">
        <v>7335</v>
      </c>
      <c r="F271" s="570">
        <v>24</v>
      </c>
      <c r="G271" s="570">
        <v>24067.199999999997</v>
      </c>
      <c r="H271" s="570">
        <v>1</v>
      </c>
      <c r="I271" s="570">
        <v>1002.7999999999998</v>
      </c>
      <c r="J271" s="570">
        <v>43</v>
      </c>
      <c r="K271" s="570">
        <v>43120.4</v>
      </c>
      <c r="L271" s="570">
        <v>1.791666666666667</v>
      </c>
      <c r="M271" s="570">
        <v>1002.8000000000001</v>
      </c>
      <c r="N271" s="570">
        <v>18</v>
      </c>
      <c r="O271" s="570">
        <v>18050.399999999998</v>
      </c>
      <c r="P271" s="583">
        <v>0.75</v>
      </c>
      <c r="Q271" s="571">
        <v>1002.7999999999998</v>
      </c>
    </row>
    <row r="272" spans="1:17" ht="14.4" customHeight="1" x14ac:dyDescent="0.3">
      <c r="A272" s="566" t="s">
        <v>7248</v>
      </c>
      <c r="B272" s="567" t="s">
        <v>6876</v>
      </c>
      <c r="C272" s="567" t="s">
        <v>5119</v>
      </c>
      <c r="D272" s="567" t="s">
        <v>7336</v>
      </c>
      <c r="E272" s="567" t="s">
        <v>7337</v>
      </c>
      <c r="F272" s="570">
        <v>3</v>
      </c>
      <c r="G272" s="570">
        <v>22950</v>
      </c>
      <c r="H272" s="570">
        <v>1</v>
      </c>
      <c r="I272" s="570">
        <v>7650</v>
      </c>
      <c r="J272" s="570">
        <v>1</v>
      </c>
      <c r="K272" s="570">
        <v>7650</v>
      </c>
      <c r="L272" s="570">
        <v>0.33333333333333331</v>
      </c>
      <c r="M272" s="570">
        <v>7650</v>
      </c>
      <c r="N272" s="570">
        <v>1</v>
      </c>
      <c r="O272" s="570">
        <v>7650</v>
      </c>
      <c r="P272" s="583">
        <v>0.33333333333333331</v>
      </c>
      <c r="Q272" s="571">
        <v>7650</v>
      </c>
    </row>
    <row r="273" spans="1:17" ht="14.4" customHeight="1" x14ac:dyDescent="0.3">
      <c r="A273" s="566" t="s">
        <v>7248</v>
      </c>
      <c r="B273" s="567" t="s">
        <v>6876</v>
      </c>
      <c r="C273" s="567" t="s">
        <v>5119</v>
      </c>
      <c r="D273" s="567" t="s">
        <v>7338</v>
      </c>
      <c r="E273" s="567" t="s">
        <v>7339</v>
      </c>
      <c r="F273" s="570">
        <v>2</v>
      </c>
      <c r="G273" s="570">
        <v>18083.2</v>
      </c>
      <c r="H273" s="570">
        <v>1</v>
      </c>
      <c r="I273" s="570">
        <v>9041.6</v>
      </c>
      <c r="J273" s="570"/>
      <c r="K273" s="570"/>
      <c r="L273" s="570"/>
      <c r="M273" s="570"/>
      <c r="N273" s="570"/>
      <c r="O273" s="570"/>
      <c r="P273" s="583"/>
      <c r="Q273" s="571"/>
    </row>
    <row r="274" spans="1:17" ht="14.4" customHeight="1" x14ac:dyDescent="0.3">
      <c r="A274" s="566" t="s">
        <v>7248</v>
      </c>
      <c r="B274" s="567" t="s">
        <v>6876</v>
      </c>
      <c r="C274" s="567" t="s">
        <v>5119</v>
      </c>
      <c r="D274" s="567" t="s">
        <v>7340</v>
      </c>
      <c r="E274" s="567" t="s">
        <v>7341</v>
      </c>
      <c r="F274" s="570"/>
      <c r="G274" s="570"/>
      <c r="H274" s="570"/>
      <c r="I274" s="570"/>
      <c r="J274" s="570">
        <v>6</v>
      </c>
      <c r="K274" s="570">
        <v>20943.48</v>
      </c>
      <c r="L274" s="570"/>
      <c r="M274" s="570">
        <v>3490.58</v>
      </c>
      <c r="N274" s="570"/>
      <c r="O274" s="570"/>
      <c r="P274" s="583"/>
      <c r="Q274" s="571"/>
    </row>
    <row r="275" spans="1:17" ht="14.4" customHeight="1" x14ac:dyDescent="0.3">
      <c r="A275" s="566" t="s">
        <v>7248</v>
      </c>
      <c r="B275" s="567" t="s">
        <v>6876</v>
      </c>
      <c r="C275" s="567" t="s">
        <v>5119</v>
      </c>
      <c r="D275" s="567" t="s">
        <v>7342</v>
      </c>
      <c r="E275" s="567" t="s">
        <v>7343</v>
      </c>
      <c r="F275" s="570">
        <v>12</v>
      </c>
      <c r="G275" s="570">
        <v>25137.599999999999</v>
      </c>
      <c r="H275" s="570">
        <v>1</v>
      </c>
      <c r="I275" s="570">
        <v>2094.7999999999997</v>
      </c>
      <c r="J275" s="570">
        <v>5</v>
      </c>
      <c r="K275" s="570">
        <v>10474</v>
      </c>
      <c r="L275" s="570">
        <v>0.41666666666666669</v>
      </c>
      <c r="M275" s="570">
        <v>2094.8000000000002</v>
      </c>
      <c r="N275" s="570">
        <v>7</v>
      </c>
      <c r="O275" s="570">
        <v>15196.789999999997</v>
      </c>
      <c r="P275" s="583">
        <v>0.60454418878492766</v>
      </c>
      <c r="Q275" s="571">
        <v>2170.9699999999998</v>
      </c>
    </row>
    <row r="276" spans="1:17" ht="14.4" customHeight="1" x14ac:dyDescent="0.3">
      <c r="A276" s="566" t="s">
        <v>7248</v>
      </c>
      <c r="B276" s="567" t="s">
        <v>6876</v>
      </c>
      <c r="C276" s="567" t="s">
        <v>5119</v>
      </c>
      <c r="D276" s="567" t="s">
        <v>7344</v>
      </c>
      <c r="E276" s="567" t="s">
        <v>7345</v>
      </c>
      <c r="F276" s="570"/>
      <c r="G276" s="570"/>
      <c r="H276" s="570"/>
      <c r="I276" s="570"/>
      <c r="J276" s="570">
        <v>5</v>
      </c>
      <c r="K276" s="570">
        <v>3985</v>
      </c>
      <c r="L276" s="570"/>
      <c r="M276" s="570">
        <v>797</v>
      </c>
      <c r="N276" s="570">
        <v>3</v>
      </c>
      <c r="O276" s="570">
        <v>2391</v>
      </c>
      <c r="P276" s="583"/>
      <c r="Q276" s="571">
        <v>797</v>
      </c>
    </row>
    <row r="277" spans="1:17" ht="14.4" customHeight="1" x14ac:dyDescent="0.3">
      <c r="A277" s="566" t="s">
        <v>7248</v>
      </c>
      <c r="B277" s="567" t="s">
        <v>6876</v>
      </c>
      <c r="C277" s="567" t="s">
        <v>5119</v>
      </c>
      <c r="D277" s="567" t="s">
        <v>7346</v>
      </c>
      <c r="E277" s="567" t="s">
        <v>7347</v>
      </c>
      <c r="F277" s="570">
        <v>3</v>
      </c>
      <c r="G277" s="570">
        <v>74939.100000000006</v>
      </c>
      <c r="H277" s="570">
        <v>1</v>
      </c>
      <c r="I277" s="570">
        <v>24979.7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7248</v>
      </c>
      <c r="B278" s="567" t="s">
        <v>6876</v>
      </c>
      <c r="C278" s="567" t="s">
        <v>5119</v>
      </c>
      <c r="D278" s="567" t="s">
        <v>7348</v>
      </c>
      <c r="E278" s="567" t="s">
        <v>7349</v>
      </c>
      <c r="F278" s="570">
        <v>1</v>
      </c>
      <c r="G278" s="570">
        <v>129.19999999999999</v>
      </c>
      <c r="H278" s="570">
        <v>1</v>
      </c>
      <c r="I278" s="570">
        <v>129.19999999999999</v>
      </c>
      <c r="J278" s="570"/>
      <c r="K278" s="570"/>
      <c r="L278" s="570"/>
      <c r="M278" s="570"/>
      <c r="N278" s="570"/>
      <c r="O278" s="570"/>
      <c r="P278" s="583"/>
      <c r="Q278" s="571"/>
    </row>
    <row r="279" spans="1:17" ht="14.4" customHeight="1" x14ac:dyDescent="0.3">
      <c r="A279" s="566" t="s">
        <v>7248</v>
      </c>
      <c r="B279" s="567" t="s">
        <v>6876</v>
      </c>
      <c r="C279" s="567" t="s">
        <v>5119</v>
      </c>
      <c r="D279" s="567" t="s">
        <v>7350</v>
      </c>
      <c r="E279" s="567" t="s">
        <v>7351</v>
      </c>
      <c r="F279" s="570">
        <v>1</v>
      </c>
      <c r="G279" s="570">
        <v>131</v>
      </c>
      <c r="H279" s="570">
        <v>1</v>
      </c>
      <c r="I279" s="570">
        <v>131</v>
      </c>
      <c r="J279" s="570"/>
      <c r="K279" s="570"/>
      <c r="L279" s="570"/>
      <c r="M279" s="570"/>
      <c r="N279" s="570"/>
      <c r="O279" s="570"/>
      <c r="P279" s="583"/>
      <c r="Q279" s="571"/>
    </row>
    <row r="280" spans="1:17" ht="14.4" customHeight="1" x14ac:dyDescent="0.3">
      <c r="A280" s="566" t="s">
        <v>7248</v>
      </c>
      <c r="B280" s="567" t="s">
        <v>6876</v>
      </c>
      <c r="C280" s="567" t="s">
        <v>5119</v>
      </c>
      <c r="D280" s="567" t="s">
        <v>7352</v>
      </c>
      <c r="E280" s="567" t="s">
        <v>7353</v>
      </c>
      <c r="F280" s="570">
        <v>1</v>
      </c>
      <c r="G280" s="570">
        <v>136.69999999999999</v>
      </c>
      <c r="H280" s="570">
        <v>1</v>
      </c>
      <c r="I280" s="570">
        <v>136.69999999999999</v>
      </c>
      <c r="J280" s="570"/>
      <c r="K280" s="570"/>
      <c r="L280" s="570"/>
      <c r="M280" s="570"/>
      <c r="N280" s="570"/>
      <c r="O280" s="570"/>
      <c r="P280" s="583"/>
      <c r="Q280" s="571"/>
    </row>
    <row r="281" spans="1:17" ht="14.4" customHeight="1" x14ac:dyDescent="0.3">
      <c r="A281" s="566" t="s">
        <v>7248</v>
      </c>
      <c r="B281" s="567" t="s">
        <v>6876</v>
      </c>
      <c r="C281" s="567" t="s">
        <v>5119</v>
      </c>
      <c r="D281" s="567" t="s">
        <v>7354</v>
      </c>
      <c r="E281" s="567" t="s">
        <v>7355</v>
      </c>
      <c r="F281" s="570">
        <v>3</v>
      </c>
      <c r="G281" s="570">
        <v>10080</v>
      </c>
      <c r="H281" s="570">
        <v>1</v>
      </c>
      <c r="I281" s="570">
        <v>3360</v>
      </c>
      <c r="J281" s="570"/>
      <c r="K281" s="570"/>
      <c r="L281" s="570"/>
      <c r="M281" s="570"/>
      <c r="N281" s="570"/>
      <c r="O281" s="570"/>
      <c r="P281" s="583"/>
      <c r="Q281" s="571"/>
    </row>
    <row r="282" spans="1:17" ht="14.4" customHeight="1" x14ac:dyDescent="0.3">
      <c r="A282" s="566" t="s">
        <v>7248</v>
      </c>
      <c r="B282" s="567" t="s">
        <v>6876</v>
      </c>
      <c r="C282" s="567" t="s">
        <v>5119</v>
      </c>
      <c r="D282" s="567" t="s">
        <v>7356</v>
      </c>
      <c r="E282" s="567" t="s">
        <v>7357</v>
      </c>
      <c r="F282" s="570">
        <v>1</v>
      </c>
      <c r="G282" s="570">
        <v>3360</v>
      </c>
      <c r="H282" s="570">
        <v>1</v>
      </c>
      <c r="I282" s="570">
        <v>3360</v>
      </c>
      <c r="J282" s="570"/>
      <c r="K282" s="570"/>
      <c r="L282" s="570"/>
      <c r="M282" s="570"/>
      <c r="N282" s="570"/>
      <c r="O282" s="570"/>
      <c r="P282" s="583"/>
      <c r="Q282" s="571"/>
    </row>
    <row r="283" spans="1:17" ht="14.4" customHeight="1" x14ac:dyDescent="0.3">
      <c r="A283" s="566" t="s">
        <v>7248</v>
      </c>
      <c r="B283" s="567" t="s">
        <v>6876</v>
      </c>
      <c r="C283" s="567" t="s">
        <v>5119</v>
      </c>
      <c r="D283" s="567" t="s">
        <v>7358</v>
      </c>
      <c r="E283" s="567" t="s">
        <v>7359</v>
      </c>
      <c r="F283" s="570">
        <v>1</v>
      </c>
      <c r="G283" s="570">
        <v>5074.7</v>
      </c>
      <c r="H283" s="570">
        <v>1</v>
      </c>
      <c r="I283" s="570">
        <v>5074.7</v>
      </c>
      <c r="J283" s="570">
        <v>3</v>
      </c>
      <c r="K283" s="570">
        <v>15593.16</v>
      </c>
      <c r="L283" s="570">
        <v>3.0727254813092402</v>
      </c>
      <c r="M283" s="570">
        <v>5197.72</v>
      </c>
      <c r="N283" s="570">
        <v>3</v>
      </c>
      <c r="O283" s="570">
        <v>15777.689999999999</v>
      </c>
      <c r="P283" s="583">
        <v>3.1090882219638596</v>
      </c>
      <c r="Q283" s="571">
        <v>5259.23</v>
      </c>
    </row>
    <row r="284" spans="1:17" ht="14.4" customHeight="1" x14ac:dyDescent="0.3">
      <c r="A284" s="566" t="s">
        <v>7248</v>
      </c>
      <c r="B284" s="567" t="s">
        <v>6876</v>
      </c>
      <c r="C284" s="567" t="s">
        <v>5119</v>
      </c>
      <c r="D284" s="567" t="s">
        <v>7360</v>
      </c>
      <c r="E284" s="567" t="s">
        <v>7361</v>
      </c>
      <c r="F284" s="570">
        <v>13</v>
      </c>
      <c r="G284" s="570">
        <v>7597.2</v>
      </c>
      <c r="H284" s="570">
        <v>1</v>
      </c>
      <c r="I284" s="570">
        <v>584.4</v>
      </c>
      <c r="J284" s="570">
        <v>14</v>
      </c>
      <c r="K284" s="570">
        <v>8351.6</v>
      </c>
      <c r="L284" s="570">
        <v>1.0992997420102144</v>
      </c>
      <c r="M284" s="570">
        <v>596.5428571428572</v>
      </c>
      <c r="N284" s="570">
        <v>5</v>
      </c>
      <c r="O284" s="570">
        <v>3028.25</v>
      </c>
      <c r="P284" s="583">
        <v>0.39860080029484546</v>
      </c>
      <c r="Q284" s="571">
        <v>605.65</v>
      </c>
    </row>
    <row r="285" spans="1:17" ht="14.4" customHeight="1" x14ac:dyDescent="0.3">
      <c r="A285" s="566" t="s">
        <v>7248</v>
      </c>
      <c r="B285" s="567" t="s">
        <v>6876</v>
      </c>
      <c r="C285" s="567" t="s">
        <v>5119</v>
      </c>
      <c r="D285" s="567" t="s">
        <v>7362</v>
      </c>
      <c r="E285" s="567" t="s">
        <v>7363</v>
      </c>
      <c r="F285" s="570">
        <v>1</v>
      </c>
      <c r="G285" s="570">
        <v>8292.1</v>
      </c>
      <c r="H285" s="570">
        <v>1</v>
      </c>
      <c r="I285" s="570">
        <v>8292.1</v>
      </c>
      <c r="J285" s="570"/>
      <c r="K285" s="570"/>
      <c r="L285" s="570"/>
      <c r="M285" s="570"/>
      <c r="N285" s="570"/>
      <c r="O285" s="570"/>
      <c r="P285" s="583"/>
      <c r="Q285" s="571"/>
    </row>
    <row r="286" spans="1:17" ht="14.4" customHeight="1" x14ac:dyDescent="0.3">
      <c r="A286" s="566" t="s">
        <v>7248</v>
      </c>
      <c r="B286" s="567" t="s">
        <v>6876</v>
      </c>
      <c r="C286" s="567" t="s">
        <v>5119</v>
      </c>
      <c r="D286" s="567" t="s">
        <v>7364</v>
      </c>
      <c r="E286" s="567" t="s">
        <v>7365</v>
      </c>
      <c r="F286" s="570">
        <v>2</v>
      </c>
      <c r="G286" s="570">
        <v>1604</v>
      </c>
      <c r="H286" s="570">
        <v>1</v>
      </c>
      <c r="I286" s="570">
        <v>802</v>
      </c>
      <c r="J286" s="570">
        <v>1</v>
      </c>
      <c r="K286" s="570">
        <v>831.16</v>
      </c>
      <c r="L286" s="570">
        <v>0.51817955112219449</v>
      </c>
      <c r="M286" s="570">
        <v>831.16</v>
      </c>
      <c r="N286" s="570">
        <v>3</v>
      </c>
      <c r="O286" s="570">
        <v>2493.48</v>
      </c>
      <c r="P286" s="583">
        <v>1.5545386533665835</v>
      </c>
      <c r="Q286" s="571">
        <v>831.16</v>
      </c>
    </row>
    <row r="287" spans="1:17" ht="14.4" customHeight="1" x14ac:dyDescent="0.3">
      <c r="A287" s="566" t="s">
        <v>7248</v>
      </c>
      <c r="B287" s="567" t="s">
        <v>6876</v>
      </c>
      <c r="C287" s="567" t="s">
        <v>5119</v>
      </c>
      <c r="D287" s="567" t="s">
        <v>7366</v>
      </c>
      <c r="E287" s="567" t="s">
        <v>7365</v>
      </c>
      <c r="F287" s="570">
        <v>20</v>
      </c>
      <c r="G287" s="570">
        <v>17137.999999999996</v>
      </c>
      <c r="H287" s="570">
        <v>1</v>
      </c>
      <c r="I287" s="570">
        <v>856.89999999999986</v>
      </c>
      <c r="J287" s="570">
        <v>8</v>
      </c>
      <c r="K287" s="570">
        <v>7042.1599999999989</v>
      </c>
      <c r="L287" s="570">
        <v>0.41090909090909095</v>
      </c>
      <c r="M287" s="570">
        <v>880.26999999999987</v>
      </c>
      <c r="N287" s="570">
        <v>5</v>
      </c>
      <c r="O287" s="570">
        <v>4440.2999999999993</v>
      </c>
      <c r="P287" s="583">
        <v>0.25909090909090909</v>
      </c>
      <c r="Q287" s="571">
        <v>888.05999999999983</v>
      </c>
    </row>
    <row r="288" spans="1:17" ht="14.4" customHeight="1" x14ac:dyDescent="0.3">
      <c r="A288" s="566" t="s">
        <v>7248</v>
      </c>
      <c r="B288" s="567" t="s">
        <v>6876</v>
      </c>
      <c r="C288" s="567" t="s">
        <v>5119</v>
      </c>
      <c r="D288" s="567" t="s">
        <v>7367</v>
      </c>
      <c r="E288" s="567" t="s">
        <v>7368</v>
      </c>
      <c r="F288" s="570">
        <v>2</v>
      </c>
      <c r="G288" s="570">
        <v>1713.8</v>
      </c>
      <c r="H288" s="570">
        <v>1</v>
      </c>
      <c r="I288" s="570">
        <v>856.9</v>
      </c>
      <c r="J288" s="570">
        <v>3</v>
      </c>
      <c r="K288" s="570">
        <v>2633.02</v>
      </c>
      <c r="L288" s="570">
        <v>1.5363636363636364</v>
      </c>
      <c r="M288" s="570">
        <v>877.67333333333329</v>
      </c>
      <c r="N288" s="570">
        <v>1</v>
      </c>
      <c r="O288" s="570">
        <v>888.06</v>
      </c>
      <c r="P288" s="583">
        <v>0.51818181818181819</v>
      </c>
      <c r="Q288" s="571">
        <v>888.06</v>
      </c>
    </row>
    <row r="289" spans="1:17" ht="14.4" customHeight="1" x14ac:dyDescent="0.3">
      <c r="A289" s="566" t="s">
        <v>7248</v>
      </c>
      <c r="B289" s="567" t="s">
        <v>6876</v>
      </c>
      <c r="C289" s="567" t="s">
        <v>5119</v>
      </c>
      <c r="D289" s="567" t="s">
        <v>7369</v>
      </c>
      <c r="E289" s="567" t="s">
        <v>7370</v>
      </c>
      <c r="F289" s="570">
        <v>11</v>
      </c>
      <c r="G289" s="570">
        <v>8822</v>
      </c>
      <c r="H289" s="570">
        <v>1</v>
      </c>
      <c r="I289" s="570">
        <v>802</v>
      </c>
      <c r="J289" s="570">
        <v>5</v>
      </c>
      <c r="K289" s="570">
        <v>4155.8</v>
      </c>
      <c r="L289" s="570">
        <v>0.47107231920199505</v>
      </c>
      <c r="M289" s="570">
        <v>831.16000000000008</v>
      </c>
      <c r="N289" s="570">
        <v>1</v>
      </c>
      <c r="O289" s="570">
        <v>831.16</v>
      </c>
      <c r="P289" s="583">
        <v>9.4214463840398999E-2</v>
      </c>
      <c r="Q289" s="571">
        <v>831.16</v>
      </c>
    </row>
    <row r="290" spans="1:17" ht="14.4" customHeight="1" x14ac:dyDescent="0.3">
      <c r="A290" s="566" t="s">
        <v>7248</v>
      </c>
      <c r="B290" s="567" t="s">
        <v>6876</v>
      </c>
      <c r="C290" s="567" t="s">
        <v>5119</v>
      </c>
      <c r="D290" s="567" t="s">
        <v>7371</v>
      </c>
      <c r="E290" s="567" t="s">
        <v>7372</v>
      </c>
      <c r="F290" s="570"/>
      <c r="G290" s="570"/>
      <c r="H290" s="570"/>
      <c r="I290" s="570"/>
      <c r="J290" s="570">
        <v>7</v>
      </c>
      <c r="K290" s="570">
        <v>27291.599999999999</v>
      </c>
      <c r="L290" s="570"/>
      <c r="M290" s="570">
        <v>3898.7999999999997</v>
      </c>
      <c r="N290" s="570">
        <v>1</v>
      </c>
      <c r="O290" s="570">
        <v>3898.8</v>
      </c>
      <c r="P290" s="583"/>
      <c r="Q290" s="571">
        <v>3898.8</v>
      </c>
    </row>
    <row r="291" spans="1:17" ht="14.4" customHeight="1" x14ac:dyDescent="0.3">
      <c r="A291" s="566" t="s">
        <v>7248</v>
      </c>
      <c r="B291" s="567" t="s">
        <v>6876</v>
      </c>
      <c r="C291" s="567" t="s">
        <v>5119</v>
      </c>
      <c r="D291" s="567" t="s">
        <v>7373</v>
      </c>
      <c r="E291" s="567" t="s">
        <v>7374</v>
      </c>
      <c r="F291" s="570"/>
      <c r="G291" s="570"/>
      <c r="H291" s="570"/>
      <c r="I291" s="570"/>
      <c r="J291" s="570">
        <v>1</v>
      </c>
      <c r="K291" s="570">
        <v>2205</v>
      </c>
      <c r="L291" s="570"/>
      <c r="M291" s="570">
        <v>2205</v>
      </c>
      <c r="N291" s="570">
        <v>1</v>
      </c>
      <c r="O291" s="570">
        <v>2205</v>
      </c>
      <c r="P291" s="583"/>
      <c r="Q291" s="571">
        <v>2205</v>
      </c>
    </row>
    <row r="292" spans="1:17" ht="14.4" customHeight="1" x14ac:dyDescent="0.3">
      <c r="A292" s="566" t="s">
        <v>7248</v>
      </c>
      <c r="B292" s="567" t="s">
        <v>6876</v>
      </c>
      <c r="C292" s="567" t="s">
        <v>5119</v>
      </c>
      <c r="D292" s="567" t="s">
        <v>7375</v>
      </c>
      <c r="E292" s="567" t="s">
        <v>7376</v>
      </c>
      <c r="F292" s="570">
        <v>33</v>
      </c>
      <c r="G292" s="570">
        <v>46899.600000000006</v>
      </c>
      <c r="H292" s="570">
        <v>1</v>
      </c>
      <c r="I292" s="570">
        <v>1421.2000000000003</v>
      </c>
      <c r="J292" s="570">
        <v>39</v>
      </c>
      <c r="K292" s="570">
        <v>56563.76</v>
      </c>
      <c r="L292" s="570">
        <v>1.2060606060606061</v>
      </c>
      <c r="M292" s="570">
        <v>1450.3528205128205</v>
      </c>
      <c r="N292" s="570">
        <v>23</v>
      </c>
      <c r="O292" s="570">
        <v>33876.240000000005</v>
      </c>
      <c r="P292" s="583">
        <v>0.72231404958677692</v>
      </c>
      <c r="Q292" s="571">
        <v>1472.8800000000003</v>
      </c>
    </row>
    <row r="293" spans="1:17" ht="14.4" customHeight="1" x14ac:dyDescent="0.3">
      <c r="A293" s="566" t="s">
        <v>7248</v>
      </c>
      <c r="B293" s="567" t="s">
        <v>6876</v>
      </c>
      <c r="C293" s="567" t="s">
        <v>5119</v>
      </c>
      <c r="D293" s="567" t="s">
        <v>7377</v>
      </c>
      <c r="E293" s="567" t="s">
        <v>7378</v>
      </c>
      <c r="F293" s="570"/>
      <c r="G293" s="570"/>
      <c r="H293" s="570"/>
      <c r="I293" s="570"/>
      <c r="J293" s="570"/>
      <c r="K293" s="570"/>
      <c r="L293" s="570"/>
      <c r="M293" s="570"/>
      <c r="N293" s="570">
        <v>5</v>
      </c>
      <c r="O293" s="570">
        <v>18222.900000000001</v>
      </c>
      <c r="P293" s="583"/>
      <c r="Q293" s="571">
        <v>3644.5800000000004</v>
      </c>
    </row>
    <row r="294" spans="1:17" ht="14.4" customHeight="1" x14ac:dyDescent="0.3">
      <c r="A294" s="566" t="s">
        <v>7248</v>
      </c>
      <c r="B294" s="567" t="s">
        <v>6876</v>
      </c>
      <c r="C294" s="567" t="s">
        <v>5119</v>
      </c>
      <c r="D294" s="567" t="s">
        <v>7379</v>
      </c>
      <c r="E294" s="567" t="s">
        <v>7380</v>
      </c>
      <c r="F294" s="570">
        <v>3</v>
      </c>
      <c r="G294" s="570">
        <v>26921.399999999998</v>
      </c>
      <c r="H294" s="570">
        <v>1</v>
      </c>
      <c r="I294" s="570">
        <v>8973.7999999999993</v>
      </c>
      <c r="J294" s="570"/>
      <c r="K294" s="570"/>
      <c r="L294" s="570"/>
      <c r="M294" s="570"/>
      <c r="N294" s="570"/>
      <c r="O294" s="570"/>
      <c r="P294" s="583"/>
      <c r="Q294" s="571"/>
    </row>
    <row r="295" spans="1:17" ht="14.4" customHeight="1" x14ac:dyDescent="0.3">
      <c r="A295" s="566" t="s">
        <v>7248</v>
      </c>
      <c r="B295" s="567" t="s">
        <v>6876</v>
      </c>
      <c r="C295" s="567" t="s">
        <v>5119</v>
      </c>
      <c r="D295" s="567" t="s">
        <v>7381</v>
      </c>
      <c r="E295" s="567" t="s">
        <v>7382</v>
      </c>
      <c r="F295" s="570">
        <v>37</v>
      </c>
      <c r="G295" s="570">
        <v>46620</v>
      </c>
      <c r="H295" s="570">
        <v>1</v>
      </c>
      <c r="I295" s="570">
        <v>1260</v>
      </c>
      <c r="J295" s="570">
        <v>40</v>
      </c>
      <c r="K295" s="570">
        <v>52232.799999999996</v>
      </c>
      <c r="L295" s="570">
        <v>1.1203946803946803</v>
      </c>
      <c r="M295" s="570">
        <v>1305.82</v>
      </c>
      <c r="N295" s="570">
        <v>28</v>
      </c>
      <c r="O295" s="570">
        <v>36562.959999999999</v>
      </c>
      <c r="P295" s="583">
        <v>0.78427627627627627</v>
      </c>
      <c r="Q295" s="571">
        <v>1305.82</v>
      </c>
    </row>
    <row r="296" spans="1:17" ht="14.4" customHeight="1" x14ac:dyDescent="0.3">
      <c r="A296" s="566" t="s">
        <v>7248</v>
      </c>
      <c r="B296" s="567" t="s">
        <v>6876</v>
      </c>
      <c r="C296" s="567" t="s">
        <v>5119</v>
      </c>
      <c r="D296" s="567" t="s">
        <v>7383</v>
      </c>
      <c r="E296" s="567" t="s">
        <v>7384</v>
      </c>
      <c r="F296" s="570"/>
      <c r="G296" s="570"/>
      <c r="H296" s="570"/>
      <c r="I296" s="570"/>
      <c r="J296" s="570">
        <v>1</v>
      </c>
      <c r="K296" s="570">
        <v>30200</v>
      </c>
      <c r="L296" s="570"/>
      <c r="M296" s="570">
        <v>30200</v>
      </c>
      <c r="N296" s="570"/>
      <c r="O296" s="570"/>
      <c r="P296" s="583"/>
      <c r="Q296" s="571"/>
    </row>
    <row r="297" spans="1:17" ht="14.4" customHeight="1" x14ac:dyDescent="0.3">
      <c r="A297" s="566" t="s">
        <v>7248</v>
      </c>
      <c r="B297" s="567" t="s">
        <v>6876</v>
      </c>
      <c r="C297" s="567" t="s">
        <v>5119</v>
      </c>
      <c r="D297" s="567" t="s">
        <v>7385</v>
      </c>
      <c r="E297" s="567" t="s">
        <v>7386</v>
      </c>
      <c r="F297" s="570"/>
      <c r="G297" s="570"/>
      <c r="H297" s="570"/>
      <c r="I297" s="570"/>
      <c r="J297" s="570"/>
      <c r="K297" s="570"/>
      <c r="L297" s="570"/>
      <c r="M297" s="570"/>
      <c r="N297" s="570">
        <v>1</v>
      </c>
      <c r="O297" s="570">
        <v>80000</v>
      </c>
      <c r="P297" s="583"/>
      <c r="Q297" s="571">
        <v>80000</v>
      </c>
    </row>
    <row r="298" spans="1:17" ht="14.4" customHeight="1" x14ac:dyDescent="0.3">
      <c r="A298" s="566" t="s">
        <v>7248</v>
      </c>
      <c r="B298" s="567" t="s">
        <v>6876</v>
      </c>
      <c r="C298" s="567" t="s">
        <v>5119</v>
      </c>
      <c r="D298" s="567" t="s">
        <v>7387</v>
      </c>
      <c r="E298" s="567" t="s">
        <v>7388</v>
      </c>
      <c r="F298" s="570">
        <v>6</v>
      </c>
      <c r="G298" s="570">
        <v>2079</v>
      </c>
      <c r="H298" s="570">
        <v>1</v>
      </c>
      <c r="I298" s="570">
        <v>346.5</v>
      </c>
      <c r="J298" s="570">
        <v>6</v>
      </c>
      <c r="K298" s="570">
        <v>2154.6</v>
      </c>
      <c r="L298" s="570">
        <v>1.0363636363636364</v>
      </c>
      <c r="M298" s="570">
        <v>359.09999999999997</v>
      </c>
      <c r="N298" s="570">
        <v>5</v>
      </c>
      <c r="O298" s="570">
        <v>1795.5000000000002</v>
      </c>
      <c r="P298" s="583">
        <v>0.86363636363636376</v>
      </c>
      <c r="Q298" s="571">
        <v>359.1</v>
      </c>
    </row>
    <row r="299" spans="1:17" ht="14.4" customHeight="1" x14ac:dyDescent="0.3">
      <c r="A299" s="566" t="s">
        <v>7248</v>
      </c>
      <c r="B299" s="567" t="s">
        <v>6876</v>
      </c>
      <c r="C299" s="567" t="s">
        <v>5119</v>
      </c>
      <c r="D299" s="567" t="s">
        <v>7389</v>
      </c>
      <c r="E299" s="567" t="s">
        <v>7390</v>
      </c>
      <c r="F299" s="570"/>
      <c r="G299" s="570"/>
      <c r="H299" s="570"/>
      <c r="I299" s="570"/>
      <c r="J299" s="570">
        <v>1</v>
      </c>
      <c r="K299" s="570">
        <v>13078</v>
      </c>
      <c r="L299" s="570"/>
      <c r="M299" s="570">
        <v>13078</v>
      </c>
      <c r="N299" s="570"/>
      <c r="O299" s="570"/>
      <c r="P299" s="583"/>
      <c r="Q299" s="571"/>
    </row>
    <row r="300" spans="1:17" ht="14.4" customHeight="1" x14ac:dyDescent="0.3">
      <c r="A300" s="566" t="s">
        <v>7248</v>
      </c>
      <c r="B300" s="567" t="s">
        <v>6876</v>
      </c>
      <c r="C300" s="567" t="s">
        <v>5119</v>
      </c>
      <c r="D300" s="567" t="s">
        <v>7391</v>
      </c>
      <c r="E300" s="567" t="s">
        <v>7392</v>
      </c>
      <c r="F300" s="570">
        <v>2</v>
      </c>
      <c r="G300" s="570">
        <v>1787.8</v>
      </c>
      <c r="H300" s="570">
        <v>1</v>
      </c>
      <c r="I300" s="570">
        <v>893.9</v>
      </c>
      <c r="J300" s="570">
        <v>6</v>
      </c>
      <c r="K300" s="570">
        <v>5363.4</v>
      </c>
      <c r="L300" s="570">
        <v>3</v>
      </c>
      <c r="M300" s="570">
        <v>893.9</v>
      </c>
      <c r="N300" s="570">
        <v>8</v>
      </c>
      <c r="O300" s="570">
        <v>7151.2</v>
      </c>
      <c r="P300" s="583">
        <v>4</v>
      </c>
      <c r="Q300" s="571">
        <v>893.9</v>
      </c>
    </row>
    <row r="301" spans="1:17" ht="14.4" customHeight="1" x14ac:dyDescent="0.3">
      <c r="A301" s="566" t="s">
        <v>7248</v>
      </c>
      <c r="B301" s="567" t="s">
        <v>6876</v>
      </c>
      <c r="C301" s="567" t="s">
        <v>5119</v>
      </c>
      <c r="D301" s="567" t="s">
        <v>7393</v>
      </c>
      <c r="E301" s="567" t="s">
        <v>7394</v>
      </c>
      <c r="F301" s="570">
        <v>1</v>
      </c>
      <c r="G301" s="570">
        <v>893.9</v>
      </c>
      <c r="H301" s="570">
        <v>1</v>
      </c>
      <c r="I301" s="570">
        <v>893.9</v>
      </c>
      <c r="J301" s="570"/>
      <c r="K301" s="570"/>
      <c r="L301" s="570"/>
      <c r="M301" s="570"/>
      <c r="N301" s="570"/>
      <c r="O301" s="570"/>
      <c r="P301" s="583"/>
      <c r="Q301" s="571"/>
    </row>
    <row r="302" spans="1:17" ht="14.4" customHeight="1" x14ac:dyDescent="0.3">
      <c r="A302" s="566" t="s">
        <v>7248</v>
      </c>
      <c r="B302" s="567" t="s">
        <v>6876</v>
      </c>
      <c r="C302" s="567" t="s">
        <v>5119</v>
      </c>
      <c r="D302" s="567" t="s">
        <v>7395</v>
      </c>
      <c r="E302" s="567" t="s">
        <v>7396</v>
      </c>
      <c r="F302" s="570"/>
      <c r="G302" s="570"/>
      <c r="H302" s="570"/>
      <c r="I302" s="570"/>
      <c r="J302" s="570"/>
      <c r="K302" s="570"/>
      <c r="L302" s="570"/>
      <c r="M302" s="570"/>
      <c r="N302" s="570">
        <v>1</v>
      </c>
      <c r="O302" s="570">
        <v>251.32</v>
      </c>
      <c r="P302" s="583"/>
      <c r="Q302" s="571">
        <v>251.32</v>
      </c>
    </row>
    <row r="303" spans="1:17" ht="14.4" customHeight="1" x14ac:dyDescent="0.3">
      <c r="A303" s="566" t="s">
        <v>7248</v>
      </c>
      <c r="B303" s="567" t="s">
        <v>6876</v>
      </c>
      <c r="C303" s="567" t="s">
        <v>5119</v>
      </c>
      <c r="D303" s="567" t="s">
        <v>7397</v>
      </c>
      <c r="E303" s="567" t="s">
        <v>7398</v>
      </c>
      <c r="F303" s="570">
        <v>2</v>
      </c>
      <c r="G303" s="570">
        <v>18774.2</v>
      </c>
      <c r="H303" s="570">
        <v>1</v>
      </c>
      <c r="I303" s="570">
        <v>9387.1</v>
      </c>
      <c r="J303" s="570"/>
      <c r="K303" s="570"/>
      <c r="L303" s="570"/>
      <c r="M303" s="570"/>
      <c r="N303" s="570"/>
      <c r="O303" s="570"/>
      <c r="P303" s="583"/>
      <c r="Q303" s="571"/>
    </row>
    <row r="304" spans="1:17" ht="14.4" customHeight="1" x14ac:dyDescent="0.3">
      <c r="A304" s="566" t="s">
        <v>7248</v>
      </c>
      <c r="B304" s="567" t="s">
        <v>6876</v>
      </c>
      <c r="C304" s="567" t="s">
        <v>5119</v>
      </c>
      <c r="D304" s="567" t="s">
        <v>7399</v>
      </c>
      <c r="E304" s="567" t="s">
        <v>7400</v>
      </c>
      <c r="F304" s="570"/>
      <c r="G304" s="570"/>
      <c r="H304" s="570"/>
      <c r="I304" s="570"/>
      <c r="J304" s="570">
        <v>4</v>
      </c>
      <c r="K304" s="570">
        <v>66736.17</v>
      </c>
      <c r="L304" s="570"/>
      <c r="M304" s="570">
        <v>16684.0425</v>
      </c>
      <c r="N304" s="570">
        <v>2</v>
      </c>
      <c r="O304" s="570">
        <v>33663.379999999997</v>
      </c>
      <c r="P304" s="583"/>
      <c r="Q304" s="571">
        <v>16831.689999999999</v>
      </c>
    </row>
    <row r="305" spans="1:17" ht="14.4" customHeight="1" x14ac:dyDescent="0.3">
      <c r="A305" s="566" t="s">
        <v>7248</v>
      </c>
      <c r="B305" s="567" t="s">
        <v>6876</v>
      </c>
      <c r="C305" s="567" t="s">
        <v>5119</v>
      </c>
      <c r="D305" s="567" t="s">
        <v>7401</v>
      </c>
      <c r="E305" s="567" t="s">
        <v>7402</v>
      </c>
      <c r="F305" s="570"/>
      <c r="G305" s="570"/>
      <c r="H305" s="570"/>
      <c r="I305" s="570"/>
      <c r="J305" s="570"/>
      <c r="K305" s="570"/>
      <c r="L305" s="570"/>
      <c r="M305" s="570"/>
      <c r="N305" s="570">
        <v>1</v>
      </c>
      <c r="O305" s="570">
        <v>32179.09</v>
      </c>
      <c r="P305" s="583"/>
      <c r="Q305" s="571">
        <v>32179.09</v>
      </c>
    </row>
    <row r="306" spans="1:17" ht="14.4" customHeight="1" x14ac:dyDescent="0.3">
      <c r="A306" s="566" t="s">
        <v>7248</v>
      </c>
      <c r="B306" s="567" t="s">
        <v>6876</v>
      </c>
      <c r="C306" s="567" t="s">
        <v>5119</v>
      </c>
      <c r="D306" s="567" t="s">
        <v>7403</v>
      </c>
      <c r="E306" s="567" t="s">
        <v>7404</v>
      </c>
      <c r="F306" s="570"/>
      <c r="G306" s="570"/>
      <c r="H306" s="570"/>
      <c r="I306" s="570"/>
      <c r="J306" s="570">
        <v>2</v>
      </c>
      <c r="K306" s="570">
        <v>12943.130000000001</v>
      </c>
      <c r="L306" s="570"/>
      <c r="M306" s="570">
        <v>6471.5650000000005</v>
      </c>
      <c r="N306" s="570">
        <v>1</v>
      </c>
      <c r="O306" s="570">
        <v>6587.13</v>
      </c>
      <c r="P306" s="583"/>
      <c r="Q306" s="571">
        <v>6587.13</v>
      </c>
    </row>
    <row r="307" spans="1:17" ht="14.4" customHeight="1" x14ac:dyDescent="0.3">
      <c r="A307" s="566" t="s">
        <v>7248</v>
      </c>
      <c r="B307" s="567" t="s">
        <v>6876</v>
      </c>
      <c r="C307" s="567" t="s">
        <v>5119</v>
      </c>
      <c r="D307" s="567" t="s">
        <v>7405</v>
      </c>
      <c r="E307" s="567" t="s">
        <v>7406</v>
      </c>
      <c r="F307" s="570">
        <v>12</v>
      </c>
      <c r="G307" s="570">
        <v>21324</v>
      </c>
      <c r="H307" s="570">
        <v>1</v>
      </c>
      <c r="I307" s="570">
        <v>1777</v>
      </c>
      <c r="J307" s="570">
        <v>20</v>
      </c>
      <c r="K307" s="570">
        <v>36832.399999999994</v>
      </c>
      <c r="L307" s="570">
        <v>1.7272744325642466</v>
      </c>
      <c r="M307" s="570">
        <v>1841.6199999999997</v>
      </c>
      <c r="N307" s="570">
        <v>11</v>
      </c>
      <c r="O307" s="570">
        <v>20257.82</v>
      </c>
      <c r="P307" s="583">
        <v>0.9500009379103358</v>
      </c>
      <c r="Q307" s="571">
        <v>1841.62</v>
      </c>
    </row>
    <row r="308" spans="1:17" ht="14.4" customHeight="1" x14ac:dyDescent="0.3">
      <c r="A308" s="566" t="s">
        <v>7248</v>
      </c>
      <c r="B308" s="567" t="s">
        <v>6876</v>
      </c>
      <c r="C308" s="567" t="s">
        <v>5119</v>
      </c>
      <c r="D308" s="567" t="s">
        <v>7407</v>
      </c>
      <c r="E308" s="567" t="s">
        <v>7408</v>
      </c>
      <c r="F308" s="570">
        <v>2</v>
      </c>
      <c r="G308" s="570">
        <v>37142</v>
      </c>
      <c r="H308" s="570">
        <v>1</v>
      </c>
      <c r="I308" s="570">
        <v>18571</v>
      </c>
      <c r="J308" s="570">
        <v>1</v>
      </c>
      <c r="K308" s="570">
        <v>18571</v>
      </c>
      <c r="L308" s="570">
        <v>0.5</v>
      </c>
      <c r="M308" s="570">
        <v>18571</v>
      </c>
      <c r="N308" s="570"/>
      <c r="O308" s="570"/>
      <c r="P308" s="583"/>
      <c r="Q308" s="571"/>
    </row>
    <row r="309" spans="1:17" ht="14.4" customHeight="1" x14ac:dyDescent="0.3">
      <c r="A309" s="566" t="s">
        <v>7248</v>
      </c>
      <c r="B309" s="567" t="s">
        <v>6876</v>
      </c>
      <c r="C309" s="567" t="s">
        <v>5119</v>
      </c>
      <c r="D309" s="567" t="s">
        <v>7409</v>
      </c>
      <c r="E309" s="567" t="s">
        <v>7410</v>
      </c>
      <c r="F309" s="570">
        <v>5</v>
      </c>
      <c r="G309" s="570">
        <v>73313.5</v>
      </c>
      <c r="H309" s="570">
        <v>1</v>
      </c>
      <c r="I309" s="570">
        <v>14662.7</v>
      </c>
      <c r="J309" s="570">
        <v>6</v>
      </c>
      <c r="K309" s="570">
        <v>94049.459999999992</v>
      </c>
      <c r="L309" s="570">
        <v>1.2828395861608024</v>
      </c>
      <c r="M309" s="570">
        <v>15674.909999999998</v>
      </c>
      <c r="N309" s="570">
        <v>5</v>
      </c>
      <c r="O309" s="570">
        <v>79774.100000000006</v>
      </c>
      <c r="P309" s="583">
        <v>1.0881229241544874</v>
      </c>
      <c r="Q309" s="571">
        <v>15954.820000000002</v>
      </c>
    </row>
    <row r="310" spans="1:17" ht="14.4" customHeight="1" x14ac:dyDescent="0.3">
      <c r="A310" s="566" t="s">
        <v>7248</v>
      </c>
      <c r="B310" s="567" t="s">
        <v>6876</v>
      </c>
      <c r="C310" s="567" t="s">
        <v>5119</v>
      </c>
      <c r="D310" s="567" t="s">
        <v>7411</v>
      </c>
      <c r="E310" s="567" t="s">
        <v>7412</v>
      </c>
      <c r="F310" s="570"/>
      <c r="G310" s="570"/>
      <c r="H310" s="570"/>
      <c r="I310" s="570"/>
      <c r="J310" s="570">
        <v>3</v>
      </c>
      <c r="K310" s="570">
        <v>78569.64</v>
      </c>
      <c r="L310" s="570"/>
      <c r="M310" s="570">
        <v>26189.88</v>
      </c>
      <c r="N310" s="570">
        <v>2</v>
      </c>
      <c r="O310" s="570">
        <v>52999.64</v>
      </c>
      <c r="P310" s="583"/>
      <c r="Q310" s="571">
        <v>26499.82</v>
      </c>
    </row>
    <row r="311" spans="1:17" ht="14.4" customHeight="1" x14ac:dyDescent="0.3">
      <c r="A311" s="566" t="s">
        <v>7248</v>
      </c>
      <c r="B311" s="567" t="s">
        <v>6876</v>
      </c>
      <c r="C311" s="567" t="s">
        <v>5119</v>
      </c>
      <c r="D311" s="567" t="s">
        <v>7413</v>
      </c>
      <c r="E311" s="567" t="s">
        <v>7414</v>
      </c>
      <c r="F311" s="570">
        <v>5</v>
      </c>
      <c r="G311" s="570">
        <v>34823</v>
      </c>
      <c r="H311" s="570">
        <v>1</v>
      </c>
      <c r="I311" s="570">
        <v>6964.6</v>
      </c>
      <c r="J311" s="570"/>
      <c r="K311" s="570"/>
      <c r="L311" s="570"/>
      <c r="M311" s="570"/>
      <c r="N311" s="570"/>
      <c r="O311" s="570"/>
      <c r="P311" s="583"/>
      <c r="Q311" s="571"/>
    </row>
    <row r="312" spans="1:17" ht="14.4" customHeight="1" x14ac:dyDescent="0.3">
      <c r="A312" s="566" t="s">
        <v>7248</v>
      </c>
      <c r="B312" s="567" t="s">
        <v>6876</v>
      </c>
      <c r="C312" s="567" t="s">
        <v>5132</v>
      </c>
      <c r="D312" s="567" t="s">
        <v>7415</v>
      </c>
      <c r="E312" s="567" t="s">
        <v>7416</v>
      </c>
      <c r="F312" s="570">
        <v>8</v>
      </c>
      <c r="G312" s="570">
        <v>1192</v>
      </c>
      <c r="H312" s="570">
        <v>1</v>
      </c>
      <c r="I312" s="570">
        <v>149</v>
      </c>
      <c r="J312" s="570">
        <v>6</v>
      </c>
      <c r="K312" s="570">
        <v>894</v>
      </c>
      <c r="L312" s="570">
        <v>0.75</v>
      </c>
      <c r="M312" s="570">
        <v>149</v>
      </c>
      <c r="N312" s="570">
        <v>20</v>
      </c>
      <c r="O312" s="570">
        <v>3000</v>
      </c>
      <c r="P312" s="583">
        <v>2.5167785234899327</v>
      </c>
      <c r="Q312" s="571">
        <v>150</v>
      </c>
    </row>
    <row r="313" spans="1:17" ht="14.4" customHeight="1" x14ac:dyDescent="0.3">
      <c r="A313" s="566" t="s">
        <v>7248</v>
      </c>
      <c r="B313" s="567" t="s">
        <v>6876</v>
      </c>
      <c r="C313" s="567" t="s">
        <v>5132</v>
      </c>
      <c r="D313" s="567" t="s">
        <v>7417</v>
      </c>
      <c r="E313" s="567" t="s">
        <v>7418</v>
      </c>
      <c r="F313" s="570">
        <v>1</v>
      </c>
      <c r="G313" s="570">
        <v>204</v>
      </c>
      <c r="H313" s="570">
        <v>1</v>
      </c>
      <c r="I313" s="570">
        <v>204</v>
      </c>
      <c r="J313" s="570">
        <v>1</v>
      </c>
      <c r="K313" s="570">
        <v>204</v>
      </c>
      <c r="L313" s="570">
        <v>1</v>
      </c>
      <c r="M313" s="570">
        <v>204</v>
      </c>
      <c r="N313" s="570">
        <v>3</v>
      </c>
      <c r="O313" s="570">
        <v>615</v>
      </c>
      <c r="P313" s="583">
        <v>3.0147058823529411</v>
      </c>
      <c r="Q313" s="571">
        <v>205</v>
      </c>
    </row>
    <row r="314" spans="1:17" ht="14.4" customHeight="1" x14ac:dyDescent="0.3">
      <c r="A314" s="566" t="s">
        <v>7248</v>
      </c>
      <c r="B314" s="567" t="s">
        <v>6876</v>
      </c>
      <c r="C314" s="567" t="s">
        <v>5132</v>
      </c>
      <c r="D314" s="567" t="s">
        <v>7419</v>
      </c>
      <c r="E314" s="567" t="s">
        <v>7420</v>
      </c>
      <c r="F314" s="570">
        <v>3</v>
      </c>
      <c r="G314" s="570">
        <v>471</v>
      </c>
      <c r="H314" s="570">
        <v>1</v>
      </c>
      <c r="I314" s="570">
        <v>157</v>
      </c>
      <c r="J314" s="570">
        <v>1</v>
      </c>
      <c r="K314" s="570">
        <v>157</v>
      </c>
      <c r="L314" s="570">
        <v>0.33333333333333331</v>
      </c>
      <c r="M314" s="570">
        <v>157</v>
      </c>
      <c r="N314" s="570">
        <v>1</v>
      </c>
      <c r="O314" s="570">
        <v>158</v>
      </c>
      <c r="P314" s="583">
        <v>0.3354564755838641</v>
      </c>
      <c r="Q314" s="571">
        <v>158</v>
      </c>
    </row>
    <row r="315" spans="1:17" ht="14.4" customHeight="1" x14ac:dyDescent="0.3">
      <c r="A315" s="566" t="s">
        <v>7248</v>
      </c>
      <c r="B315" s="567" t="s">
        <v>6876</v>
      </c>
      <c r="C315" s="567" t="s">
        <v>5132</v>
      </c>
      <c r="D315" s="567" t="s">
        <v>7421</v>
      </c>
      <c r="E315" s="567" t="s">
        <v>7422</v>
      </c>
      <c r="F315" s="570">
        <v>5</v>
      </c>
      <c r="G315" s="570">
        <v>745</v>
      </c>
      <c r="H315" s="570">
        <v>1</v>
      </c>
      <c r="I315" s="570">
        <v>149</v>
      </c>
      <c r="J315" s="570">
        <v>3</v>
      </c>
      <c r="K315" s="570">
        <v>447</v>
      </c>
      <c r="L315" s="570">
        <v>0.6</v>
      </c>
      <c r="M315" s="570">
        <v>149</v>
      </c>
      <c r="N315" s="570">
        <v>1</v>
      </c>
      <c r="O315" s="570">
        <v>150</v>
      </c>
      <c r="P315" s="583">
        <v>0.20134228187919462</v>
      </c>
      <c r="Q315" s="571">
        <v>150</v>
      </c>
    </row>
    <row r="316" spans="1:17" ht="14.4" customHeight="1" x14ac:dyDescent="0.3">
      <c r="A316" s="566" t="s">
        <v>7248</v>
      </c>
      <c r="B316" s="567" t="s">
        <v>6876</v>
      </c>
      <c r="C316" s="567" t="s">
        <v>5132</v>
      </c>
      <c r="D316" s="567" t="s">
        <v>7423</v>
      </c>
      <c r="E316" s="567" t="s">
        <v>7424</v>
      </c>
      <c r="F316" s="570">
        <v>14</v>
      </c>
      <c r="G316" s="570">
        <v>2534</v>
      </c>
      <c r="H316" s="570">
        <v>1</v>
      </c>
      <c r="I316" s="570">
        <v>181</v>
      </c>
      <c r="J316" s="570">
        <v>7</v>
      </c>
      <c r="K316" s="570">
        <v>1267</v>
      </c>
      <c r="L316" s="570">
        <v>0.5</v>
      </c>
      <c r="M316" s="570">
        <v>181</v>
      </c>
      <c r="N316" s="570">
        <v>4</v>
      </c>
      <c r="O316" s="570">
        <v>728</v>
      </c>
      <c r="P316" s="583">
        <v>0.287292817679558</v>
      </c>
      <c r="Q316" s="571">
        <v>182</v>
      </c>
    </row>
    <row r="317" spans="1:17" ht="14.4" customHeight="1" x14ac:dyDescent="0.3">
      <c r="A317" s="566" t="s">
        <v>7248</v>
      </c>
      <c r="B317" s="567" t="s">
        <v>6876</v>
      </c>
      <c r="C317" s="567" t="s">
        <v>5132</v>
      </c>
      <c r="D317" s="567" t="s">
        <v>7425</v>
      </c>
      <c r="E317" s="567" t="s">
        <v>7426</v>
      </c>
      <c r="F317" s="570">
        <v>1</v>
      </c>
      <c r="G317" s="570">
        <v>157</v>
      </c>
      <c r="H317" s="570">
        <v>1</v>
      </c>
      <c r="I317" s="570">
        <v>157</v>
      </c>
      <c r="J317" s="570">
        <v>1</v>
      </c>
      <c r="K317" s="570">
        <v>157</v>
      </c>
      <c r="L317" s="570">
        <v>1</v>
      </c>
      <c r="M317" s="570">
        <v>157</v>
      </c>
      <c r="N317" s="570">
        <v>2</v>
      </c>
      <c r="O317" s="570">
        <v>316</v>
      </c>
      <c r="P317" s="583">
        <v>2.0127388535031847</v>
      </c>
      <c r="Q317" s="571">
        <v>158</v>
      </c>
    </row>
    <row r="318" spans="1:17" ht="14.4" customHeight="1" x14ac:dyDescent="0.3">
      <c r="A318" s="566" t="s">
        <v>7248</v>
      </c>
      <c r="B318" s="567" t="s">
        <v>6876</v>
      </c>
      <c r="C318" s="567" t="s">
        <v>5132</v>
      </c>
      <c r="D318" s="567" t="s">
        <v>7427</v>
      </c>
      <c r="E318" s="567" t="s">
        <v>7428</v>
      </c>
      <c r="F318" s="570">
        <v>5</v>
      </c>
      <c r="G318" s="570">
        <v>615</v>
      </c>
      <c r="H318" s="570">
        <v>1</v>
      </c>
      <c r="I318" s="570">
        <v>123</v>
      </c>
      <c r="J318" s="570">
        <v>16</v>
      </c>
      <c r="K318" s="570">
        <v>1984</v>
      </c>
      <c r="L318" s="570">
        <v>3.2260162601626017</v>
      </c>
      <c r="M318" s="570">
        <v>124</v>
      </c>
      <c r="N318" s="570">
        <v>4</v>
      </c>
      <c r="O318" s="570">
        <v>496</v>
      </c>
      <c r="P318" s="583">
        <v>0.80650406504065042</v>
      </c>
      <c r="Q318" s="571">
        <v>124</v>
      </c>
    </row>
    <row r="319" spans="1:17" ht="14.4" customHeight="1" x14ac:dyDescent="0.3">
      <c r="A319" s="566" t="s">
        <v>7248</v>
      </c>
      <c r="B319" s="567" t="s">
        <v>6876</v>
      </c>
      <c r="C319" s="567" t="s">
        <v>5132</v>
      </c>
      <c r="D319" s="567" t="s">
        <v>7429</v>
      </c>
      <c r="E319" s="567" t="s">
        <v>7430</v>
      </c>
      <c r="F319" s="570">
        <v>8</v>
      </c>
      <c r="G319" s="570">
        <v>1536</v>
      </c>
      <c r="H319" s="570">
        <v>1</v>
      </c>
      <c r="I319" s="570">
        <v>192</v>
      </c>
      <c r="J319" s="570">
        <v>5</v>
      </c>
      <c r="K319" s="570">
        <v>960</v>
      </c>
      <c r="L319" s="570">
        <v>0.625</v>
      </c>
      <c r="M319" s="570">
        <v>192</v>
      </c>
      <c r="N319" s="570">
        <v>2</v>
      </c>
      <c r="O319" s="570">
        <v>386</v>
      </c>
      <c r="P319" s="583">
        <v>0.25130208333333331</v>
      </c>
      <c r="Q319" s="571">
        <v>193</v>
      </c>
    </row>
    <row r="320" spans="1:17" ht="14.4" customHeight="1" x14ac:dyDescent="0.3">
      <c r="A320" s="566" t="s">
        <v>7248</v>
      </c>
      <c r="B320" s="567" t="s">
        <v>6876</v>
      </c>
      <c r="C320" s="567" t="s">
        <v>5132</v>
      </c>
      <c r="D320" s="567" t="s">
        <v>7431</v>
      </c>
      <c r="E320" s="567" t="s">
        <v>7432</v>
      </c>
      <c r="F320" s="570">
        <v>24</v>
      </c>
      <c r="G320" s="570">
        <v>5184</v>
      </c>
      <c r="H320" s="570">
        <v>1</v>
      </c>
      <c r="I320" s="570">
        <v>216</v>
      </c>
      <c r="J320" s="570">
        <v>39</v>
      </c>
      <c r="K320" s="570">
        <v>8424</v>
      </c>
      <c r="L320" s="570">
        <v>1.625</v>
      </c>
      <c r="M320" s="570">
        <v>216</v>
      </c>
      <c r="N320" s="570">
        <v>16</v>
      </c>
      <c r="O320" s="570">
        <v>3472</v>
      </c>
      <c r="P320" s="583">
        <v>0.66975308641975306</v>
      </c>
      <c r="Q320" s="571">
        <v>217</v>
      </c>
    </row>
    <row r="321" spans="1:17" ht="14.4" customHeight="1" x14ac:dyDescent="0.3">
      <c r="A321" s="566" t="s">
        <v>7248</v>
      </c>
      <c r="B321" s="567" t="s">
        <v>6876</v>
      </c>
      <c r="C321" s="567" t="s">
        <v>5132</v>
      </c>
      <c r="D321" s="567" t="s">
        <v>7433</v>
      </c>
      <c r="E321" s="567" t="s">
        <v>7434</v>
      </c>
      <c r="F321" s="570"/>
      <c r="G321" s="570"/>
      <c r="H321" s="570"/>
      <c r="I321" s="570"/>
      <c r="J321" s="570">
        <v>2</v>
      </c>
      <c r="K321" s="570">
        <v>432</v>
      </c>
      <c r="L321" s="570"/>
      <c r="M321" s="570">
        <v>216</v>
      </c>
      <c r="N321" s="570"/>
      <c r="O321" s="570"/>
      <c r="P321" s="583"/>
      <c r="Q321" s="571"/>
    </row>
    <row r="322" spans="1:17" ht="14.4" customHeight="1" x14ac:dyDescent="0.3">
      <c r="A322" s="566" t="s">
        <v>7248</v>
      </c>
      <c r="B322" s="567" t="s">
        <v>6876</v>
      </c>
      <c r="C322" s="567" t="s">
        <v>5132</v>
      </c>
      <c r="D322" s="567" t="s">
        <v>7435</v>
      </c>
      <c r="E322" s="567" t="s">
        <v>7436</v>
      </c>
      <c r="F322" s="570">
        <v>1694</v>
      </c>
      <c r="G322" s="570">
        <v>291368</v>
      </c>
      <c r="H322" s="570">
        <v>1</v>
      </c>
      <c r="I322" s="570">
        <v>172</v>
      </c>
      <c r="J322" s="570">
        <v>1514</v>
      </c>
      <c r="K322" s="570">
        <v>260408</v>
      </c>
      <c r="L322" s="570">
        <v>0.89374262101534829</v>
      </c>
      <c r="M322" s="570">
        <v>172</v>
      </c>
      <c r="N322" s="570">
        <v>1541</v>
      </c>
      <c r="O322" s="570">
        <v>266593</v>
      </c>
      <c r="P322" s="583">
        <v>0.91497007221108706</v>
      </c>
      <c r="Q322" s="571">
        <v>173</v>
      </c>
    </row>
    <row r="323" spans="1:17" ht="14.4" customHeight="1" x14ac:dyDescent="0.3">
      <c r="A323" s="566" t="s">
        <v>7248</v>
      </c>
      <c r="B323" s="567" t="s">
        <v>6876</v>
      </c>
      <c r="C323" s="567" t="s">
        <v>5132</v>
      </c>
      <c r="D323" s="567" t="s">
        <v>7437</v>
      </c>
      <c r="E323" s="567" t="s">
        <v>7438</v>
      </c>
      <c r="F323" s="570"/>
      <c r="G323" s="570"/>
      <c r="H323" s="570"/>
      <c r="I323" s="570"/>
      <c r="J323" s="570">
        <v>1</v>
      </c>
      <c r="K323" s="570">
        <v>275</v>
      </c>
      <c r="L323" s="570"/>
      <c r="M323" s="570">
        <v>275</v>
      </c>
      <c r="N323" s="570"/>
      <c r="O323" s="570"/>
      <c r="P323" s="583"/>
      <c r="Q323" s="571"/>
    </row>
    <row r="324" spans="1:17" ht="14.4" customHeight="1" x14ac:dyDescent="0.3">
      <c r="A324" s="566" t="s">
        <v>7248</v>
      </c>
      <c r="B324" s="567" t="s">
        <v>6876</v>
      </c>
      <c r="C324" s="567" t="s">
        <v>5132</v>
      </c>
      <c r="D324" s="567" t="s">
        <v>6870</v>
      </c>
      <c r="E324" s="567" t="s">
        <v>6871</v>
      </c>
      <c r="F324" s="570">
        <v>194</v>
      </c>
      <c r="G324" s="570">
        <v>42292</v>
      </c>
      <c r="H324" s="570">
        <v>1</v>
      </c>
      <c r="I324" s="570">
        <v>218</v>
      </c>
      <c r="J324" s="570">
        <v>207</v>
      </c>
      <c r="K324" s="570">
        <v>45126</v>
      </c>
      <c r="L324" s="570">
        <v>1.0670103092783505</v>
      </c>
      <c r="M324" s="570">
        <v>218</v>
      </c>
      <c r="N324" s="570">
        <v>186</v>
      </c>
      <c r="O324" s="570">
        <v>40734</v>
      </c>
      <c r="P324" s="583">
        <v>0.9631608814905892</v>
      </c>
      <c r="Q324" s="571">
        <v>219</v>
      </c>
    </row>
    <row r="325" spans="1:17" ht="14.4" customHeight="1" x14ac:dyDescent="0.3">
      <c r="A325" s="566" t="s">
        <v>7248</v>
      </c>
      <c r="B325" s="567" t="s">
        <v>6876</v>
      </c>
      <c r="C325" s="567" t="s">
        <v>5132</v>
      </c>
      <c r="D325" s="567" t="s">
        <v>7439</v>
      </c>
      <c r="E325" s="567" t="s">
        <v>7440</v>
      </c>
      <c r="F325" s="570">
        <v>170</v>
      </c>
      <c r="G325" s="570">
        <v>70380</v>
      </c>
      <c r="H325" s="570">
        <v>1</v>
      </c>
      <c r="I325" s="570">
        <v>414</v>
      </c>
      <c r="J325" s="570">
        <v>188</v>
      </c>
      <c r="K325" s="570">
        <v>77832</v>
      </c>
      <c r="L325" s="570">
        <v>1.1058823529411765</v>
      </c>
      <c r="M325" s="570">
        <v>414</v>
      </c>
      <c r="N325" s="570">
        <v>143</v>
      </c>
      <c r="O325" s="570">
        <v>59345</v>
      </c>
      <c r="P325" s="583">
        <v>0.84320829781187834</v>
      </c>
      <c r="Q325" s="571">
        <v>415</v>
      </c>
    </row>
    <row r="326" spans="1:17" ht="14.4" customHeight="1" x14ac:dyDescent="0.3">
      <c r="A326" s="566" t="s">
        <v>7248</v>
      </c>
      <c r="B326" s="567" t="s">
        <v>6876</v>
      </c>
      <c r="C326" s="567" t="s">
        <v>5132</v>
      </c>
      <c r="D326" s="567" t="s">
        <v>7441</v>
      </c>
      <c r="E326" s="567" t="s">
        <v>7442</v>
      </c>
      <c r="F326" s="570">
        <v>116</v>
      </c>
      <c r="G326" s="570">
        <v>70296</v>
      </c>
      <c r="H326" s="570">
        <v>1</v>
      </c>
      <c r="I326" s="570">
        <v>606</v>
      </c>
      <c r="J326" s="570">
        <v>97</v>
      </c>
      <c r="K326" s="570">
        <v>58976</v>
      </c>
      <c r="L326" s="570">
        <v>0.83896665528621828</v>
      </c>
      <c r="M326" s="570">
        <v>608</v>
      </c>
      <c r="N326" s="570">
        <v>74</v>
      </c>
      <c r="O326" s="570">
        <v>45066</v>
      </c>
      <c r="P326" s="583">
        <v>0.6410891089108911</v>
      </c>
      <c r="Q326" s="571">
        <v>609</v>
      </c>
    </row>
    <row r="327" spans="1:17" ht="14.4" customHeight="1" x14ac:dyDescent="0.3">
      <c r="A327" s="566" t="s">
        <v>7248</v>
      </c>
      <c r="B327" s="567" t="s">
        <v>6876</v>
      </c>
      <c r="C327" s="567" t="s">
        <v>5132</v>
      </c>
      <c r="D327" s="567" t="s">
        <v>7443</v>
      </c>
      <c r="E327" s="567" t="s">
        <v>7444</v>
      </c>
      <c r="F327" s="570">
        <v>42</v>
      </c>
      <c r="G327" s="570">
        <v>27510</v>
      </c>
      <c r="H327" s="570">
        <v>1</v>
      </c>
      <c r="I327" s="570">
        <v>655</v>
      </c>
      <c r="J327" s="570">
        <v>43</v>
      </c>
      <c r="K327" s="570">
        <v>28251</v>
      </c>
      <c r="L327" s="570">
        <v>1.0269356597600872</v>
      </c>
      <c r="M327" s="570">
        <v>657</v>
      </c>
      <c r="N327" s="570">
        <v>43</v>
      </c>
      <c r="O327" s="570">
        <v>28294</v>
      </c>
      <c r="P327" s="583">
        <v>1.028498727735369</v>
      </c>
      <c r="Q327" s="571">
        <v>658</v>
      </c>
    </row>
    <row r="328" spans="1:17" ht="14.4" customHeight="1" x14ac:dyDescent="0.3">
      <c r="A328" s="566" t="s">
        <v>7248</v>
      </c>
      <c r="B328" s="567" t="s">
        <v>6876</v>
      </c>
      <c r="C328" s="567" t="s">
        <v>5132</v>
      </c>
      <c r="D328" s="567" t="s">
        <v>7445</v>
      </c>
      <c r="E328" s="567" t="s">
        <v>7446</v>
      </c>
      <c r="F328" s="570">
        <v>1</v>
      </c>
      <c r="G328" s="570">
        <v>1742</v>
      </c>
      <c r="H328" s="570">
        <v>1</v>
      </c>
      <c r="I328" s="570">
        <v>1742</v>
      </c>
      <c r="J328" s="570"/>
      <c r="K328" s="570"/>
      <c r="L328" s="570"/>
      <c r="M328" s="570"/>
      <c r="N328" s="570"/>
      <c r="O328" s="570"/>
      <c r="P328" s="583"/>
      <c r="Q328" s="571"/>
    </row>
    <row r="329" spans="1:17" ht="14.4" customHeight="1" x14ac:dyDescent="0.3">
      <c r="A329" s="566" t="s">
        <v>7248</v>
      </c>
      <c r="B329" s="567" t="s">
        <v>6876</v>
      </c>
      <c r="C329" s="567" t="s">
        <v>5132</v>
      </c>
      <c r="D329" s="567" t="s">
        <v>7447</v>
      </c>
      <c r="E329" s="567" t="s">
        <v>7448</v>
      </c>
      <c r="F329" s="570">
        <v>22</v>
      </c>
      <c r="G329" s="570">
        <v>19976</v>
      </c>
      <c r="H329" s="570">
        <v>1</v>
      </c>
      <c r="I329" s="570">
        <v>908</v>
      </c>
      <c r="J329" s="570">
        <v>12</v>
      </c>
      <c r="K329" s="570">
        <v>10920</v>
      </c>
      <c r="L329" s="570">
        <v>0.54665598718462149</v>
      </c>
      <c r="M329" s="570">
        <v>910</v>
      </c>
      <c r="N329" s="570">
        <v>15</v>
      </c>
      <c r="O329" s="570">
        <v>13680</v>
      </c>
      <c r="P329" s="583">
        <v>0.68482178614337208</v>
      </c>
      <c r="Q329" s="571">
        <v>912</v>
      </c>
    </row>
    <row r="330" spans="1:17" ht="14.4" customHeight="1" x14ac:dyDescent="0.3">
      <c r="A330" s="566" t="s">
        <v>7248</v>
      </c>
      <c r="B330" s="567" t="s">
        <v>6876</v>
      </c>
      <c r="C330" s="567" t="s">
        <v>5132</v>
      </c>
      <c r="D330" s="567" t="s">
        <v>7449</v>
      </c>
      <c r="E330" s="567" t="s">
        <v>7450</v>
      </c>
      <c r="F330" s="570">
        <v>51</v>
      </c>
      <c r="G330" s="570">
        <v>21624</v>
      </c>
      <c r="H330" s="570">
        <v>1</v>
      </c>
      <c r="I330" s="570">
        <v>424</v>
      </c>
      <c r="J330" s="570">
        <v>54</v>
      </c>
      <c r="K330" s="570">
        <v>22896</v>
      </c>
      <c r="L330" s="570">
        <v>1.0588235294117647</v>
      </c>
      <c r="M330" s="570">
        <v>424</v>
      </c>
      <c r="N330" s="570">
        <v>41</v>
      </c>
      <c r="O330" s="570">
        <v>17425</v>
      </c>
      <c r="P330" s="583">
        <v>0.8058176100628931</v>
      </c>
      <c r="Q330" s="571">
        <v>425</v>
      </c>
    </row>
    <row r="331" spans="1:17" ht="14.4" customHeight="1" x14ac:dyDescent="0.3">
      <c r="A331" s="566" t="s">
        <v>7248</v>
      </c>
      <c r="B331" s="567" t="s">
        <v>6876</v>
      </c>
      <c r="C331" s="567" t="s">
        <v>5132</v>
      </c>
      <c r="D331" s="567" t="s">
        <v>7451</v>
      </c>
      <c r="E331" s="567" t="s">
        <v>7452</v>
      </c>
      <c r="F331" s="570">
        <v>165</v>
      </c>
      <c r="G331" s="570">
        <v>49005</v>
      </c>
      <c r="H331" s="570">
        <v>1</v>
      </c>
      <c r="I331" s="570">
        <v>297</v>
      </c>
      <c r="J331" s="570">
        <v>164</v>
      </c>
      <c r="K331" s="570">
        <v>51004</v>
      </c>
      <c r="L331" s="570">
        <v>1.0407917559432711</v>
      </c>
      <c r="M331" s="570">
        <v>311</v>
      </c>
      <c r="N331" s="570">
        <v>187</v>
      </c>
      <c r="O331" s="570">
        <v>58344</v>
      </c>
      <c r="P331" s="583">
        <v>1.1905723905723906</v>
      </c>
      <c r="Q331" s="571">
        <v>312</v>
      </c>
    </row>
    <row r="332" spans="1:17" ht="14.4" customHeight="1" x14ac:dyDescent="0.3">
      <c r="A332" s="566" t="s">
        <v>7248</v>
      </c>
      <c r="B332" s="567" t="s">
        <v>6876</v>
      </c>
      <c r="C332" s="567" t="s">
        <v>5132</v>
      </c>
      <c r="D332" s="567" t="s">
        <v>7453</v>
      </c>
      <c r="E332" s="567" t="s">
        <v>7454</v>
      </c>
      <c r="F332" s="570">
        <v>3</v>
      </c>
      <c r="G332" s="570">
        <v>1092</v>
      </c>
      <c r="H332" s="570">
        <v>1</v>
      </c>
      <c r="I332" s="570">
        <v>364</v>
      </c>
      <c r="J332" s="570">
        <v>4</v>
      </c>
      <c r="K332" s="570">
        <v>1456</v>
      </c>
      <c r="L332" s="570">
        <v>1.3333333333333333</v>
      </c>
      <c r="M332" s="570">
        <v>364</v>
      </c>
      <c r="N332" s="570">
        <v>1</v>
      </c>
      <c r="O332" s="570">
        <v>365</v>
      </c>
      <c r="P332" s="583">
        <v>0.33424908424908423</v>
      </c>
      <c r="Q332" s="571">
        <v>365</v>
      </c>
    </row>
    <row r="333" spans="1:17" ht="14.4" customHeight="1" x14ac:dyDescent="0.3">
      <c r="A333" s="566" t="s">
        <v>7248</v>
      </c>
      <c r="B333" s="567" t="s">
        <v>6876</v>
      </c>
      <c r="C333" s="567" t="s">
        <v>5132</v>
      </c>
      <c r="D333" s="567" t="s">
        <v>6836</v>
      </c>
      <c r="E333" s="567" t="s">
        <v>6837</v>
      </c>
      <c r="F333" s="570"/>
      <c r="G333" s="570"/>
      <c r="H333" s="570"/>
      <c r="I333" s="570"/>
      <c r="J333" s="570">
        <v>2</v>
      </c>
      <c r="K333" s="570">
        <v>512</v>
      </c>
      <c r="L333" s="570"/>
      <c r="M333" s="570">
        <v>256</v>
      </c>
      <c r="N333" s="570"/>
      <c r="O333" s="570"/>
      <c r="P333" s="583"/>
      <c r="Q333" s="571"/>
    </row>
    <row r="334" spans="1:17" ht="14.4" customHeight="1" x14ac:dyDescent="0.3">
      <c r="A334" s="566" t="s">
        <v>7248</v>
      </c>
      <c r="B334" s="567" t="s">
        <v>6876</v>
      </c>
      <c r="C334" s="567" t="s">
        <v>5132</v>
      </c>
      <c r="D334" s="567" t="s">
        <v>7455</v>
      </c>
      <c r="E334" s="567" t="s">
        <v>7456</v>
      </c>
      <c r="F334" s="570">
        <v>10</v>
      </c>
      <c r="G334" s="570">
        <v>1970</v>
      </c>
      <c r="H334" s="570">
        <v>1</v>
      </c>
      <c r="I334" s="570">
        <v>197</v>
      </c>
      <c r="J334" s="570">
        <v>8</v>
      </c>
      <c r="K334" s="570">
        <v>1576</v>
      </c>
      <c r="L334" s="570">
        <v>0.8</v>
      </c>
      <c r="M334" s="570">
        <v>197</v>
      </c>
      <c r="N334" s="570">
        <v>12</v>
      </c>
      <c r="O334" s="570">
        <v>2376</v>
      </c>
      <c r="P334" s="583">
        <v>1.2060913705583756</v>
      </c>
      <c r="Q334" s="571">
        <v>198</v>
      </c>
    </row>
    <row r="335" spans="1:17" ht="14.4" customHeight="1" x14ac:dyDescent="0.3">
      <c r="A335" s="566" t="s">
        <v>7248</v>
      </c>
      <c r="B335" s="567" t="s">
        <v>6876</v>
      </c>
      <c r="C335" s="567" t="s">
        <v>5132</v>
      </c>
      <c r="D335" s="567" t="s">
        <v>6009</v>
      </c>
      <c r="E335" s="567" t="s">
        <v>6010</v>
      </c>
      <c r="F335" s="570"/>
      <c r="G335" s="570"/>
      <c r="H335" s="570"/>
      <c r="I335" s="570"/>
      <c r="J335" s="570">
        <v>2</v>
      </c>
      <c r="K335" s="570">
        <v>1476</v>
      </c>
      <c r="L335" s="570"/>
      <c r="M335" s="570">
        <v>738</v>
      </c>
      <c r="N335" s="570">
        <v>1</v>
      </c>
      <c r="O335" s="570">
        <v>742</v>
      </c>
      <c r="P335" s="583"/>
      <c r="Q335" s="571">
        <v>742</v>
      </c>
    </row>
    <row r="336" spans="1:17" ht="14.4" customHeight="1" x14ac:dyDescent="0.3">
      <c r="A336" s="566" t="s">
        <v>7248</v>
      </c>
      <c r="B336" s="567" t="s">
        <v>6876</v>
      </c>
      <c r="C336" s="567" t="s">
        <v>5132</v>
      </c>
      <c r="D336" s="567" t="s">
        <v>6898</v>
      </c>
      <c r="E336" s="567" t="s">
        <v>6899</v>
      </c>
      <c r="F336" s="570">
        <v>55</v>
      </c>
      <c r="G336" s="570">
        <v>17765</v>
      </c>
      <c r="H336" s="570">
        <v>1</v>
      </c>
      <c r="I336" s="570">
        <v>323</v>
      </c>
      <c r="J336" s="570">
        <v>62</v>
      </c>
      <c r="K336" s="570">
        <v>20150</v>
      </c>
      <c r="L336" s="570">
        <v>1.1342527441598649</v>
      </c>
      <c r="M336" s="570">
        <v>325</v>
      </c>
      <c r="N336" s="570">
        <v>78</v>
      </c>
      <c r="O336" s="570">
        <v>25428</v>
      </c>
      <c r="P336" s="583">
        <v>1.431353785533352</v>
      </c>
      <c r="Q336" s="571">
        <v>326</v>
      </c>
    </row>
    <row r="337" spans="1:17" ht="14.4" customHeight="1" x14ac:dyDescent="0.3">
      <c r="A337" s="566" t="s">
        <v>7248</v>
      </c>
      <c r="B337" s="567" t="s">
        <v>6876</v>
      </c>
      <c r="C337" s="567" t="s">
        <v>5132</v>
      </c>
      <c r="D337" s="567" t="s">
        <v>7457</v>
      </c>
      <c r="E337" s="567" t="s">
        <v>7458</v>
      </c>
      <c r="F337" s="570"/>
      <c r="G337" s="570"/>
      <c r="H337" s="570"/>
      <c r="I337" s="570"/>
      <c r="J337" s="570">
        <v>3</v>
      </c>
      <c r="K337" s="570">
        <v>12366</v>
      </c>
      <c r="L337" s="570"/>
      <c r="M337" s="570">
        <v>4122</v>
      </c>
      <c r="N337" s="570">
        <v>5</v>
      </c>
      <c r="O337" s="570">
        <v>20635</v>
      </c>
      <c r="P337" s="583"/>
      <c r="Q337" s="571">
        <v>4127</v>
      </c>
    </row>
    <row r="338" spans="1:17" ht="14.4" customHeight="1" x14ac:dyDescent="0.3">
      <c r="A338" s="566" t="s">
        <v>7248</v>
      </c>
      <c r="B338" s="567" t="s">
        <v>6876</v>
      </c>
      <c r="C338" s="567" t="s">
        <v>5132</v>
      </c>
      <c r="D338" s="567" t="s">
        <v>7459</v>
      </c>
      <c r="E338" s="567" t="s">
        <v>7460</v>
      </c>
      <c r="F338" s="570">
        <v>16</v>
      </c>
      <c r="G338" s="570">
        <v>31744</v>
      </c>
      <c r="H338" s="570">
        <v>1</v>
      </c>
      <c r="I338" s="570">
        <v>1984</v>
      </c>
      <c r="J338" s="570">
        <v>25</v>
      </c>
      <c r="K338" s="570">
        <v>49700</v>
      </c>
      <c r="L338" s="570">
        <v>1.5656502016129032</v>
      </c>
      <c r="M338" s="570">
        <v>1988</v>
      </c>
      <c r="N338" s="570">
        <v>13</v>
      </c>
      <c r="O338" s="570">
        <v>25909</v>
      </c>
      <c r="P338" s="583">
        <v>0.81618573588709675</v>
      </c>
      <c r="Q338" s="571">
        <v>1993</v>
      </c>
    </row>
    <row r="339" spans="1:17" ht="14.4" customHeight="1" x14ac:dyDescent="0.3">
      <c r="A339" s="566" t="s">
        <v>7248</v>
      </c>
      <c r="B339" s="567" t="s">
        <v>6876</v>
      </c>
      <c r="C339" s="567" t="s">
        <v>5132</v>
      </c>
      <c r="D339" s="567" t="s">
        <v>7461</v>
      </c>
      <c r="E339" s="567" t="s">
        <v>7462</v>
      </c>
      <c r="F339" s="570">
        <v>6</v>
      </c>
      <c r="G339" s="570">
        <v>1662</v>
      </c>
      <c r="H339" s="570">
        <v>1</v>
      </c>
      <c r="I339" s="570">
        <v>277</v>
      </c>
      <c r="J339" s="570">
        <v>5</v>
      </c>
      <c r="K339" s="570">
        <v>1385</v>
      </c>
      <c r="L339" s="570">
        <v>0.83333333333333337</v>
      </c>
      <c r="M339" s="570">
        <v>277</v>
      </c>
      <c r="N339" s="570">
        <v>4</v>
      </c>
      <c r="O339" s="570">
        <v>1112</v>
      </c>
      <c r="P339" s="583">
        <v>0.66907340553549943</v>
      </c>
      <c r="Q339" s="571">
        <v>278</v>
      </c>
    </row>
    <row r="340" spans="1:17" ht="14.4" customHeight="1" x14ac:dyDescent="0.3">
      <c r="A340" s="566" t="s">
        <v>7248</v>
      </c>
      <c r="B340" s="567" t="s">
        <v>6876</v>
      </c>
      <c r="C340" s="567" t="s">
        <v>5132</v>
      </c>
      <c r="D340" s="567" t="s">
        <v>7463</v>
      </c>
      <c r="E340" s="567" t="s">
        <v>7464</v>
      </c>
      <c r="F340" s="570">
        <v>2</v>
      </c>
      <c r="G340" s="570">
        <v>5774</v>
      </c>
      <c r="H340" s="570">
        <v>1</v>
      </c>
      <c r="I340" s="570">
        <v>2887</v>
      </c>
      <c r="J340" s="570"/>
      <c r="K340" s="570"/>
      <c r="L340" s="570"/>
      <c r="M340" s="570"/>
      <c r="N340" s="570"/>
      <c r="O340" s="570"/>
      <c r="P340" s="583"/>
      <c r="Q340" s="571"/>
    </row>
    <row r="341" spans="1:17" ht="14.4" customHeight="1" x14ac:dyDescent="0.3">
      <c r="A341" s="566" t="s">
        <v>7248</v>
      </c>
      <c r="B341" s="567" t="s">
        <v>6876</v>
      </c>
      <c r="C341" s="567" t="s">
        <v>5132</v>
      </c>
      <c r="D341" s="567" t="s">
        <v>7465</v>
      </c>
      <c r="E341" s="567" t="s">
        <v>7466</v>
      </c>
      <c r="F341" s="570"/>
      <c r="G341" s="570"/>
      <c r="H341" s="570"/>
      <c r="I341" s="570"/>
      <c r="J341" s="570"/>
      <c r="K341" s="570"/>
      <c r="L341" s="570"/>
      <c r="M341" s="570"/>
      <c r="N341" s="570">
        <v>1</v>
      </c>
      <c r="O341" s="570">
        <v>2076</v>
      </c>
      <c r="P341" s="583"/>
      <c r="Q341" s="571">
        <v>2076</v>
      </c>
    </row>
    <row r="342" spans="1:17" ht="14.4" customHeight="1" x14ac:dyDescent="0.3">
      <c r="A342" s="566" t="s">
        <v>7248</v>
      </c>
      <c r="B342" s="567" t="s">
        <v>6876</v>
      </c>
      <c r="C342" s="567" t="s">
        <v>5132</v>
      </c>
      <c r="D342" s="567" t="s">
        <v>7467</v>
      </c>
      <c r="E342" s="567" t="s">
        <v>7468</v>
      </c>
      <c r="F342" s="570">
        <v>39</v>
      </c>
      <c r="G342" s="570">
        <v>243360</v>
      </c>
      <c r="H342" s="570">
        <v>1</v>
      </c>
      <c r="I342" s="570">
        <v>6240</v>
      </c>
      <c r="J342" s="570">
        <v>39</v>
      </c>
      <c r="K342" s="570">
        <v>243516</v>
      </c>
      <c r="L342" s="570">
        <v>1.0006410256410256</v>
      </c>
      <c r="M342" s="570">
        <v>6244</v>
      </c>
      <c r="N342" s="570">
        <v>14</v>
      </c>
      <c r="O342" s="570">
        <v>87500</v>
      </c>
      <c r="P342" s="583">
        <v>0.35954963839579224</v>
      </c>
      <c r="Q342" s="571">
        <v>6250</v>
      </c>
    </row>
    <row r="343" spans="1:17" ht="14.4" customHeight="1" x14ac:dyDescent="0.3">
      <c r="A343" s="566" t="s">
        <v>7248</v>
      </c>
      <c r="B343" s="567" t="s">
        <v>6876</v>
      </c>
      <c r="C343" s="567" t="s">
        <v>5132</v>
      </c>
      <c r="D343" s="567" t="s">
        <v>7469</v>
      </c>
      <c r="E343" s="567" t="s">
        <v>7470</v>
      </c>
      <c r="F343" s="570">
        <v>102</v>
      </c>
      <c r="G343" s="570">
        <v>15402</v>
      </c>
      <c r="H343" s="570">
        <v>1</v>
      </c>
      <c r="I343" s="570">
        <v>151</v>
      </c>
      <c r="J343" s="570">
        <v>112</v>
      </c>
      <c r="K343" s="570">
        <v>16912</v>
      </c>
      <c r="L343" s="570">
        <v>1.0980392156862746</v>
      </c>
      <c r="M343" s="570">
        <v>151</v>
      </c>
      <c r="N343" s="570">
        <v>132</v>
      </c>
      <c r="O343" s="570">
        <v>20064</v>
      </c>
      <c r="P343" s="583">
        <v>1.3026879626022594</v>
      </c>
      <c r="Q343" s="571">
        <v>152</v>
      </c>
    </row>
    <row r="344" spans="1:17" ht="14.4" customHeight="1" x14ac:dyDescent="0.3">
      <c r="A344" s="566" t="s">
        <v>7248</v>
      </c>
      <c r="B344" s="567" t="s">
        <v>6876</v>
      </c>
      <c r="C344" s="567" t="s">
        <v>5132</v>
      </c>
      <c r="D344" s="567" t="s">
        <v>7471</v>
      </c>
      <c r="E344" s="567" t="s">
        <v>7472</v>
      </c>
      <c r="F344" s="570">
        <v>41</v>
      </c>
      <c r="G344" s="570">
        <v>61746</v>
      </c>
      <c r="H344" s="570">
        <v>1</v>
      </c>
      <c r="I344" s="570">
        <v>1506</v>
      </c>
      <c r="J344" s="570">
        <v>43</v>
      </c>
      <c r="K344" s="570">
        <v>64930</v>
      </c>
      <c r="L344" s="570">
        <v>1.0515660933501765</v>
      </c>
      <c r="M344" s="570">
        <v>1510</v>
      </c>
      <c r="N344" s="570">
        <v>28</v>
      </c>
      <c r="O344" s="570">
        <v>42420</v>
      </c>
      <c r="P344" s="583">
        <v>0.68700806529977654</v>
      </c>
      <c r="Q344" s="571">
        <v>1515</v>
      </c>
    </row>
    <row r="345" spans="1:17" ht="14.4" customHeight="1" x14ac:dyDescent="0.3">
      <c r="A345" s="566" t="s">
        <v>7248</v>
      </c>
      <c r="B345" s="567" t="s">
        <v>6876</v>
      </c>
      <c r="C345" s="567" t="s">
        <v>5132</v>
      </c>
      <c r="D345" s="567" t="s">
        <v>7473</v>
      </c>
      <c r="E345" s="567" t="s">
        <v>7474</v>
      </c>
      <c r="F345" s="570">
        <v>56</v>
      </c>
      <c r="G345" s="570">
        <v>60648</v>
      </c>
      <c r="H345" s="570">
        <v>1</v>
      </c>
      <c r="I345" s="570">
        <v>1083</v>
      </c>
      <c r="J345" s="570">
        <v>61</v>
      </c>
      <c r="K345" s="570">
        <v>66185</v>
      </c>
      <c r="L345" s="570">
        <v>1.0912973222530009</v>
      </c>
      <c r="M345" s="570">
        <v>1085</v>
      </c>
      <c r="N345" s="570">
        <v>64</v>
      </c>
      <c r="O345" s="570">
        <v>69632</v>
      </c>
      <c r="P345" s="583">
        <v>1.1481334916237964</v>
      </c>
      <c r="Q345" s="571">
        <v>1088</v>
      </c>
    </row>
    <row r="346" spans="1:17" ht="14.4" customHeight="1" x14ac:dyDescent="0.3">
      <c r="A346" s="566" t="s">
        <v>7248</v>
      </c>
      <c r="B346" s="567" t="s">
        <v>6876</v>
      </c>
      <c r="C346" s="567" t="s">
        <v>5132</v>
      </c>
      <c r="D346" s="567" t="s">
        <v>7475</v>
      </c>
      <c r="E346" s="567" t="s">
        <v>7476</v>
      </c>
      <c r="F346" s="570">
        <v>4</v>
      </c>
      <c r="G346" s="570">
        <v>33496</v>
      </c>
      <c r="H346" s="570">
        <v>1</v>
      </c>
      <c r="I346" s="570">
        <v>8374</v>
      </c>
      <c r="J346" s="570">
        <v>5</v>
      </c>
      <c r="K346" s="570">
        <v>41890</v>
      </c>
      <c r="L346" s="570">
        <v>1.2505970862192501</v>
      </c>
      <c r="M346" s="570">
        <v>8378</v>
      </c>
      <c r="N346" s="570">
        <v>6</v>
      </c>
      <c r="O346" s="570">
        <v>50304</v>
      </c>
      <c r="P346" s="583">
        <v>1.5017912586577502</v>
      </c>
      <c r="Q346" s="571">
        <v>8384</v>
      </c>
    </row>
    <row r="347" spans="1:17" ht="14.4" customHeight="1" x14ac:dyDescent="0.3">
      <c r="A347" s="566" t="s">
        <v>7248</v>
      </c>
      <c r="B347" s="567" t="s">
        <v>6876</v>
      </c>
      <c r="C347" s="567" t="s">
        <v>5132</v>
      </c>
      <c r="D347" s="567" t="s">
        <v>7477</v>
      </c>
      <c r="E347" s="567" t="s">
        <v>7478</v>
      </c>
      <c r="F347" s="570">
        <v>2</v>
      </c>
      <c r="G347" s="570">
        <v>3720</v>
      </c>
      <c r="H347" s="570">
        <v>1</v>
      </c>
      <c r="I347" s="570">
        <v>1860</v>
      </c>
      <c r="J347" s="570">
        <v>8</v>
      </c>
      <c r="K347" s="570">
        <v>14896</v>
      </c>
      <c r="L347" s="570">
        <v>4.0043010752688168</v>
      </c>
      <c r="M347" s="570">
        <v>1862</v>
      </c>
      <c r="N347" s="570">
        <v>12</v>
      </c>
      <c r="O347" s="570">
        <v>22368</v>
      </c>
      <c r="P347" s="583">
        <v>6.0129032258064514</v>
      </c>
      <c r="Q347" s="571">
        <v>1864</v>
      </c>
    </row>
    <row r="348" spans="1:17" ht="14.4" customHeight="1" x14ac:dyDescent="0.3">
      <c r="A348" s="566" t="s">
        <v>7248</v>
      </c>
      <c r="B348" s="567" t="s">
        <v>6876</v>
      </c>
      <c r="C348" s="567" t="s">
        <v>5132</v>
      </c>
      <c r="D348" s="567" t="s">
        <v>7479</v>
      </c>
      <c r="E348" s="567" t="s">
        <v>7478</v>
      </c>
      <c r="F348" s="570">
        <v>2</v>
      </c>
      <c r="G348" s="570">
        <v>7618</v>
      </c>
      <c r="H348" s="570">
        <v>1</v>
      </c>
      <c r="I348" s="570">
        <v>3809</v>
      </c>
      <c r="J348" s="570">
        <v>8</v>
      </c>
      <c r="K348" s="570">
        <v>30488</v>
      </c>
      <c r="L348" s="570">
        <v>4.002100288789709</v>
      </c>
      <c r="M348" s="570">
        <v>3811</v>
      </c>
      <c r="N348" s="570">
        <v>12</v>
      </c>
      <c r="O348" s="570">
        <v>45780</v>
      </c>
      <c r="P348" s="583">
        <v>6.0094512995536888</v>
      </c>
      <c r="Q348" s="571">
        <v>3815</v>
      </c>
    </row>
    <row r="349" spans="1:17" ht="14.4" customHeight="1" x14ac:dyDescent="0.3">
      <c r="A349" s="566" t="s">
        <v>7248</v>
      </c>
      <c r="B349" s="567" t="s">
        <v>6876</v>
      </c>
      <c r="C349" s="567" t="s">
        <v>5132</v>
      </c>
      <c r="D349" s="567" t="s">
        <v>7480</v>
      </c>
      <c r="E349" s="567" t="s">
        <v>7481</v>
      </c>
      <c r="F349" s="570">
        <v>1</v>
      </c>
      <c r="G349" s="570">
        <v>5141</v>
      </c>
      <c r="H349" s="570">
        <v>1</v>
      </c>
      <c r="I349" s="570">
        <v>5141</v>
      </c>
      <c r="J349" s="570">
        <v>2</v>
      </c>
      <c r="K349" s="570">
        <v>10290</v>
      </c>
      <c r="L349" s="570">
        <v>2.0015561174868703</v>
      </c>
      <c r="M349" s="570">
        <v>5145</v>
      </c>
      <c r="N349" s="570"/>
      <c r="O349" s="570"/>
      <c r="P349" s="583"/>
      <c r="Q349" s="571"/>
    </row>
    <row r="350" spans="1:17" ht="14.4" customHeight="1" x14ac:dyDescent="0.3">
      <c r="A350" s="566" t="s">
        <v>7248</v>
      </c>
      <c r="B350" s="567" t="s">
        <v>6876</v>
      </c>
      <c r="C350" s="567" t="s">
        <v>5132</v>
      </c>
      <c r="D350" s="567" t="s">
        <v>7482</v>
      </c>
      <c r="E350" s="567" t="s">
        <v>7483</v>
      </c>
      <c r="F350" s="570">
        <v>1</v>
      </c>
      <c r="G350" s="570">
        <v>556</v>
      </c>
      <c r="H350" s="570">
        <v>1</v>
      </c>
      <c r="I350" s="570">
        <v>556</v>
      </c>
      <c r="J350" s="570"/>
      <c r="K350" s="570"/>
      <c r="L350" s="570"/>
      <c r="M350" s="570"/>
      <c r="N350" s="570">
        <v>1</v>
      </c>
      <c r="O350" s="570">
        <v>559</v>
      </c>
      <c r="P350" s="583">
        <v>1.0053956834532374</v>
      </c>
      <c r="Q350" s="571">
        <v>559</v>
      </c>
    </row>
    <row r="351" spans="1:17" ht="14.4" customHeight="1" x14ac:dyDescent="0.3">
      <c r="A351" s="566" t="s">
        <v>7248</v>
      </c>
      <c r="B351" s="567" t="s">
        <v>6876</v>
      </c>
      <c r="C351" s="567" t="s">
        <v>5132</v>
      </c>
      <c r="D351" s="567" t="s">
        <v>7484</v>
      </c>
      <c r="E351" s="567" t="s">
        <v>7485</v>
      </c>
      <c r="F351" s="570"/>
      <c r="G351" s="570"/>
      <c r="H351" s="570"/>
      <c r="I351" s="570"/>
      <c r="J351" s="570"/>
      <c r="K351" s="570"/>
      <c r="L351" s="570"/>
      <c r="M351" s="570"/>
      <c r="N351" s="570">
        <v>1</v>
      </c>
      <c r="O351" s="570">
        <v>7835</v>
      </c>
      <c r="P351" s="583"/>
      <c r="Q351" s="571">
        <v>7835</v>
      </c>
    </row>
    <row r="352" spans="1:17" ht="14.4" customHeight="1" x14ac:dyDescent="0.3">
      <c r="A352" s="566" t="s">
        <v>7248</v>
      </c>
      <c r="B352" s="567" t="s">
        <v>6876</v>
      </c>
      <c r="C352" s="567" t="s">
        <v>5132</v>
      </c>
      <c r="D352" s="567" t="s">
        <v>7486</v>
      </c>
      <c r="E352" s="567" t="s">
        <v>7487</v>
      </c>
      <c r="F352" s="570">
        <v>37</v>
      </c>
      <c r="G352" s="570">
        <v>61087</v>
      </c>
      <c r="H352" s="570">
        <v>1</v>
      </c>
      <c r="I352" s="570">
        <v>1651</v>
      </c>
      <c r="J352" s="570">
        <v>33</v>
      </c>
      <c r="K352" s="570">
        <v>54549</v>
      </c>
      <c r="L352" s="570">
        <v>0.89297231816916856</v>
      </c>
      <c r="M352" s="570">
        <v>1653</v>
      </c>
      <c r="N352" s="570">
        <v>13</v>
      </c>
      <c r="O352" s="570">
        <v>21541</v>
      </c>
      <c r="P352" s="583">
        <v>0.35262821876995104</v>
      </c>
      <c r="Q352" s="571">
        <v>1657</v>
      </c>
    </row>
    <row r="353" spans="1:17" ht="14.4" customHeight="1" x14ac:dyDescent="0.3">
      <c r="A353" s="566" t="s">
        <v>7248</v>
      </c>
      <c r="B353" s="567" t="s">
        <v>6876</v>
      </c>
      <c r="C353" s="567" t="s">
        <v>5132</v>
      </c>
      <c r="D353" s="567" t="s">
        <v>7488</v>
      </c>
      <c r="E353" s="567" t="s">
        <v>7489</v>
      </c>
      <c r="F353" s="570">
        <v>17</v>
      </c>
      <c r="G353" s="570">
        <v>35938</v>
      </c>
      <c r="H353" s="570">
        <v>1</v>
      </c>
      <c r="I353" s="570">
        <v>2114</v>
      </c>
      <c r="J353" s="570">
        <v>29</v>
      </c>
      <c r="K353" s="570">
        <v>61364</v>
      </c>
      <c r="L353" s="570">
        <v>1.7074962435305248</v>
      </c>
      <c r="M353" s="570">
        <v>2116</v>
      </c>
      <c r="N353" s="570">
        <v>31</v>
      </c>
      <c r="O353" s="570">
        <v>65658</v>
      </c>
      <c r="P353" s="583">
        <v>1.8269797985419334</v>
      </c>
      <c r="Q353" s="571">
        <v>2118</v>
      </c>
    </row>
    <row r="354" spans="1:17" ht="14.4" customHeight="1" x14ac:dyDescent="0.3">
      <c r="A354" s="566" t="s">
        <v>7248</v>
      </c>
      <c r="B354" s="567" t="s">
        <v>6876</v>
      </c>
      <c r="C354" s="567" t="s">
        <v>5132</v>
      </c>
      <c r="D354" s="567" t="s">
        <v>7490</v>
      </c>
      <c r="E354" s="567" t="s">
        <v>7491</v>
      </c>
      <c r="F354" s="570">
        <v>12</v>
      </c>
      <c r="G354" s="570">
        <v>12504</v>
      </c>
      <c r="H354" s="570">
        <v>1</v>
      </c>
      <c r="I354" s="570">
        <v>1042</v>
      </c>
      <c r="J354" s="570"/>
      <c r="K354" s="570"/>
      <c r="L354" s="570"/>
      <c r="M354" s="570"/>
      <c r="N354" s="570"/>
      <c r="O354" s="570"/>
      <c r="P354" s="583"/>
      <c r="Q354" s="571"/>
    </row>
    <row r="355" spans="1:17" ht="14.4" customHeight="1" x14ac:dyDescent="0.3">
      <c r="A355" s="566" t="s">
        <v>7248</v>
      </c>
      <c r="B355" s="567" t="s">
        <v>6876</v>
      </c>
      <c r="C355" s="567" t="s">
        <v>5132</v>
      </c>
      <c r="D355" s="567" t="s">
        <v>7492</v>
      </c>
      <c r="E355" s="567" t="s">
        <v>7493</v>
      </c>
      <c r="F355" s="570">
        <v>108</v>
      </c>
      <c r="G355" s="570">
        <v>215136</v>
      </c>
      <c r="H355" s="570">
        <v>1</v>
      </c>
      <c r="I355" s="570">
        <v>1992</v>
      </c>
      <c r="J355" s="570">
        <v>117</v>
      </c>
      <c r="K355" s="570">
        <v>233298</v>
      </c>
      <c r="L355" s="570">
        <v>1.0844210174029452</v>
      </c>
      <c r="M355" s="570">
        <v>1994</v>
      </c>
      <c r="N355" s="570">
        <v>59</v>
      </c>
      <c r="O355" s="570">
        <v>117764</v>
      </c>
      <c r="P355" s="583">
        <v>0.54739327681094752</v>
      </c>
      <c r="Q355" s="571">
        <v>1996</v>
      </c>
    </row>
    <row r="356" spans="1:17" ht="14.4" customHeight="1" x14ac:dyDescent="0.3">
      <c r="A356" s="566" t="s">
        <v>7248</v>
      </c>
      <c r="B356" s="567" t="s">
        <v>6876</v>
      </c>
      <c r="C356" s="567" t="s">
        <v>5132</v>
      </c>
      <c r="D356" s="567" t="s">
        <v>7494</v>
      </c>
      <c r="E356" s="567" t="s">
        <v>7495</v>
      </c>
      <c r="F356" s="570">
        <v>140</v>
      </c>
      <c r="G356" s="570">
        <v>178360</v>
      </c>
      <c r="H356" s="570">
        <v>1</v>
      </c>
      <c r="I356" s="570">
        <v>1274</v>
      </c>
      <c r="J356" s="570">
        <v>198</v>
      </c>
      <c r="K356" s="570">
        <v>252648</v>
      </c>
      <c r="L356" s="570">
        <v>1.4165059430365552</v>
      </c>
      <c r="M356" s="570">
        <v>1276</v>
      </c>
      <c r="N356" s="570">
        <v>158</v>
      </c>
      <c r="O356" s="570">
        <v>201766</v>
      </c>
      <c r="P356" s="583">
        <v>1.1312289751065261</v>
      </c>
      <c r="Q356" s="571">
        <v>1277</v>
      </c>
    </row>
    <row r="357" spans="1:17" ht="14.4" customHeight="1" x14ac:dyDescent="0.3">
      <c r="A357" s="566" t="s">
        <v>7248</v>
      </c>
      <c r="B357" s="567" t="s">
        <v>6876</v>
      </c>
      <c r="C357" s="567" t="s">
        <v>5132</v>
      </c>
      <c r="D357" s="567" t="s">
        <v>7496</v>
      </c>
      <c r="E357" s="567" t="s">
        <v>7497</v>
      </c>
      <c r="F357" s="570">
        <v>139</v>
      </c>
      <c r="G357" s="570">
        <v>161518</v>
      </c>
      <c r="H357" s="570">
        <v>1</v>
      </c>
      <c r="I357" s="570">
        <v>1162</v>
      </c>
      <c r="J357" s="570">
        <v>183</v>
      </c>
      <c r="K357" s="570">
        <v>212829</v>
      </c>
      <c r="L357" s="570">
        <v>1.3176797632462016</v>
      </c>
      <c r="M357" s="570">
        <v>1163</v>
      </c>
      <c r="N357" s="570">
        <v>155</v>
      </c>
      <c r="O357" s="570">
        <v>180420</v>
      </c>
      <c r="P357" s="583">
        <v>1.1170272043982714</v>
      </c>
      <c r="Q357" s="571">
        <v>1164</v>
      </c>
    </row>
    <row r="358" spans="1:17" ht="14.4" customHeight="1" x14ac:dyDescent="0.3">
      <c r="A358" s="566" t="s">
        <v>7248</v>
      </c>
      <c r="B358" s="567" t="s">
        <v>6876</v>
      </c>
      <c r="C358" s="567" t="s">
        <v>5132</v>
      </c>
      <c r="D358" s="567" t="s">
        <v>7498</v>
      </c>
      <c r="E358" s="567" t="s">
        <v>7499</v>
      </c>
      <c r="F358" s="570">
        <v>2</v>
      </c>
      <c r="G358" s="570">
        <v>10126</v>
      </c>
      <c r="H358" s="570">
        <v>1</v>
      </c>
      <c r="I358" s="570">
        <v>5063</v>
      </c>
      <c r="J358" s="570">
        <v>7</v>
      </c>
      <c r="K358" s="570">
        <v>35455</v>
      </c>
      <c r="L358" s="570">
        <v>3.5013825794983213</v>
      </c>
      <c r="M358" s="570">
        <v>5065</v>
      </c>
      <c r="N358" s="570">
        <v>3</v>
      </c>
      <c r="O358" s="570">
        <v>15204</v>
      </c>
      <c r="P358" s="583">
        <v>1.5014813351767726</v>
      </c>
      <c r="Q358" s="571">
        <v>5068</v>
      </c>
    </row>
    <row r="359" spans="1:17" ht="14.4" customHeight="1" x14ac:dyDescent="0.3">
      <c r="A359" s="566" t="s">
        <v>7248</v>
      </c>
      <c r="B359" s="567" t="s">
        <v>6876</v>
      </c>
      <c r="C359" s="567" t="s">
        <v>5132</v>
      </c>
      <c r="D359" s="567" t="s">
        <v>7500</v>
      </c>
      <c r="E359" s="567" t="s">
        <v>7501</v>
      </c>
      <c r="F359" s="570">
        <v>7</v>
      </c>
      <c r="G359" s="570">
        <v>36225</v>
      </c>
      <c r="H359" s="570">
        <v>1</v>
      </c>
      <c r="I359" s="570">
        <v>5175</v>
      </c>
      <c r="J359" s="570">
        <v>6</v>
      </c>
      <c r="K359" s="570">
        <v>31062</v>
      </c>
      <c r="L359" s="570">
        <v>0.85747412008281576</v>
      </c>
      <c r="M359" s="570">
        <v>5177</v>
      </c>
      <c r="N359" s="570">
        <v>3</v>
      </c>
      <c r="O359" s="570">
        <v>15540</v>
      </c>
      <c r="P359" s="583">
        <v>0.4289855072463768</v>
      </c>
      <c r="Q359" s="571">
        <v>5180</v>
      </c>
    </row>
    <row r="360" spans="1:17" ht="14.4" customHeight="1" x14ac:dyDescent="0.3">
      <c r="A360" s="566" t="s">
        <v>7248</v>
      </c>
      <c r="B360" s="567" t="s">
        <v>6876</v>
      </c>
      <c r="C360" s="567" t="s">
        <v>5132</v>
      </c>
      <c r="D360" s="567" t="s">
        <v>7502</v>
      </c>
      <c r="E360" s="567" t="s">
        <v>7503</v>
      </c>
      <c r="F360" s="570">
        <v>1</v>
      </c>
      <c r="G360" s="570">
        <v>5503</v>
      </c>
      <c r="H360" s="570">
        <v>1</v>
      </c>
      <c r="I360" s="570">
        <v>5503</v>
      </c>
      <c r="J360" s="570"/>
      <c r="K360" s="570"/>
      <c r="L360" s="570"/>
      <c r="M360" s="570"/>
      <c r="N360" s="570">
        <v>1</v>
      </c>
      <c r="O360" s="570">
        <v>5508</v>
      </c>
      <c r="P360" s="583">
        <v>1.0009085953116481</v>
      </c>
      <c r="Q360" s="571">
        <v>5508</v>
      </c>
    </row>
    <row r="361" spans="1:17" ht="14.4" customHeight="1" x14ac:dyDescent="0.3">
      <c r="A361" s="566" t="s">
        <v>7248</v>
      </c>
      <c r="B361" s="567" t="s">
        <v>6876</v>
      </c>
      <c r="C361" s="567" t="s">
        <v>5132</v>
      </c>
      <c r="D361" s="567" t="s">
        <v>7504</v>
      </c>
      <c r="E361" s="567" t="s">
        <v>7505</v>
      </c>
      <c r="F361" s="570">
        <v>6</v>
      </c>
      <c r="G361" s="570">
        <v>16134</v>
      </c>
      <c r="H361" s="570">
        <v>1</v>
      </c>
      <c r="I361" s="570">
        <v>2689</v>
      </c>
      <c r="J361" s="570">
        <v>8</v>
      </c>
      <c r="K361" s="570">
        <v>21528</v>
      </c>
      <c r="L361" s="570">
        <v>1.3343250278914094</v>
      </c>
      <c r="M361" s="570">
        <v>2691</v>
      </c>
      <c r="N361" s="570">
        <v>4</v>
      </c>
      <c r="O361" s="570">
        <v>10768</v>
      </c>
      <c r="P361" s="583">
        <v>0.66741043758522378</v>
      </c>
      <c r="Q361" s="571">
        <v>2692</v>
      </c>
    </row>
    <row r="362" spans="1:17" ht="14.4" customHeight="1" x14ac:dyDescent="0.3">
      <c r="A362" s="566" t="s">
        <v>7506</v>
      </c>
      <c r="B362" s="567" t="s">
        <v>7507</v>
      </c>
      <c r="C362" s="567" t="s">
        <v>5132</v>
      </c>
      <c r="D362" s="567" t="s">
        <v>7508</v>
      </c>
      <c r="E362" s="567" t="s">
        <v>7509</v>
      </c>
      <c r="F362" s="570">
        <v>68</v>
      </c>
      <c r="G362" s="570">
        <v>17612</v>
      </c>
      <c r="H362" s="570">
        <v>1</v>
      </c>
      <c r="I362" s="570">
        <v>259</v>
      </c>
      <c r="J362" s="570">
        <v>99</v>
      </c>
      <c r="K362" s="570">
        <v>25839</v>
      </c>
      <c r="L362" s="570">
        <v>1.4671246877129229</v>
      </c>
      <c r="M362" s="570">
        <v>261</v>
      </c>
      <c r="N362" s="570">
        <v>112</v>
      </c>
      <c r="O362" s="570">
        <v>29344</v>
      </c>
      <c r="P362" s="583">
        <v>1.6661367249602543</v>
      </c>
      <c r="Q362" s="571">
        <v>262</v>
      </c>
    </row>
    <row r="363" spans="1:17" ht="14.4" customHeight="1" x14ac:dyDescent="0.3">
      <c r="A363" s="566" t="s">
        <v>7506</v>
      </c>
      <c r="B363" s="567" t="s">
        <v>7507</v>
      </c>
      <c r="C363" s="567" t="s">
        <v>5132</v>
      </c>
      <c r="D363" s="567" t="s">
        <v>7510</v>
      </c>
      <c r="E363" s="567" t="s">
        <v>7511</v>
      </c>
      <c r="F363" s="570">
        <v>400</v>
      </c>
      <c r="G363" s="570">
        <v>63600</v>
      </c>
      <c r="H363" s="570">
        <v>1</v>
      </c>
      <c r="I363" s="570">
        <v>159</v>
      </c>
      <c r="J363" s="570">
        <v>383</v>
      </c>
      <c r="K363" s="570">
        <v>60897</v>
      </c>
      <c r="L363" s="570">
        <v>0.95750000000000002</v>
      </c>
      <c r="M363" s="570">
        <v>159</v>
      </c>
      <c r="N363" s="570">
        <v>374</v>
      </c>
      <c r="O363" s="570">
        <v>59840</v>
      </c>
      <c r="P363" s="583">
        <v>0.9408805031446541</v>
      </c>
      <c r="Q363" s="571">
        <v>160</v>
      </c>
    </row>
    <row r="364" spans="1:17" ht="14.4" customHeight="1" x14ac:dyDescent="0.3">
      <c r="A364" s="566" t="s">
        <v>7506</v>
      </c>
      <c r="B364" s="567" t="s">
        <v>7507</v>
      </c>
      <c r="C364" s="567" t="s">
        <v>5132</v>
      </c>
      <c r="D364" s="567" t="s">
        <v>7512</v>
      </c>
      <c r="E364" s="567" t="s">
        <v>7513</v>
      </c>
      <c r="F364" s="570">
        <v>1274</v>
      </c>
      <c r="G364" s="570">
        <v>89180</v>
      </c>
      <c r="H364" s="570">
        <v>1</v>
      </c>
      <c r="I364" s="570">
        <v>70</v>
      </c>
      <c r="J364" s="570">
        <v>1248</v>
      </c>
      <c r="K364" s="570">
        <v>87360</v>
      </c>
      <c r="L364" s="570">
        <v>0.97959183673469385</v>
      </c>
      <c r="M364" s="570">
        <v>70</v>
      </c>
      <c r="N364" s="570">
        <v>1093</v>
      </c>
      <c r="O364" s="570">
        <v>76510</v>
      </c>
      <c r="P364" s="583">
        <v>0.85792778649921508</v>
      </c>
      <c r="Q364" s="571">
        <v>70</v>
      </c>
    </row>
    <row r="365" spans="1:17" ht="14.4" customHeight="1" x14ac:dyDescent="0.3">
      <c r="A365" s="566" t="s">
        <v>7506</v>
      </c>
      <c r="B365" s="567" t="s">
        <v>7507</v>
      </c>
      <c r="C365" s="567" t="s">
        <v>5132</v>
      </c>
      <c r="D365" s="567" t="s">
        <v>7514</v>
      </c>
      <c r="E365" s="567" t="s">
        <v>7513</v>
      </c>
      <c r="F365" s="570">
        <v>763</v>
      </c>
      <c r="G365" s="570">
        <v>154126</v>
      </c>
      <c r="H365" s="570">
        <v>1</v>
      </c>
      <c r="I365" s="570">
        <v>202</v>
      </c>
      <c r="J365" s="570">
        <v>742</v>
      </c>
      <c r="K365" s="570">
        <v>149884</v>
      </c>
      <c r="L365" s="570">
        <v>0.97247706422018354</v>
      </c>
      <c r="M365" s="570">
        <v>202</v>
      </c>
      <c r="N365" s="570">
        <v>598</v>
      </c>
      <c r="O365" s="570">
        <v>121394</v>
      </c>
      <c r="P365" s="583">
        <v>0.7876283041148151</v>
      </c>
      <c r="Q365" s="571">
        <v>203</v>
      </c>
    </row>
    <row r="366" spans="1:17" ht="14.4" customHeight="1" x14ac:dyDescent="0.3">
      <c r="A366" s="566" t="s">
        <v>7506</v>
      </c>
      <c r="B366" s="567" t="s">
        <v>7507</v>
      </c>
      <c r="C366" s="567" t="s">
        <v>5132</v>
      </c>
      <c r="D366" s="567" t="s">
        <v>7515</v>
      </c>
      <c r="E366" s="567" t="s">
        <v>7516</v>
      </c>
      <c r="F366" s="570">
        <v>572</v>
      </c>
      <c r="G366" s="570">
        <v>166452</v>
      </c>
      <c r="H366" s="570">
        <v>1</v>
      </c>
      <c r="I366" s="570">
        <v>291</v>
      </c>
      <c r="J366" s="570">
        <v>473</v>
      </c>
      <c r="K366" s="570">
        <v>137643</v>
      </c>
      <c r="L366" s="570">
        <v>0.82692307692307687</v>
      </c>
      <c r="M366" s="570">
        <v>291</v>
      </c>
      <c r="N366" s="570">
        <v>423</v>
      </c>
      <c r="O366" s="570">
        <v>123516</v>
      </c>
      <c r="P366" s="583">
        <v>0.74205176267031936</v>
      </c>
      <c r="Q366" s="571">
        <v>292</v>
      </c>
    </row>
    <row r="367" spans="1:17" ht="14.4" customHeight="1" x14ac:dyDescent="0.3">
      <c r="A367" s="566" t="s">
        <v>7506</v>
      </c>
      <c r="B367" s="567" t="s">
        <v>7507</v>
      </c>
      <c r="C367" s="567" t="s">
        <v>5132</v>
      </c>
      <c r="D367" s="567" t="s">
        <v>7517</v>
      </c>
      <c r="E367" s="567" t="s">
        <v>7518</v>
      </c>
      <c r="F367" s="570">
        <v>2</v>
      </c>
      <c r="G367" s="570">
        <v>426</v>
      </c>
      <c r="H367" s="570">
        <v>1</v>
      </c>
      <c r="I367" s="570">
        <v>213</v>
      </c>
      <c r="J367" s="570">
        <v>1</v>
      </c>
      <c r="K367" s="570">
        <v>215</v>
      </c>
      <c r="L367" s="570">
        <v>0.50469483568075113</v>
      </c>
      <c r="M367" s="570">
        <v>215</v>
      </c>
      <c r="N367" s="570">
        <v>6</v>
      </c>
      <c r="O367" s="570">
        <v>1296</v>
      </c>
      <c r="P367" s="583">
        <v>3.0422535211267605</v>
      </c>
      <c r="Q367" s="571">
        <v>216</v>
      </c>
    </row>
    <row r="368" spans="1:17" ht="14.4" customHeight="1" x14ac:dyDescent="0.3">
      <c r="A368" s="566" t="s">
        <v>7506</v>
      </c>
      <c r="B368" s="567" t="s">
        <v>7507</v>
      </c>
      <c r="C368" s="567" t="s">
        <v>5132</v>
      </c>
      <c r="D368" s="567" t="s">
        <v>7519</v>
      </c>
      <c r="E368" s="567" t="s">
        <v>7520</v>
      </c>
      <c r="F368" s="570">
        <v>23</v>
      </c>
      <c r="G368" s="570">
        <v>2461</v>
      </c>
      <c r="H368" s="570">
        <v>1</v>
      </c>
      <c r="I368" s="570">
        <v>107</v>
      </c>
      <c r="J368" s="570">
        <v>19</v>
      </c>
      <c r="K368" s="570">
        <v>2033</v>
      </c>
      <c r="L368" s="570">
        <v>0.82608695652173914</v>
      </c>
      <c r="M368" s="570">
        <v>107</v>
      </c>
      <c r="N368" s="570">
        <v>34</v>
      </c>
      <c r="O368" s="570">
        <v>3672</v>
      </c>
      <c r="P368" s="583">
        <v>1.4920763917106867</v>
      </c>
      <c r="Q368" s="571">
        <v>108</v>
      </c>
    </row>
    <row r="369" spans="1:17" ht="14.4" customHeight="1" x14ac:dyDescent="0.3">
      <c r="A369" s="566" t="s">
        <v>7506</v>
      </c>
      <c r="B369" s="567" t="s">
        <v>7507</v>
      </c>
      <c r="C369" s="567" t="s">
        <v>5132</v>
      </c>
      <c r="D369" s="567" t="s">
        <v>7521</v>
      </c>
      <c r="E369" s="567" t="s">
        <v>7522</v>
      </c>
      <c r="F369" s="570">
        <v>6</v>
      </c>
      <c r="G369" s="570">
        <v>552</v>
      </c>
      <c r="H369" s="570">
        <v>1</v>
      </c>
      <c r="I369" s="570">
        <v>92</v>
      </c>
      <c r="J369" s="570">
        <v>13</v>
      </c>
      <c r="K369" s="570">
        <v>1196</v>
      </c>
      <c r="L369" s="570">
        <v>2.1666666666666665</v>
      </c>
      <c r="M369" s="570">
        <v>92</v>
      </c>
      <c r="N369" s="570">
        <v>18</v>
      </c>
      <c r="O369" s="570">
        <v>1674</v>
      </c>
      <c r="P369" s="583">
        <v>3.0326086956521738</v>
      </c>
      <c r="Q369" s="571">
        <v>93</v>
      </c>
    </row>
    <row r="370" spans="1:17" ht="14.4" customHeight="1" x14ac:dyDescent="0.3">
      <c r="A370" s="566" t="s">
        <v>7506</v>
      </c>
      <c r="B370" s="567" t="s">
        <v>7507</v>
      </c>
      <c r="C370" s="567" t="s">
        <v>5132</v>
      </c>
      <c r="D370" s="567" t="s">
        <v>7523</v>
      </c>
      <c r="E370" s="567" t="s">
        <v>7524</v>
      </c>
      <c r="F370" s="570">
        <v>1</v>
      </c>
      <c r="G370" s="570">
        <v>217</v>
      </c>
      <c r="H370" s="570">
        <v>1</v>
      </c>
      <c r="I370" s="570">
        <v>217</v>
      </c>
      <c r="J370" s="570">
        <v>1</v>
      </c>
      <c r="K370" s="570">
        <v>219</v>
      </c>
      <c r="L370" s="570">
        <v>1.0092165898617511</v>
      </c>
      <c r="M370" s="570">
        <v>219</v>
      </c>
      <c r="N370" s="570"/>
      <c r="O370" s="570"/>
      <c r="P370" s="583"/>
      <c r="Q370" s="571"/>
    </row>
    <row r="371" spans="1:17" ht="14.4" customHeight="1" x14ac:dyDescent="0.3">
      <c r="A371" s="566" t="s">
        <v>7506</v>
      </c>
      <c r="B371" s="567" t="s">
        <v>7507</v>
      </c>
      <c r="C371" s="567" t="s">
        <v>5132</v>
      </c>
      <c r="D371" s="567" t="s">
        <v>7525</v>
      </c>
      <c r="E371" s="567" t="s">
        <v>7526</v>
      </c>
      <c r="F371" s="570">
        <v>137</v>
      </c>
      <c r="G371" s="570">
        <v>41237</v>
      </c>
      <c r="H371" s="570">
        <v>1</v>
      </c>
      <c r="I371" s="570">
        <v>301</v>
      </c>
      <c r="J371" s="570">
        <v>142</v>
      </c>
      <c r="K371" s="570">
        <v>42884</v>
      </c>
      <c r="L371" s="570">
        <v>1.0399398598346146</v>
      </c>
      <c r="M371" s="570">
        <v>302</v>
      </c>
      <c r="N371" s="570">
        <v>124</v>
      </c>
      <c r="O371" s="570">
        <v>37572</v>
      </c>
      <c r="P371" s="583">
        <v>0.91112350558964039</v>
      </c>
      <c r="Q371" s="571">
        <v>303</v>
      </c>
    </row>
    <row r="372" spans="1:17" ht="14.4" customHeight="1" x14ac:dyDescent="0.3">
      <c r="A372" s="566" t="s">
        <v>7506</v>
      </c>
      <c r="B372" s="567" t="s">
        <v>7507</v>
      </c>
      <c r="C372" s="567" t="s">
        <v>5132</v>
      </c>
      <c r="D372" s="567" t="s">
        <v>7527</v>
      </c>
      <c r="E372" s="567" t="s">
        <v>7528</v>
      </c>
      <c r="F372" s="570">
        <v>548</v>
      </c>
      <c r="G372" s="570">
        <v>72884</v>
      </c>
      <c r="H372" s="570">
        <v>1</v>
      </c>
      <c r="I372" s="570">
        <v>133</v>
      </c>
      <c r="J372" s="570">
        <v>507</v>
      </c>
      <c r="K372" s="570">
        <v>67431</v>
      </c>
      <c r="L372" s="570">
        <v>0.92518248175182483</v>
      </c>
      <c r="M372" s="570">
        <v>133</v>
      </c>
      <c r="N372" s="570">
        <v>482</v>
      </c>
      <c r="O372" s="570">
        <v>64588</v>
      </c>
      <c r="P372" s="583">
        <v>0.88617529224521152</v>
      </c>
      <c r="Q372" s="571">
        <v>134</v>
      </c>
    </row>
    <row r="373" spans="1:17" ht="14.4" customHeight="1" x14ac:dyDescent="0.3">
      <c r="A373" s="566" t="s">
        <v>7506</v>
      </c>
      <c r="B373" s="567" t="s">
        <v>7507</v>
      </c>
      <c r="C373" s="567" t="s">
        <v>5132</v>
      </c>
      <c r="D373" s="567" t="s">
        <v>7529</v>
      </c>
      <c r="E373" s="567" t="s">
        <v>7528</v>
      </c>
      <c r="F373" s="570">
        <v>1</v>
      </c>
      <c r="G373" s="570">
        <v>174</v>
      </c>
      <c r="H373" s="570">
        <v>1</v>
      </c>
      <c r="I373" s="570">
        <v>174</v>
      </c>
      <c r="J373" s="570">
        <v>1</v>
      </c>
      <c r="K373" s="570">
        <v>174</v>
      </c>
      <c r="L373" s="570">
        <v>1</v>
      </c>
      <c r="M373" s="570">
        <v>174</v>
      </c>
      <c r="N373" s="570">
        <v>2</v>
      </c>
      <c r="O373" s="570">
        <v>350</v>
      </c>
      <c r="P373" s="583">
        <v>2.0114942528735633</v>
      </c>
      <c r="Q373" s="571">
        <v>175</v>
      </c>
    </row>
    <row r="374" spans="1:17" ht="14.4" customHeight="1" x14ac:dyDescent="0.3">
      <c r="A374" s="566" t="s">
        <v>7506</v>
      </c>
      <c r="B374" s="567" t="s">
        <v>7507</v>
      </c>
      <c r="C374" s="567" t="s">
        <v>5132</v>
      </c>
      <c r="D374" s="567" t="s">
        <v>7530</v>
      </c>
      <c r="E374" s="567" t="s">
        <v>7531</v>
      </c>
      <c r="F374" s="570">
        <v>137</v>
      </c>
      <c r="G374" s="570">
        <v>19180</v>
      </c>
      <c r="H374" s="570">
        <v>1</v>
      </c>
      <c r="I374" s="570">
        <v>140</v>
      </c>
      <c r="J374" s="570">
        <v>142</v>
      </c>
      <c r="K374" s="570">
        <v>19880</v>
      </c>
      <c r="L374" s="570">
        <v>1.0364963503649636</v>
      </c>
      <c r="M374" s="570">
        <v>140</v>
      </c>
      <c r="N374" s="570">
        <v>125</v>
      </c>
      <c r="O374" s="570">
        <v>17625</v>
      </c>
      <c r="P374" s="583">
        <v>0.91892596454640252</v>
      </c>
      <c r="Q374" s="571">
        <v>141</v>
      </c>
    </row>
    <row r="375" spans="1:17" ht="14.4" customHeight="1" x14ac:dyDescent="0.3">
      <c r="A375" s="566" t="s">
        <v>7506</v>
      </c>
      <c r="B375" s="567" t="s">
        <v>7507</v>
      </c>
      <c r="C375" s="567" t="s">
        <v>5132</v>
      </c>
      <c r="D375" s="567" t="s">
        <v>7532</v>
      </c>
      <c r="E375" s="567" t="s">
        <v>7531</v>
      </c>
      <c r="F375" s="570">
        <v>548</v>
      </c>
      <c r="G375" s="570">
        <v>42744</v>
      </c>
      <c r="H375" s="570">
        <v>1</v>
      </c>
      <c r="I375" s="570">
        <v>78</v>
      </c>
      <c r="J375" s="570">
        <v>507</v>
      </c>
      <c r="K375" s="570">
        <v>39546</v>
      </c>
      <c r="L375" s="570">
        <v>0.92518248175182483</v>
      </c>
      <c r="M375" s="570">
        <v>78</v>
      </c>
      <c r="N375" s="570">
        <v>476</v>
      </c>
      <c r="O375" s="570">
        <v>37128</v>
      </c>
      <c r="P375" s="583">
        <v>0.86861313868613144</v>
      </c>
      <c r="Q375" s="571">
        <v>78</v>
      </c>
    </row>
    <row r="376" spans="1:17" ht="14.4" customHeight="1" x14ac:dyDescent="0.3">
      <c r="A376" s="566" t="s">
        <v>7506</v>
      </c>
      <c r="B376" s="567" t="s">
        <v>7507</v>
      </c>
      <c r="C376" s="567" t="s">
        <v>5132</v>
      </c>
      <c r="D376" s="567" t="s">
        <v>7533</v>
      </c>
      <c r="E376" s="567" t="s">
        <v>7534</v>
      </c>
      <c r="F376" s="570"/>
      <c r="G376" s="570"/>
      <c r="H376" s="570"/>
      <c r="I376" s="570"/>
      <c r="J376" s="570">
        <v>1</v>
      </c>
      <c r="K376" s="570">
        <v>290</v>
      </c>
      <c r="L376" s="570"/>
      <c r="M376" s="570">
        <v>290</v>
      </c>
      <c r="N376" s="570"/>
      <c r="O376" s="570"/>
      <c r="P376" s="583"/>
      <c r="Q376" s="571"/>
    </row>
    <row r="377" spans="1:17" ht="14.4" customHeight="1" x14ac:dyDescent="0.3">
      <c r="A377" s="566" t="s">
        <v>7506</v>
      </c>
      <c r="B377" s="567" t="s">
        <v>7507</v>
      </c>
      <c r="C377" s="567" t="s">
        <v>5132</v>
      </c>
      <c r="D377" s="567" t="s">
        <v>7535</v>
      </c>
      <c r="E377" s="567" t="s">
        <v>7536</v>
      </c>
      <c r="F377" s="570">
        <v>2</v>
      </c>
      <c r="G377" s="570">
        <v>1214</v>
      </c>
      <c r="H377" s="570">
        <v>1</v>
      </c>
      <c r="I377" s="570">
        <v>607</v>
      </c>
      <c r="J377" s="570">
        <v>3</v>
      </c>
      <c r="K377" s="570">
        <v>1827</v>
      </c>
      <c r="L377" s="570">
        <v>1.5049423393739703</v>
      </c>
      <c r="M377" s="570">
        <v>609</v>
      </c>
      <c r="N377" s="570">
        <v>1</v>
      </c>
      <c r="O377" s="570">
        <v>612</v>
      </c>
      <c r="P377" s="583">
        <v>0.50411861614497533</v>
      </c>
      <c r="Q377" s="571">
        <v>612</v>
      </c>
    </row>
    <row r="378" spans="1:17" ht="14.4" customHeight="1" x14ac:dyDescent="0.3">
      <c r="A378" s="566" t="s">
        <v>7506</v>
      </c>
      <c r="B378" s="567" t="s">
        <v>7507</v>
      </c>
      <c r="C378" s="567" t="s">
        <v>5132</v>
      </c>
      <c r="D378" s="567" t="s">
        <v>7537</v>
      </c>
      <c r="E378" s="567" t="s">
        <v>7538</v>
      </c>
      <c r="F378" s="570">
        <v>1</v>
      </c>
      <c r="G378" s="570">
        <v>580</v>
      </c>
      <c r="H378" s="570">
        <v>1</v>
      </c>
      <c r="I378" s="570">
        <v>580</v>
      </c>
      <c r="J378" s="570"/>
      <c r="K378" s="570"/>
      <c r="L378" s="570"/>
      <c r="M378" s="570"/>
      <c r="N378" s="570"/>
      <c r="O378" s="570"/>
      <c r="P378" s="583"/>
      <c r="Q378" s="571"/>
    </row>
    <row r="379" spans="1:17" ht="14.4" customHeight="1" x14ac:dyDescent="0.3">
      <c r="A379" s="566" t="s">
        <v>7506</v>
      </c>
      <c r="B379" s="567" t="s">
        <v>7507</v>
      </c>
      <c r="C379" s="567" t="s">
        <v>5132</v>
      </c>
      <c r="D379" s="567" t="s">
        <v>7539</v>
      </c>
      <c r="E379" s="567" t="s">
        <v>7540</v>
      </c>
      <c r="F379" s="570">
        <v>1</v>
      </c>
      <c r="G379" s="570">
        <v>1011</v>
      </c>
      <c r="H379" s="570">
        <v>1</v>
      </c>
      <c r="I379" s="570">
        <v>1011</v>
      </c>
      <c r="J379" s="570"/>
      <c r="K379" s="570"/>
      <c r="L379" s="570"/>
      <c r="M379" s="570"/>
      <c r="N379" s="570"/>
      <c r="O379" s="570"/>
      <c r="P379" s="583"/>
      <c r="Q379" s="571"/>
    </row>
    <row r="380" spans="1:17" ht="14.4" customHeight="1" x14ac:dyDescent="0.3">
      <c r="A380" s="566" t="s">
        <v>7506</v>
      </c>
      <c r="B380" s="567" t="s">
        <v>7507</v>
      </c>
      <c r="C380" s="567" t="s">
        <v>5132</v>
      </c>
      <c r="D380" s="567" t="s">
        <v>7541</v>
      </c>
      <c r="E380" s="567" t="s">
        <v>7542</v>
      </c>
      <c r="F380" s="570">
        <v>19</v>
      </c>
      <c r="G380" s="570">
        <v>22496</v>
      </c>
      <c r="H380" s="570">
        <v>1</v>
      </c>
      <c r="I380" s="570">
        <v>1184</v>
      </c>
      <c r="J380" s="570">
        <v>17</v>
      </c>
      <c r="K380" s="570">
        <v>20162</v>
      </c>
      <c r="L380" s="570">
        <v>0.89624822190611664</v>
      </c>
      <c r="M380" s="570">
        <v>1186</v>
      </c>
      <c r="N380" s="570">
        <v>19</v>
      </c>
      <c r="O380" s="570">
        <v>22591</v>
      </c>
      <c r="P380" s="583">
        <v>1.004222972972973</v>
      </c>
      <c r="Q380" s="571">
        <v>1189</v>
      </c>
    </row>
    <row r="381" spans="1:17" ht="14.4" customHeight="1" x14ac:dyDescent="0.3">
      <c r="A381" s="566" t="s">
        <v>7506</v>
      </c>
      <c r="B381" s="567" t="s">
        <v>7507</v>
      </c>
      <c r="C381" s="567" t="s">
        <v>5132</v>
      </c>
      <c r="D381" s="567" t="s">
        <v>7543</v>
      </c>
      <c r="E381" s="567" t="s">
        <v>7544</v>
      </c>
      <c r="F381" s="570">
        <v>25</v>
      </c>
      <c r="G381" s="570">
        <v>3950</v>
      </c>
      <c r="H381" s="570">
        <v>1</v>
      </c>
      <c r="I381" s="570">
        <v>158</v>
      </c>
      <c r="J381" s="570">
        <v>24</v>
      </c>
      <c r="K381" s="570">
        <v>3792</v>
      </c>
      <c r="L381" s="570">
        <v>0.96</v>
      </c>
      <c r="M381" s="570">
        <v>158</v>
      </c>
      <c r="N381" s="570">
        <v>35</v>
      </c>
      <c r="O381" s="570">
        <v>5565</v>
      </c>
      <c r="P381" s="583">
        <v>1.4088607594936708</v>
      </c>
      <c r="Q381" s="571">
        <v>159</v>
      </c>
    </row>
    <row r="382" spans="1:17" ht="14.4" customHeight="1" x14ac:dyDescent="0.3">
      <c r="A382" s="566" t="s">
        <v>7506</v>
      </c>
      <c r="B382" s="567" t="s">
        <v>7507</v>
      </c>
      <c r="C382" s="567" t="s">
        <v>5132</v>
      </c>
      <c r="D382" s="567" t="s">
        <v>7545</v>
      </c>
      <c r="E382" s="567" t="s">
        <v>7546</v>
      </c>
      <c r="F382" s="570">
        <v>2</v>
      </c>
      <c r="G382" s="570">
        <v>632</v>
      </c>
      <c r="H382" s="570">
        <v>1</v>
      </c>
      <c r="I382" s="570">
        <v>316</v>
      </c>
      <c r="J382" s="570">
        <v>1</v>
      </c>
      <c r="K382" s="570">
        <v>318</v>
      </c>
      <c r="L382" s="570">
        <v>0.50316455696202533</v>
      </c>
      <c r="M382" s="570">
        <v>318</v>
      </c>
      <c r="N382" s="570">
        <v>3</v>
      </c>
      <c r="O382" s="570">
        <v>957</v>
      </c>
      <c r="P382" s="583">
        <v>1.514240506329114</v>
      </c>
      <c r="Q382" s="571">
        <v>319</v>
      </c>
    </row>
    <row r="383" spans="1:17" ht="14.4" customHeight="1" x14ac:dyDescent="0.3">
      <c r="A383" s="566" t="s">
        <v>7506</v>
      </c>
      <c r="B383" s="567" t="s">
        <v>7507</v>
      </c>
      <c r="C383" s="567" t="s">
        <v>5132</v>
      </c>
      <c r="D383" s="567" t="s">
        <v>7547</v>
      </c>
      <c r="E383" s="567" t="s">
        <v>7548</v>
      </c>
      <c r="F383" s="570"/>
      <c r="G383" s="570"/>
      <c r="H383" s="570"/>
      <c r="I383" s="570"/>
      <c r="J383" s="570">
        <v>1</v>
      </c>
      <c r="K383" s="570">
        <v>382</v>
      </c>
      <c r="L383" s="570"/>
      <c r="M383" s="570">
        <v>382</v>
      </c>
      <c r="N383" s="570">
        <v>1</v>
      </c>
      <c r="O383" s="570">
        <v>382</v>
      </c>
      <c r="P383" s="583"/>
      <c r="Q383" s="571">
        <v>382</v>
      </c>
    </row>
    <row r="384" spans="1:17" ht="14.4" customHeight="1" x14ac:dyDescent="0.3">
      <c r="A384" s="566" t="s">
        <v>7506</v>
      </c>
      <c r="B384" s="567" t="s">
        <v>7507</v>
      </c>
      <c r="C384" s="567" t="s">
        <v>5132</v>
      </c>
      <c r="D384" s="567" t="s">
        <v>7549</v>
      </c>
      <c r="E384" s="567" t="s">
        <v>7550</v>
      </c>
      <c r="F384" s="570"/>
      <c r="G384" s="570"/>
      <c r="H384" s="570"/>
      <c r="I384" s="570"/>
      <c r="J384" s="570"/>
      <c r="K384" s="570"/>
      <c r="L384" s="570"/>
      <c r="M384" s="570"/>
      <c r="N384" s="570">
        <v>1</v>
      </c>
      <c r="O384" s="570">
        <v>486</v>
      </c>
      <c r="P384" s="583"/>
      <c r="Q384" s="571">
        <v>486</v>
      </c>
    </row>
    <row r="385" spans="1:17" ht="14.4" customHeight="1" x14ac:dyDescent="0.3">
      <c r="A385" s="566" t="s">
        <v>7551</v>
      </c>
      <c r="B385" s="567" t="s">
        <v>7552</v>
      </c>
      <c r="C385" s="567" t="s">
        <v>5132</v>
      </c>
      <c r="D385" s="567" t="s">
        <v>7553</v>
      </c>
      <c r="E385" s="567" t="s">
        <v>7554</v>
      </c>
      <c r="F385" s="570">
        <v>36</v>
      </c>
      <c r="G385" s="570">
        <v>9504</v>
      </c>
      <c r="H385" s="570">
        <v>1</v>
      </c>
      <c r="I385" s="570">
        <v>264</v>
      </c>
      <c r="J385" s="570">
        <v>49</v>
      </c>
      <c r="K385" s="570">
        <v>12985</v>
      </c>
      <c r="L385" s="570">
        <v>1.366266835016835</v>
      </c>
      <c r="M385" s="570">
        <v>265</v>
      </c>
      <c r="N385" s="570">
        <v>60</v>
      </c>
      <c r="O385" s="570">
        <v>15960</v>
      </c>
      <c r="P385" s="583">
        <v>1.6792929292929293</v>
      </c>
      <c r="Q385" s="571">
        <v>266</v>
      </c>
    </row>
    <row r="386" spans="1:17" ht="14.4" customHeight="1" x14ac:dyDescent="0.3">
      <c r="A386" s="566" t="s">
        <v>7551</v>
      </c>
      <c r="B386" s="567" t="s">
        <v>7552</v>
      </c>
      <c r="C386" s="567" t="s">
        <v>5132</v>
      </c>
      <c r="D386" s="567" t="s">
        <v>7555</v>
      </c>
      <c r="E386" s="567" t="s">
        <v>7556</v>
      </c>
      <c r="F386" s="570">
        <v>2623</v>
      </c>
      <c r="G386" s="570">
        <v>139019</v>
      </c>
      <c r="H386" s="570">
        <v>1</v>
      </c>
      <c r="I386" s="570">
        <v>53</v>
      </c>
      <c r="J386" s="570">
        <v>2516</v>
      </c>
      <c r="K386" s="570">
        <v>133348</v>
      </c>
      <c r="L386" s="570">
        <v>0.95920701486847126</v>
      </c>
      <c r="M386" s="570">
        <v>53</v>
      </c>
      <c r="N386" s="570">
        <v>3122</v>
      </c>
      <c r="O386" s="570">
        <v>165466</v>
      </c>
      <c r="P386" s="583">
        <v>1.1902401829965688</v>
      </c>
      <c r="Q386" s="571">
        <v>53</v>
      </c>
    </row>
    <row r="387" spans="1:17" ht="14.4" customHeight="1" x14ac:dyDescent="0.3">
      <c r="A387" s="566" t="s">
        <v>7551</v>
      </c>
      <c r="B387" s="567" t="s">
        <v>7552</v>
      </c>
      <c r="C387" s="567" t="s">
        <v>5132</v>
      </c>
      <c r="D387" s="567" t="s">
        <v>7557</v>
      </c>
      <c r="E387" s="567" t="s">
        <v>7558</v>
      </c>
      <c r="F387" s="570">
        <v>242</v>
      </c>
      <c r="G387" s="570">
        <v>12826</v>
      </c>
      <c r="H387" s="570">
        <v>1</v>
      </c>
      <c r="I387" s="570">
        <v>53</v>
      </c>
      <c r="J387" s="570">
        <v>296</v>
      </c>
      <c r="K387" s="570">
        <v>15688</v>
      </c>
      <c r="L387" s="570">
        <v>1.2231404958677685</v>
      </c>
      <c r="M387" s="570">
        <v>53</v>
      </c>
      <c r="N387" s="570">
        <v>207</v>
      </c>
      <c r="O387" s="570">
        <v>10971</v>
      </c>
      <c r="P387" s="583">
        <v>0.85537190082644632</v>
      </c>
      <c r="Q387" s="571">
        <v>53</v>
      </c>
    </row>
    <row r="388" spans="1:17" ht="14.4" customHeight="1" x14ac:dyDescent="0.3">
      <c r="A388" s="566" t="s">
        <v>7551</v>
      </c>
      <c r="B388" s="567" t="s">
        <v>7552</v>
      </c>
      <c r="C388" s="567" t="s">
        <v>5132</v>
      </c>
      <c r="D388" s="567" t="s">
        <v>7559</v>
      </c>
      <c r="E388" s="567" t="s">
        <v>7560</v>
      </c>
      <c r="F388" s="570">
        <v>1726</v>
      </c>
      <c r="G388" s="570">
        <v>207120</v>
      </c>
      <c r="H388" s="570">
        <v>1</v>
      </c>
      <c r="I388" s="570">
        <v>120</v>
      </c>
      <c r="J388" s="570">
        <v>1754</v>
      </c>
      <c r="K388" s="570">
        <v>210480</v>
      </c>
      <c r="L388" s="570">
        <v>1.0162224797219004</v>
      </c>
      <c r="M388" s="570">
        <v>120</v>
      </c>
      <c r="N388" s="570">
        <v>2107</v>
      </c>
      <c r="O388" s="570">
        <v>254947</v>
      </c>
      <c r="P388" s="583">
        <v>1.2309144457319428</v>
      </c>
      <c r="Q388" s="571">
        <v>121</v>
      </c>
    </row>
    <row r="389" spans="1:17" ht="14.4" customHeight="1" x14ac:dyDescent="0.3">
      <c r="A389" s="566" t="s">
        <v>7551</v>
      </c>
      <c r="B389" s="567" t="s">
        <v>7552</v>
      </c>
      <c r="C389" s="567" t="s">
        <v>5132</v>
      </c>
      <c r="D389" s="567" t="s">
        <v>7561</v>
      </c>
      <c r="E389" s="567" t="s">
        <v>7562</v>
      </c>
      <c r="F389" s="570">
        <v>54</v>
      </c>
      <c r="G389" s="570">
        <v>9342</v>
      </c>
      <c r="H389" s="570">
        <v>1</v>
      </c>
      <c r="I389" s="570">
        <v>173</v>
      </c>
      <c r="J389" s="570">
        <v>48</v>
      </c>
      <c r="K389" s="570">
        <v>8304</v>
      </c>
      <c r="L389" s="570">
        <v>0.88888888888888884</v>
      </c>
      <c r="M389" s="570">
        <v>173</v>
      </c>
      <c r="N389" s="570">
        <v>43</v>
      </c>
      <c r="O389" s="570">
        <v>7482</v>
      </c>
      <c r="P389" s="583">
        <v>0.80089916506101477</v>
      </c>
      <c r="Q389" s="571">
        <v>174</v>
      </c>
    </row>
    <row r="390" spans="1:17" ht="14.4" customHeight="1" x14ac:dyDescent="0.3">
      <c r="A390" s="566" t="s">
        <v>7551</v>
      </c>
      <c r="B390" s="567" t="s">
        <v>7552</v>
      </c>
      <c r="C390" s="567" t="s">
        <v>5132</v>
      </c>
      <c r="D390" s="567" t="s">
        <v>7563</v>
      </c>
      <c r="E390" s="567" t="s">
        <v>7564</v>
      </c>
      <c r="F390" s="570">
        <v>221</v>
      </c>
      <c r="G390" s="570">
        <v>437359</v>
      </c>
      <c r="H390" s="570">
        <v>1</v>
      </c>
      <c r="I390" s="570">
        <v>1979</v>
      </c>
      <c r="J390" s="570">
        <v>276</v>
      </c>
      <c r="K390" s="570">
        <v>547860</v>
      </c>
      <c r="L390" s="570">
        <v>1.2526551414284375</v>
      </c>
      <c r="M390" s="570">
        <v>1985</v>
      </c>
      <c r="N390" s="570">
        <v>392</v>
      </c>
      <c r="O390" s="570">
        <v>781256</v>
      </c>
      <c r="P390" s="583">
        <v>1.7863037001639386</v>
      </c>
      <c r="Q390" s="571">
        <v>1993</v>
      </c>
    </row>
    <row r="391" spans="1:17" ht="14.4" customHeight="1" x14ac:dyDescent="0.3">
      <c r="A391" s="566" t="s">
        <v>7551</v>
      </c>
      <c r="B391" s="567" t="s">
        <v>7552</v>
      </c>
      <c r="C391" s="567" t="s">
        <v>5132</v>
      </c>
      <c r="D391" s="567" t="s">
        <v>7565</v>
      </c>
      <c r="E391" s="567" t="s">
        <v>7566</v>
      </c>
      <c r="F391" s="570"/>
      <c r="G391" s="570"/>
      <c r="H391" s="570"/>
      <c r="I391" s="570"/>
      <c r="J391" s="570"/>
      <c r="K391" s="570"/>
      <c r="L391" s="570"/>
      <c r="M391" s="570"/>
      <c r="N391" s="570">
        <v>1</v>
      </c>
      <c r="O391" s="570">
        <v>225</v>
      </c>
      <c r="P391" s="583"/>
      <c r="Q391" s="571">
        <v>225</v>
      </c>
    </row>
    <row r="392" spans="1:17" ht="14.4" customHeight="1" x14ac:dyDescent="0.3">
      <c r="A392" s="566" t="s">
        <v>7551</v>
      </c>
      <c r="B392" s="567" t="s">
        <v>7552</v>
      </c>
      <c r="C392" s="567" t="s">
        <v>5132</v>
      </c>
      <c r="D392" s="567" t="s">
        <v>7567</v>
      </c>
      <c r="E392" s="567" t="s">
        <v>7568</v>
      </c>
      <c r="F392" s="570">
        <v>616</v>
      </c>
      <c r="G392" s="570">
        <v>232232</v>
      </c>
      <c r="H392" s="570">
        <v>1</v>
      </c>
      <c r="I392" s="570">
        <v>377</v>
      </c>
      <c r="J392" s="570">
        <v>657</v>
      </c>
      <c r="K392" s="570">
        <v>249003</v>
      </c>
      <c r="L392" s="570">
        <v>1.0722165765269214</v>
      </c>
      <c r="M392" s="570">
        <v>379</v>
      </c>
      <c r="N392" s="570">
        <v>705</v>
      </c>
      <c r="O392" s="570">
        <v>267900</v>
      </c>
      <c r="P392" s="583">
        <v>1.153587791518826</v>
      </c>
      <c r="Q392" s="571">
        <v>380</v>
      </c>
    </row>
    <row r="393" spans="1:17" ht="14.4" customHeight="1" x14ac:dyDescent="0.3">
      <c r="A393" s="566" t="s">
        <v>7551</v>
      </c>
      <c r="B393" s="567" t="s">
        <v>7552</v>
      </c>
      <c r="C393" s="567" t="s">
        <v>5132</v>
      </c>
      <c r="D393" s="567" t="s">
        <v>7569</v>
      </c>
      <c r="E393" s="567" t="s">
        <v>7570</v>
      </c>
      <c r="F393" s="570">
        <v>6120</v>
      </c>
      <c r="G393" s="570">
        <v>991440</v>
      </c>
      <c r="H393" s="570">
        <v>1</v>
      </c>
      <c r="I393" s="570">
        <v>162</v>
      </c>
      <c r="J393" s="570">
        <v>6276</v>
      </c>
      <c r="K393" s="570">
        <v>1029264</v>
      </c>
      <c r="L393" s="570">
        <v>1.0381505688695232</v>
      </c>
      <c r="M393" s="570">
        <v>164</v>
      </c>
      <c r="N393" s="570">
        <v>8269</v>
      </c>
      <c r="O393" s="570">
        <v>1364385</v>
      </c>
      <c r="P393" s="583">
        <v>1.3761649721617042</v>
      </c>
      <c r="Q393" s="571">
        <v>165</v>
      </c>
    </row>
    <row r="394" spans="1:17" ht="14.4" customHeight="1" x14ac:dyDescent="0.3">
      <c r="A394" s="566" t="s">
        <v>7551</v>
      </c>
      <c r="B394" s="567" t="s">
        <v>7552</v>
      </c>
      <c r="C394" s="567" t="s">
        <v>5132</v>
      </c>
      <c r="D394" s="567" t="s">
        <v>7571</v>
      </c>
      <c r="E394" s="567" t="s">
        <v>7572</v>
      </c>
      <c r="F394" s="570">
        <v>303</v>
      </c>
      <c r="G394" s="570">
        <v>49995</v>
      </c>
      <c r="H394" s="570">
        <v>1</v>
      </c>
      <c r="I394" s="570">
        <v>165</v>
      </c>
      <c r="J394" s="570">
        <v>441</v>
      </c>
      <c r="K394" s="570">
        <v>73647</v>
      </c>
      <c r="L394" s="570">
        <v>1.4730873087308731</v>
      </c>
      <c r="M394" s="570">
        <v>167</v>
      </c>
      <c r="N394" s="570">
        <v>527</v>
      </c>
      <c r="O394" s="570">
        <v>88536</v>
      </c>
      <c r="P394" s="583">
        <v>1.7708970897089709</v>
      </c>
      <c r="Q394" s="571">
        <v>168</v>
      </c>
    </row>
    <row r="395" spans="1:17" ht="14.4" customHeight="1" x14ac:dyDescent="0.3">
      <c r="A395" s="566" t="s">
        <v>7551</v>
      </c>
      <c r="B395" s="567" t="s">
        <v>7552</v>
      </c>
      <c r="C395" s="567" t="s">
        <v>5132</v>
      </c>
      <c r="D395" s="567" t="s">
        <v>7573</v>
      </c>
      <c r="E395" s="567" t="s">
        <v>7574</v>
      </c>
      <c r="F395" s="570">
        <v>9</v>
      </c>
      <c r="G395" s="570">
        <v>1422</v>
      </c>
      <c r="H395" s="570">
        <v>1</v>
      </c>
      <c r="I395" s="570">
        <v>158</v>
      </c>
      <c r="J395" s="570">
        <v>31</v>
      </c>
      <c r="K395" s="570">
        <v>4929</v>
      </c>
      <c r="L395" s="570">
        <v>3.4662447257383966</v>
      </c>
      <c r="M395" s="570">
        <v>159</v>
      </c>
      <c r="N395" s="570">
        <v>25</v>
      </c>
      <c r="O395" s="570">
        <v>4000</v>
      </c>
      <c r="P395" s="583">
        <v>2.8129395218002813</v>
      </c>
      <c r="Q395" s="571">
        <v>160</v>
      </c>
    </row>
    <row r="396" spans="1:17" ht="14.4" customHeight="1" x14ac:dyDescent="0.3">
      <c r="A396" s="566" t="s">
        <v>7551</v>
      </c>
      <c r="B396" s="567" t="s">
        <v>7552</v>
      </c>
      <c r="C396" s="567" t="s">
        <v>5132</v>
      </c>
      <c r="D396" s="567" t="s">
        <v>7575</v>
      </c>
      <c r="E396" s="567" t="s">
        <v>7576</v>
      </c>
      <c r="F396" s="570">
        <v>184</v>
      </c>
      <c r="G396" s="570">
        <v>57224</v>
      </c>
      <c r="H396" s="570">
        <v>1</v>
      </c>
      <c r="I396" s="570">
        <v>311</v>
      </c>
      <c r="J396" s="570">
        <v>207</v>
      </c>
      <c r="K396" s="570">
        <v>64791</v>
      </c>
      <c r="L396" s="570">
        <v>1.132234726688103</v>
      </c>
      <c r="M396" s="570">
        <v>313</v>
      </c>
      <c r="N396" s="570">
        <v>246</v>
      </c>
      <c r="O396" s="570">
        <v>77736</v>
      </c>
      <c r="P396" s="583">
        <v>1.3584509995805956</v>
      </c>
      <c r="Q396" s="571">
        <v>316</v>
      </c>
    </row>
    <row r="397" spans="1:17" ht="14.4" customHeight="1" x14ac:dyDescent="0.3">
      <c r="A397" s="566" t="s">
        <v>7551</v>
      </c>
      <c r="B397" s="567" t="s">
        <v>7552</v>
      </c>
      <c r="C397" s="567" t="s">
        <v>5132</v>
      </c>
      <c r="D397" s="567" t="s">
        <v>7577</v>
      </c>
      <c r="E397" s="567" t="s">
        <v>7578</v>
      </c>
      <c r="F397" s="570">
        <v>59</v>
      </c>
      <c r="G397" s="570">
        <v>24957</v>
      </c>
      <c r="H397" s="570">
        <v>1</v>
      </c>
      <c r="I397" s="570">
        <v>423</v>
      </c>
      <c r="J397" s="570">
        <v>97</v>
      </c>
      <c r="K397" s="570">
        <v>41225</v>
      </c>
      <c r="L397" s="570">
        <v>1.651841166806908</v>
      </c>
      <c r="M397" s="570">
        <v>425</v>
      </c>
      <c r="N397" s="570">
        <v>77</v>
      </c>
      <c r="O397" s="570">
        <v>33033</v>
      </c>
      <c r="P397" s="583">
        <v>1.3235965861281405</v>
      </c>
      <c r="Q397" s="571">
        <v>429</v>
      </c>
    </row>
    <row r="398" spans="1:17" ht="14.4" customHeight="1" x14ac:dyDescent="0.3">
      <c r="A398" s="566" t="s">
        <v>7551</v>
      </c>
      <c r="B398" s="567" t="s">
        <v>7552</v>
      </c>
      <c r="C398" s="567" t="s">
        <v>5132</v>
      </c>
      <c r="D398" s="567" t="s">
        <v>7579</v>
      </c>
      <c r="E398" s="567" t="s">
        <v>7580</v>
      </c>
      <c r="F398" s="570"/>
      <c r="G398" s="570"/>
      <c r="H398" s="570"/>
      <c r="I398" s="570"/>
      <c r="J398" s="570">
        <v>2</v>
      </c>
      <c r="K398" s="570">
        <v>868</v>
      </c>
      <c r="L398" s="570"/>
      <c r="M398" s="570">
        <v>434</v>
      </c>
      <c r="N398" s="570">
        <v>2</v>
      </c>
      <c r="O398" s="570">
        <v>870</v>
      </c>
      <c r="P398" s="583"/>
      <c r="Q398" s="571">
        <v>435</v>
      </c>
    </row>
    <row r="399" spans="1:17" ht="14.4" customHeight="1" x14ac:dyDescent="0.3">
      <c r="A399" s="566" t="s">
        <v>7551</v>
      </c>
      <c r="B399" s="567" t="s">
        <v>7552</v>
      </c>
      <c r="C399" s="567" t="s">
        <v>5132</v>
      </c>
      <c r="D399" s="567" t="s">
        <v>7581</v>
      </c>
      <c r="E399" s="567" t="s">
        <v>7582</v>
      </c>
      <c r="F399" s="570">
        <v>1160</v>
      </c>
      <c r="G399" s="570">
        <v>390920</v>
      </c>
      <c r="H399" s="570">
        <v>1</v>
      </c>
      <c r="I399" s="570">
        <v>337</v>
      </c>
      <c r="J399" s="570">
        <v>1380</v>
      </c>
      <c r="K399" s="570">
        <v>465060</v>
      </c>
      <c r="L399" s="570">
        <v>1.1896551724137931</v>
      </c>
      <c r="M399" s="570">
        <v>337</v>
      </c>
      <c r="N399" s="570">
        <v>1639</v>
      </c>
      <c r="O399" s="570">
        <v>553982</v>
      </c>
      <c r="P399" s="583">
        <v>1.4171237081755859</v>
      </c>
      <c r="Q399" s="571">
        <v>338</v>
      </c>
    </row>
    <row r="400" spans="1:17" ht="14.4" customHeight="1" x14ac:dyDescent="0.3">
      <c r="A400" s="566" t="s">
        <v>7551</v>
      </c>
      <c r="B400" s="567" t="s">
        <v>7552</v>
      </c>
      <c r="C400" s="567" t="s">
        <v>5132</v>
      </c>
      <c r="D400" s="567" t="s">
        <v>7583</v>
      </c>
      <c r="E400" s="567" t="s">
        <v>7584</v>
      </c>
      <c r="F400" s="570">
        <v>14</v>
      </c>
      <c r="G400" s="570">
        <v>1428</v>
      </c>
      <c r="H400" s="570">
        <v>1</v>
      </c>
      <c r="I400" s="570">
        <v>102</v>
      </c>
      <c r="J400" s="570">
        <v>29</v>
      </c>
      <c r="K400" s="570">
        <v>2958</v>
      </c>
      <c r="L400" s="570">
        <v>2.0714285714285716</v>
      </c>
      <c r="M400" s="570">
        <v>102</v>
      </c>
      <c r="N400" s="570">
        <v>20</v>
      </c>
      <c r="O400" s="570">
        <v>2060</v>
      </c>
      <c r="P400" s="583">
        <v>1.4425770308123249</v>
      </c>
      <c r="Q400" s="571">
        <v>103</v>
      </c>
    </row>
    <row r="401" spans="1:17" ht="14.4" customHeight="1" x14ac:dyDescent="0.3">
      <c r="A401" s="566" t="s">
        <v>7551</v>
      </c>
      <c r="B401" s="567" t="s">
        <v>7552</v>
      </c>
      <c r="C401" s="567" t="s">
        <v>5132</v>
      </c>
      <c r="D401" s="567" t="s">
        <v>7585</v>
      </c>
      <c r="E401" s="567" t="s">
        <v>7586</v>
      </c>
      <c r="F401" s="570">
        <v>1</v>
      </c>
      <c r="G401" s="570">
        <v>4998</v>
      </c>
      <c r="H401" s="570">
        <v>1</v>
      </c>
      <c r="I401" s="570">
        <v>4998</v>
      </c>
      <c r="J401" s="570"/>
      <c r="K401" s="570"/>
      <c r="L401" s="570"/>
      <c r="M401" s="570"/>
      <c r="N401" s="570"/>
      <c r="O401" s="570"/>
      <c r="P401" s="583"/>
      <c r="Q401" s="571"/>
    </row>
    <row r="402" spans="1:17" ht="14.4" customHeight="1" x14ac:dyDescent="0.3">
      <c r="A402" s="566" t="s">
        <v>7551</v>
      </c>
      <c r="B402" s="567" t="s">
        <v>7552</v>
      </c>
      <c r="C402" s="567" t="s">
        <v>5132</v>
      </c>
      <c r="D402" s="567" t="s">
        <v>7587</v>
      </c>
      <c r="E402" s="567" t="s">
        <v>7588</v>
      </c>
      <c r="F402" s="570">
        <v>630</v>
      </c>
      <c r="G402" s="570">
        <v>139860</v>
      </c>
      <c r="H402" s="570">
        <v>1</v>
      </c>
      <c r="I402" s="570">
        <v>222</v>
      </c>
      <c r="J402" s="570">
        <v>650</v>
      </c>
      <c r="K402" s="570">
        <v>144300</v>
      </c>
      <c r="L402" s="570">
        <v>1.0317460317460319</v>
      </c>
      <c r="M402" s="570">
        <v>222</v>
      </c>
      <c r="N402" s="570">
        <v>670</v>
      </c>
      <c r="O402" s="570">
        <v>149410</v>
      </c>
      <c r="P402" s="583">
        <v>1.0682825682825683</v>
      </c>
      <c r="Q402" s="571">
        <v>223</v>
      </c>
    </row>
    <row r="403" spans="1:17" ht="14.4" customHeight="1" x14ac:dyDescent="0.3">
      <c r="A403" s="566" t="s">
        <v>7551</v>
      </c>
      <c r="B403" s="567" t="s">
        <v>7552</v>
      </c>
      <c r="C403" s="567" t="s">
        <v>5132</v>
      </c>
      <c r="D403" s="567" t="s">
        <v>6882</v>
      </c>
      <c r="E403" s="567" t="s">
        <v>6883</v>
      </c>
      <c r="F403" s="570">
        <v>292</v>
      </c>
      <c r="G403" s="570">
        <v>31244</v>
      </c>
      <c r="H403" s="570">
        <v>1</v>
      </c>
      <c r="I403" s="570">
        <v>107</v>
      </c>
      <c r="J403" s="570">
        <v>283</v>
      </c>
      <c r="K403" s="570">
        <v>30281</v>
      </c>
      <c r="L403" s="570">
        <v>0.96917808219178081</v>
      </c>
      <c r="M403" s="570">
        <v>107</v>
      </c>
      <c r="N403" s="570">
        <v>248</v>
      </c>
      <c r="O403" s="570">
        <v>26784</v>
      </c>
      <c r="P403" s="583">
        <v>0.85725259249775954</v>
      </c>
      <c r="Q403" s="571">
        <v>108</v>
      </c>
    </row>
    <row r="404" spans="1:17" ht="14.4" customHeight="1" x14ac:dyDescent="0.3">
      <c r="A404" s="566" t="s">
        <v>7551</v>
      </c>
      <c r="B404" s="567" t="s">
        <v>7552</v>
      </c>
      <c r="C404" s="567" t="s">
        <v>5132</v>
      </c>
      <c r="D404" s="567" t="s">
        <v>6845</v>
      </c>
      <c r="E404" s="567" t="s">
        <v>6846</v>
      </c>
      <c r="F404" s="570">
        <v>75</v>
      </c>
      <c r="G404" s="570">
        <v>12225</v>
      </c>
      <c r="H404" s="570">
        <v>1</v>
      </c>
      <c r="I404" s="570">
        <v>163</v>
      </c>
      <c r="J404" s="570">
        <v>85</v>
      </c>
      <c r="K404" s="570">
        <v>13855</v>
      </c>
      <c r="L404" s="570">
        <v>1.1333333333333333</v>
      </c>
      <c r="M404" s="570">
        <v>163</v>
      </c>
      <c r="N404" s="570">
        <v>103</v>
      </c>
      <c r="O404" s="570">
        <v>16892</v>
      </c>
      <c r="P404" s="583">
        <v>1.381758691206544</v>
      </c>
      <c r="Q404" s="571">
        <v>164</v>
      </c>
    </row>
    <row r="405" spans="1:17" ht="14.4" customHeight="1" x14ac:dyDescent="0.3">
      <c r="A405" s="566" t="s">
        <v>7551</v>
      </c>
      <c r="B405" s="567" t="s">
        <v>7552</v>
      </c>
      <c r="C405" s="567" t="s">
        <v>5132</v>
      </c>
      <c r="D405" s="567" t="s">
        <v>7589</v>
      </c>
      <c r="E405" s="567" t="s">
        <v>7590</v>
      </c>
      <c r="F405" s="570">
        <v>1</v>
      </c>
      <c r="G405" s="570">
        <v>27</v>
      </c>
      <c r="H405" s="570">
        <v>1</v>
      </c>
      <c r="I405" s="570">
        <v>27</v>
      </c>
      <c r="J405" s="570">
        <v>2</v>
      </c>
      <c r="K405" s="570">
        <v>54</v>
      </c>
      <c r="L405" s="570">
        <v>2</v>
      </c>
      <c r="M405" s="570">
        <v>27</v>
      </c>
      <c r="N405" s="570"/>
      <c r="O405" s="570"/>
      <c r="P405" s="583"/>
      <c r="Q405" s="571"/>
    </row>
    <row r="406" spans="1:17" ht="14.4" customHeight="1" x14ac:dyDescent="0.3">
      <c r="A406" s="566" t="s">
        <v>7551</v>
      </c>
      <c r="B406" s="567" t="s">
        <v>7552</v>
      </c>
      <c r="C406" s="567" t="s">
        <v>5132</v>
      </c>
      <c r="D406" s="567" t="s">
        <v>6839</v>
      </c>
      <c r="E406" s="567" t="s">
        <v>6840</v>
      </c>
      <c r="F406" s="570">
        <v>4</v>
      </c>
      <c r="G406" s="570">
        <v>180</v>
      </c>
      <c r="H406" s="570">
        <v>1</v>
      </c>
      <c r="I406" s="570">
        <v>45</v>
      </c>
      <c r="J406" s="570"/>
      <c r="K406" s="570"/>
      <c r="L406" s="570"/>
      <c r="M406" s="570"/>
      <c r="N406" s="570"/>
      <c r="O406" s="570"/>
      <c r="P406" s="583"/>
      <c r="Q406" s="571"/>
    </row>
    <row r="407" spans="1:17" ht="14.4" customHeight="1" x14ac:dyDescent="0.3">
      <c r="A407" s="566" t="s">
        <v>7551</v>
      </c>
      <c r="B407" s="567" t="s">
        <v>7552</v>
      </c>
      <c r="C407" s="567" t="s">
        <v>5132</v>
      </c>
      <c r="D407" s="567" t="s">
        <v>7591</v>
      </c>
      <c r="E407" s="567" t="s">
        <v>7592</v>
      </c>
      <c r="F407" s="570">
        <v>1</v>
      </c>
      <c r="G407" s="570">
        <v>99</v>
      </c>
      <c r="H407" s="570">
        <v>1</v>
      </c>
      <c r="I407" s="570">
        <v>99</v>
      </c>
      <c r="J407" s="570"/>
      <c r="K407" s="570"/>
      <c r="L407" s="570"/>
      <c r="M407" s="570"/>
      <c r="N407" s="570"/>
      <c r="O407" s="570"/>
      <c r="P407" s="583"/>
      <c r="Q407" s="571"/>
    </row>
    <row r="408" spans="1:17" ht="14.4" customHeight="1" x14ac:dyDescent="0.3">
      <c r="A408" s="566" t="s">
        <v>7551</v>
      </c>
      <c r="B408" s="567" t="s">
        <v>7552</v>
      </c>
      <c r="C408" s="567" t="s">
        <v>5132</v>
      </c>
      <c r="D408" s="567" t="s">
        <v>7593</v>
      </c>
      <c r="E408" s="567" t="s">
        <v>7594</v>
      </c>
      <c r="F408" s="570">
        <v>9</v>
      </c>
      <c r="G408" s="570">
        <v>3213</v>
      </c>
      <c r="H408" s="570">
        <v>1</v>
      </c>
      <c r="I408" s="570">
        <v>357</v>
      </c>
      <c r="J408" s="570">
        <v>11</v>
      </c>
      <c r="K408" s="570">
        <v>3971</v>
      </c>
      <c r="L408" s="570">
        <v>1.2359165888577652</v>
      </c>
      <c r="M408" s="570">
        <v>361</v>
      </c>
      <c r="N408" s="570">
        <v>7</v>
      </c>
      <c r="O408" s="570">
        <v>2555</v>
      </c>
      <c r="P408" s="583">
        <v>0.79520697167755994</v>
      </c>
      <c r="Q408" s="571">
        <v>365</v>
      </c>
    </row>
    <row r="409" spans="1:17" ht="14.4" customHeight="1" x14ac:dyDescent="0.3">
      <c r="A409" s="566" t="s">
        <v>7551</v>
      </c>
      <c r="B409" s="567" t="s">
        <v>7552</v>
      </c>
      <c r="C409" s="567" t="s">
        <v>5132</v>
      </c>
      <c r="D409" s="567" t="s">
        <v>6886</v>
      </c>
      <c r="E409" s="567" t="s">
        <v>6887</v>
      </c>
      <c r="F409" s="570">
        <v>233</v>
      </c>
      <c r="G409" s="570">
        <v>8388</v>
      </c>
      <c r="H409" s="570">
        <v>1</v>
      </c>
      <c r="I409" s="570">
        <v>36</v>
      </c>
      <c r="J409" s="570">
        <v>205</v>
      </c>
      <c r="K409" s="570">
        <v>7380</v>
      </c>
      <c r="L409" s="570">
        <v>0.87982832618025753</v>
      </c>
      <c r="M409" s="570">
        <v>36</v>
      </c>
      <c r="N409" s="570">
        <v>206</v>
      </c>
      <c r="O409" s="570">
        <v>7622</v>
      </c>
      <c r="P409" s="583">
        <v>0.90867906533142584</v>
      </c>
      <c r="Q409" s="571">
        <v>37</v>
      </c>
    </row>
    <row r="410" spans="1:17" ht="14.4" customHeight="1" x14ac:dyDescent="0.3">
      <c r="A410" s="566" t="s">
        <v>7551</v>
      </c>
      <c r="B410" s="567" t="s">
        <v>7552</v>
      </c>
      <c r="C410" s="567" t="s">
        <v>5132</v>
      </c>
      <c r="D410" s="567" t="s">
        <v>6847</v>
      </c>
      <c r="E410" s="567" t="s">
        <v>6848</v>
      </c>
      <c r="F410" s="570">
        <v>70</v>
      </c>
      <c r="G410" s="570">
        <v>11620</v>
      </c>
      <c r="H410" s="570">
        <v>1</v>
      </c>
      <c r="I410" s="570">
        <v>166</v>
      </c>
      <c r="J410" s="570">
        <v>81</v>
      </c>
      <c r="K410" s="570">
        <v>13446</v>
      </c>
      <c r="L410" s="570">
        <v>1.1571428571428573</v>
      </c>
      <c r="M410" s="570">
        <v>166</v>
      </c>
      <c r="N410" s="570">
        <v>107</v>
      </c>
      <c r="O410" s="570">
        <v>17869</v>
      </c>
      <c r="P410" s="583">
        <v>1.5377796901893288</v>
      </c>
      <c r="Q410" s="571">
        <v>167</v>
      </c>
    </row>
    <row r="411" spans="1:17" ht="14.4" customHeight="1" x14ac:dyDescent="0.3">
      <c r="A411" s="566" t="s">
        <v>7551</v>
      </c>
      <c r="B411" s="567" t="s">
        <v>7552</v>
      </c>
      <c r="C411" s="567" t="s">
        <v>5132</v>
      </c>
      <c r="D411" s="567" t="s">
        <v>6888</v>
      </c>
      <c r="E411" s="567" t="s">
        <v>6889</v>
      </c>
      <c r="F411" s="570">
        <v>1</v>
      </c>
      <c r="G411" s="570">
        <v>248</v>
      </c>
      <c r="H411" s="570">
        <v>1</v>
      </c>
      <c r="I411" s="570">
        <v>248</v>
      </c>
      <c r="J411" s="570"/>
      <c r="K411" s="570"/>
      <c r="L411" s="570"/>
      <c r="M411" s="570"/>
      <c r="N411" s="570">
        <v>1</v>
      </c>
      <c r="O411" s="570">
        <v>251</v>
      </c>
      <c r="P411" s="583">
        <v>1.0120967741935485</v>
      </c>
      <c r="Q411" s="571">
        <v>251</v>
      </c>
    </row>
    <row r="412" spans="1:17" ht="14.4" customHeight="1" x14ac:dyDescent="0.3">
      <c r="A412" s="566" t="s">
        <v>7551</v>
      </c>
      <c r="B412" s="567" t="s">
        <v>7552</v>
      </c>
      <c r="C412" s="567" t="s">
        <v>5132</v>
      </c>
      <c r="D412" s="567" t="s">
        <v>7595</v>
      </c>
      <c r="E412" s="567" t="s">
        <v>7596</v>
      </c>
      <c r="F412" s="570">
        <v>1</v>
      </c>
      <c r="G412" s="570">
        <v>714</v>
      </c>
      <c r="H412" s="570">
        <v>1</v>
      </c>
      <c r="I412" s="570">
        <v>714</v>
      </c>
      <c r="J412" s="570"/>
      <c r="K412" s="570"/>
      <c r="L412" s="570"/>
      <c r="M412" s="570"/>
      <c r="N412" s="570">
        <v>1</v>
      </c>
      <c r="O412" s="570">
        <v>719</v>
      </c>
      <c r="P412" s="583">
        <v>1.0070028011204482</v>
      </c>
      <c r="Q412" s="571">
        <v>719</v>
      </c>
    </row>
    <row r="413" spans="1:17" ht="14.4" customHeight="1" x14ac:dyDescent="0.3">
      <c r="A413" s="566" t="s">
        <v>7551</v>
      </c>
      <c r="B413" s="567" t="s">
        <v>7552</v>
      </c>
      <c r="C413" s="567" t="s">
        <v>5132</v>
      </c>
      <c r="D413" s="567" t="s">
        <v>6890</v>
      </c>
      <c r="E413" s="567" t="s">
        <v>6891</v>
      </c>
      <c r="F413" s="570">
        <v>20</v>
      </c>
      <c r="G413" s="570">
        <v>13120</v>
      </c>
      <c r="H413" s="570">
        <v>1</v>
      </c>
      <c r="I413" s="570">
        <v>656</v>
      </c>
      <c r="J413" s="570">
        <v>17</v>
      </c>
      <c r="K413" s="570">
        <v>11220</v>
      </c>
      <c r="L413" s="570">
        <v>0.85518292682926833</v>
      </c>
      <c r="M413" s="570">
        <v>660</v>
      </c>
      <c r="N413" s="570">
        <v>9</v>
      </c>
      <c r="O413" s="570">
        <v>5976</v>
      </c>
      <c r="P413" s="583">
        <v>0.4554878048780488</v>
      </c>
      <c r="Q413" s="571">
        <v>664</v>
      </c>
    </row>
    <row r="414" spans="1:17" ht="14.4" customHeight="1" x14ac:dyDescent="0.3">
      <c r="A414" s="566" t="s">
        <v>7551</v>
      </c>
      <c r="B414" s="567" t="s">
        <v>7552</v>
      </c>
      <c r="C414" s="567" t="s">
        <v>5132</v>
      </c>
      <c r="D414" s="567" t="s">
        <v>6892</v>
      </c>
      <c r="E414" s="567" t="s">
        <v>6893</v>
      </c>
      <c r="F414" s="570">
        <v>55</v>
      </c>
      <c r="G414" s="570">
        <v>4290</v>
      </c>
      <c r="H414" s="570">
        <v>1</v>
      </c>
      <c r="I414" s="570">
        <v>78</v>
      </c>
      <c r="J414" s="570">
        <v>40</v>
      </c>
      <c r="K414" s="570">
        <v>3120</v>
      </c>
      <c r="L414" s="570">
        <v>0.72727272727272729</v>
      </c>
      <c r="M414" s="570">
        <v>78</v>
      </c>
      <c r="N414" s="570">
        <v>36</v>
      </c>
      <c r="O414" s="570">
        <v>2844</v>
      </c>
      <c r="P414" s="583">
        <v>0.66293706293706289</v>
      </c>
      <c r="Q414" s="571">
        <v>79</v>
      </c>
    </row>
    <row r="415" spans="1:17" ht="14.4" customHeight="1" x14ac:dyDescent="0.3">
      <c r="A415" s="566" t="s">
        <v>7551</v>
      </c>
      <c r="B415" s="567" t="s">
        <v>7552</v>
      </c>
      <c r="C415" s="567" t="s">
        <v>5132</v>
      </c>
      <c r="D415" s="567" t="s">
        <v>7597</v>
      </c>
      <c r="E415" s="567" t="s">
        <v>7598</v>
      </c>
      <c r="F415" s="570">
        <v>221</v>
      </c>
      <c r="G415" s="570">
        <v>25194</v>
      </c>
      <c r="H415" s="570">
        <v>1</v>
      </c>
      <c r="I415" s="570">
        <v>114</v>
      </c>
      <c r="J415" s="570">
        <v>121</v>
      </c>
      <c r="K415" s="570">
        <v>13915</v>
      </c>
      <c r="L415" s="570">
        <v>0.55231404302611731</v>
      </c>
      <c r="M415" s="570">
        <v>115</v>
      </c>
      <c r="N415" s="570">
        <v>109</v>
      </c>
      <c r="O415" s="570">
        <v>12535</v>
      </c>
      <c r="P415" s="583">
        <v>0.49753909661030404</v>
      </c>
      <c r="Q415" s="571">
        <v>115</v>
      </c>
    </row>
    <row r="416" spans="1:17" ht="14.4" customHeight="1" x14ac:dyDescent="0.3">
      <c r="A416" s="566" t="s">
        <v>7551</v>
      </c>
      <c r="B416" s="567" t="s">
        <v>7552</v>
      </c>
      <c r="C416" s="567" t="s">
        <v>5132</v>
      </c>
      <c r="D416" s="567" t="s">
        <v>7599</v>
      </c>
      <c r="E416" s="567" t="s">
        <v>7600</v>
      </c>
      <c r="F416" s="570"/>
      <c r="G416" s="570"/>
      <c r="H416" s="570"/>
      <c r="I416" s="570"/>
      <c r="J416" s="570">
        <v>3</v>
      </c>
      <c r="K416" s="570">
        <v>405</v>
      </c>
      <c r="L416" s="570"/>
      <c r="M416" s="570">
        <v>135</v>
      </c>
      <c r="N416" s="570">
        <v>2</v>
      </c>
      <c r="O416" s="570">
        <v>272</v>
      </c>
      <c r="P416" s="583"/>
      <c r="Q416" s="571">
        <v>136</v>
      </c>
    </row>
    <row r="417" spans="1:17" ht="14.4" customHeight="1" x14ac:dyDescent="0.3">
      <c r="A417" s="566" t="s">
        <v>7551</v>
      </c>
      <c r="B417" s="567" t="s">
        <v>7552</v>
      </c>
      <c r="C417" s="567" t="s">
        <v>5132</v>
      </c>
      <c r="D417" s="567" t="s">
        <v>7601</v>
      </c>
      <c r="E417" s="567" t="s">
        <v>7602</v>
      </c>
      <c r="F417" s="570">
        <v>811</v>
      </c>
      <c r="G417" s="570">
        <v>225458</v>
      </c>
      <c r="H417" s="570">
        <v>1</v>
      </c>
      <c r="I417" s="570">
        <v>278</v>
      </c>
      <c r="J417" s="570">
        <v>878</v>
      </c>
      <c r="K417" s="570">
        <v>245840</v>
      </c>
      <c r="L417" s="570">
        <v>1.0904026470562145</v>
      </c>
      <c r="M417" s="570">
        <v>280</v>
      </c>
      <c r="N417" s="570">
        <v>1062</v>
      </c>
      <c r="O417" s="570">
        <v>298422</v>
      </c>
      <c r="P417" s="583">
        <v>1.323625686380612</v>
      </c>
      <c r="Q417" s="571">
        <v>281</v>
      </c>
    </row>
    <row r="418" spans="1:17" ht="14.4" customHeight="1" x14ac:dyDescent="0.3">
      <c r="A418" s="566" t="s">
        <v>7551</v>
      </c>
      <c r="B418" s="567" t="s">
        <v>7552</v>
      </c>
      <c r="C418" s="567" t="s">
        <v>5132</v>
      </c>
      <c r="D418" s="567" t="s">
        <v>6894</v>
      </c>
      <c r="E418" s="567" t="s">
        <v>6895</v>
      </c>
      <c r="F418" s="570">
        <v>13</v>
      </c>
      <c r="G418" s="570">
        <v>3120</v>
      </c>
      <c r="H418" s="570">
        <v>1</v>
      </c>
      <c r="I418" s="570">
        <v>240</v>
      </c>
      <c r="J418" s="570">
        <v>18</v>
      </c>
      <c r="K418" s="570">
        <v>4356</v>
      </c>
      <c r="L418" s="570">
        <v>1.3961538461538461</v>
      </c>
      <c r="M418" s="570">
        <v>242</v>
      </c>
      <c r="N418" s="570">
        <v>17</v>
      </c>
      <c r="O418" s="570">
        <v>4131</v>
      </c>
      <c r="P418" s="583">
        <v>1.3240384615384615</v>
      </c>
      <c r="Q418" s="571">
        <v>243</v>
      </c>
    </row>
    <row r="419" spans="1:17" ht="14.4" customHeight="1" x14ac:dyDescent="0.3">
      <c r="A419" s="566" t="s">
        <v>7551</v>
      </c>
      <c r="B419" s="567" t="s">
        <v>7552</v>
      </c>
      <c r="C419" s="567" t="s">
        <v>5132</v>
      </c>
      <c r="D419" s="567" t="s">
        <v>7603</v>
      </c>
      <c r="E419" s="567" t="s">
        <v>7604</v>
      </c>
      <c r="F419" s="570">
        <v>1022</v>
      </c>
      <c r="G419" s="570">
        <v>460922</v>
      </c>
      <c r="H419" s="570">
        <v>1</v>
      </c>
      <c r="I419" s="570">
        <v>451</v>
      </c>
      <c r="J419" s="570">
        <v>1051</v>
      </c>
      <c r="K419" s="570">
        <v>476103</v>
      </c>
      <c r="L419" s="570">
        <v>1.0329361583955636</v>
      </c>
      <c r="M419" s="570">
        <v>453</v>
      </c>
      <c r="N419" s="570">
        <v>1176</v>
      </c>
      <c r="O419" s="570">
        <v>536256</v>
      </c>
      <c r="P419" s="583">
        <v>1.1634419706588099</v>
      </c>
      <c r="Q419" s="571">
        <v>456</v>
      </c>
    </row>
    <row r="420" spans="1:17" ht="14.4" customHeight="1" x14ac:dyDescent="0.3">
      <c r="A420" s="566" t="s">
        <v>7551</v>
      </c>
      <c r="B420" s="567" t="s">
        <v>7552</v>
      </c>
      <c r="C420" s="567" t="s">
        <v>5132</v>
      </c>
      <c r="D420" s="567" t="s">
        <v>6896</v>
      </c>
      <c r="E420" s="567" t="s">
        <v>6897</v>
      </c>
      <c r="F420" s="570">
        <v>437</v>
      </c>
      <c r="G420" s="570">
        <v>197524</v>
      </c>
      <c r="H420" s="570">
        <v>1</v>
      </c>
      <c r="I420" s="570">
        <v>452</v>
      </c>
      <c r="J420" s="570">
        <v>423</v>
      </c>
      <c r="K420" s="570">
        <v>192042</v>
      </c>
      <c r="L420" s="570">
        <v>0.97224641056276706</v>
      </c>
      <c r="M420" s="570">
        <v>454</v>
      </c>
      <c r="N420" s="570">
        <v>461</v>
      </c>
      <c r="O420" s="570">
        <v>210677</v>
      </c>
      <c r="P420" s="583">
        <v>1.0665893764808327</v>
      </c>
      <c r="Q420" s="571">
        <v>457</v>
      </c>
    </row>
    <row r="421" spans="1:17" ht="14.4" customHeight="1" x14ac:dyDescent="0.3">
      <c r="A421" s="566" t="s">
        <v>7551</v>
      </c>
      <c r="B421" s="567" t="s">
        <v>7552</v>
      </c>
      <c r="C421" s="567" t="s">
        <v>5132</v>
      </c>
      <c r="D421" s="567" t="s">
        <v>7605</v>
      </c>
      <c r="E421" s="567" t="s">
        <v>7606</v>
      </c>
      <c r="F421" s="570">
        <v>4</v>
      </c>
      <c r="G421" s="570">
        <v>1580</v>
      </c>
      <c r="H421" s="570">
        <v>1</v>
      </c>
      <c r="I421" s="570">
        <v>395</v>
      </c>
      <c r="J421" s="570">
        <v>9</v>
      </c>
      <c r="K421" s="570">
        <v>3591</v>
      </c>
      <c r="L421" s="570">
        <v>2.2727848101265824</v>
      </c>
      <c r="M421" s="570">
        <v>399</v>
      </c>
      <c r="N421" s="570">
        <v>6</v>
      </c>
      <c r="O421" s="570">
        <v>2424</v>
      </c>
      <c r="P421" s="583">
        <v>1.5341772151898734</v>
      </c>
      <c r="Q421" s="571">
        <v>404</v>
      </c>
    </row>
    <row r="422" spans="1:17" ht="14.4" customHeight="1" x14ac:dyDescent="0.3">
      <c r="A422" s="566" t="s">
        <v>7551</v>
      </c>
      <c r="B422" s="567" t="s">
        <v>7552</v>
      </c>
      <c r="C422" s="567" t="s">
        <v>5132</v>
      </c>
      <c r="D422" s="567" t="s">
        <v>7607</v>
      </c>
      <c r="E422" s="567" t="s">
        <v>7608</v>
      </c>
      <c r="F422" s="570">
        <v>1720</v>
      </c>
      <c r="G422" s="570">
        <v>589960</v>
      </c>
      <c r="H422" s="570">
        <v>1</v>
      </c>
      <c r="I422" s="570">
        <v>343</v>
      </c>
      <c r="J422" s="570">
        <v>1693</v>
      </c>
      <c r="K422" s="570">
        <v>584085</v>
      </c>
      <c r="L422" s="570">
        <v>0.99004169774221984</v>
      </c>
      <c r="M422" s="570">
        <v>345</v>
      </c>
      <c r="N422" s="570">
        <v>1987</v>
      </c>
      <c r="O422" s="570">
        <v>691476</v>
      </c>
      <c r="P422" s="583">
        <v>1.1720726828937555</v>
      </c>
      <c r="Q422" s="571">
        <v>348</v>
      </c>
    </row>
    <row r="423" spans="1:17" ht="14.4" customHeight="1" x14ac:dyDescent="0.3">
      <c r="A423" s="566" t="s">
        <v>7551</v>
      </c>
      <c r="B423" s="567" t="s">
        <v>7552</v>
      </c>
      <c r="C423" s="567" t="s">
        <v>5132</v>
      </c>
      <c r="D423" s="567" t="s">
        <v>7609</v>
      </c>
      <c r="E423" s="567" t="s">
        <v>7610</v>
      </c>
      <c r="F423" s="570">
        <v>2</v>
      </c>
      <c r="G423" s="570">
        <v>5728</v>
      </c>
      <c r="H423" s="570">
        <v>1</v>
      </c>
      <c r="I423" s="570">
        <v>2864</v>
      </c>
      <c r="J423" s="570">
        <v>1</v>
      </c>
      <c r="K423" s="570">
        <v>2874</v>
      </c>
      <c r="L423" s="570">
        <v>0.50174581005586594</v>
      </c>
      <c r="M423" s="570">
        <v>2874</v>
      </c>
      <c r="N423" s="570"/>
      <c r="O423" s="570"/>
      <c r="P423" s="583"/>
      <c r="Q423" s="571"/>
    </row>
    <row r="424" spans="1:17" ht="14.4" customHeight="1" x14ac:dyDescent="0.3">
      <c r="A424" s="566" t="s">
        <v>7551</v>
      </c>
      <c r="B424" s="567" t="s">
        <v>7552</v>
      </c>
      <c r="C424" s="567" t="s">
        <v>5132</v>
      </c>
      <c r="D424" s="567" t="s">
        <v>7611</v>
      </c>
      <c r="E424" s="567" t="s">
        <v>7612</v>
      </c>
      <c r="F424" s="570">
        <v>11</v>
      </c>
      <c r="G424" s="570">
        <v>23749</v>
      </c>
      <c r="H424" s="570">
        <v>1</v>
      </c>
      <c r="I424" s="570">
        <v>2159</v>
      </c>
      <c r="J424" s="570">
        <v>12</v>
      </c>
      <c r="K424" s="570">
        <v>25932</v>
      </c>
      <c r="L424" s="570">
        <v>1.0919196597751484</v>
      </c>
      <c r="M424" s="570">
        <v>2161</v>
      </c>
      <c r="N424" s="570">
        <v>21</v>
      </c>
      <c r="O424" s="570">
        <v>45444</v>
      </c>
      <c r="P424" s="583">
        <v>1.9135121478799106</v>
      </c>
      <c r="Q424" s="571">
        <v>2164</v>
      </c>
    </row>
    <row r="425" spans="1:17" ht="14.4" customHeight="1" x14ac:dyDescent="0.3">
      <c r="A425" s="566" t="s">
        <v>7551</v>
      </c>
      <c r="B425" s="567" t="s">
        <v>7552</v>
      </c>
      <c r="C425" s="567" t="s">
        <v>5132</v>
      </c>
      <c r="D425" s="567" t="s">
        <v>6853</v>
      </c>
      <c r="E425" s="567" t="s">
        <v>6854</v>
      </c>
      <c r="F425" s="570">
        <v>11</v>
      </c>
      <c r="G425" s="570">
        <v>13508</v>
      </c>
      <c r="H425" s="570">
        <v>1</v>
      </c>
      <c r="I425" s="570">
        <v>1228</v>
      </c>
      <c r="J425" s="570">
        <v>8</v>
      </c>
      <c r="K425" s="570">
        <v>9888</v>
      </c>
      <c r="L425" s="570">
        <v>0.73201066034942253</v>
      </c>
      <c r="M425" s="570">
        <v>1236</v>
      </c>
      <c r="N425" s="570">
        <v>5</v>
      </c>
      <c r="O425" s="570">
        <v>6225</v>
      </c>
      <c r="P425" s="583">
        <v>0.46083802191294049</v>
      </c>
      <c r="Q425" s="571">
        <v>1245</v>
      </c>
    </row>
    <row r="426" spans="1:17" ht="14.4" customHeight="1" x14ac:dyDescent="0.3">
      <c r="A426" s="566" t="s">
        <v>7551</v>
      </c>
      <c r="B426" s="567" t="s">
        <v>7552</v>
      </c>
      <c r="C426" s="567" t="s">
        <v>5132</v>
      </c>
      <c r="D426" s="567" t="s">
        <v>6855</v>
      </c>
      <c r="E426" s="567" t="s">
        <v>6856</v>
      </c>
      <c r="F426" s="570">
        <v>25</v>
      </c>
      <c r="G426" s="570">
        <v>55275</v>
      </c>
      <c r="H426" s="570">
        <v>1</v>
      </c>
      <c r="I426" s="570">
        <v>2211</v>
      </c>
      <c r="J426" s="570">
        <v>17</v>
      </c>
      <c r="K426" s="570">
        <v>37757</v>
      </c>
      <c r="L426" s="570">
        <v>0.68307553143374033</v>
      </c>
      <c r="M426" s="570">
        <v>2221</v>
      </c>
      <c r="N426" s="570">
        <v>22</v>
      </c>
      <c r="O426" s="570">
        <v>49126</v>
      </c>
      <c r="P426" s="583">
        <v>0.88875621890547263</v>
      </c>
      <c r="Q426" s="571">
        <v>2233</v>
      </c>
    </row>
    <row r="427" spans="1:17" ht="14.4" customHeight="1" x14ac:dyDescent="0.3">
      <c r="A427" s="566" t="s">
        <v>7551</v>
      </c>
      <c r="B427" s="567" t="s">
        <v>7552</v>
      </c>
      <c r="C427" s="567" t="s">
        <v>5132</v>
      </c>
      <c r="D427" s="567" t="s">
        <v>6861</v>
      </c>
      <c r="E427" s="567" t="s">
        <v>6862</v>
      </c>
      <c r="F427" s="570">
        <v>25</v>
      </c>
      <c r="G427" s="570">
        <v>24950</v>
      </c>
      <c r="H427" s="570">
        <v>1</v>
      </c>
      <c r="I427" s="570">
        <v>998</v>
      </c>
      <c r="J427" s="570">
        <v>17</v>
      </c>
      <c r="K427" s="570">
        <v>17000</v>
      </c>
      <c r="L427" s="570">
        <v>0.68136272545090182</v>
      </c>
      <c r="M427" s="570">
        <v>1000</v>
      </c>
      <c r="N427" s="570">
        <v>22</v>
      </c>
      <c r="O427" s="570">
        <v>22044</v>
      </c>
      <c r="P427" s="583">
        <v>0.88352705410821641</v>
      </c>
      <c r="Q427" s="571">
        <v>1002</v>
      </c>
    </row>
    <row r="428" spans="1:17" ht="14.4" customHeight="1" x14ac:dyDescent="0.3">
      <c r="A428" s="566" t="s">
        <v>7551</v>
      </c>
      <c r="B428" s="567" t="s">
        <v>7552</v>
      </c>
      <c r="C428" s="567" t="s">
        <v>5132</v>
      </c>
      <c r="D428" s="567" t="s">
        <v>6865</v>
      </c>
      <c r="E428" s="567" t="s">
        <v>6866</v>
      </c>
      <c r="F428" s="570">
        <v>3</v>
      </c>
      <c r="G428" s="570">
        <v>38310</v>
      </c>
      <c r="H428" s="570">
        <v>1</v>
      </c>
      <c r="I428" s="570">
        <v>12770</v>
      </c>
      <c r="J428" s="570"/>
      <c r="K428" s="570"/>
      <c r="L428" s="570"/>
      <c r="M428" s="570"/>
      <c r="N428" s="570"/>
      <c r="O428" s="570"/>
      <c r="P428" s="583"/>
      <c r="Q428" s="571"/>
    </row>
    <row r="429" spans="1:17" ht="14.4" customHeight="1" x14ac:dyDescent="0.3">
      <c r="A429" s="566" t="s">
        <v>7551</v>
      </c>
      <c r="B429" s="567" t="s">
        <v>7245</v>
      </c>
      <c r="C429" s="567" t="s">
        <v>5132</v>
      </c>
      <c r="D429" s="567" t="s">
        <v>7246</v>
      </c>
      <c r="E429" s="567" t="s">
        <v>7247</v>
      </c>
      <c r="F429" s="570"/>
      <c r="G429" s="570"/>
      <c r="H429" s="570"/>
      <c r="I429" s="570"/>
      <c r="J429" s="570">
        <v>1</v>
      </c>
      <c r="K429" s="570">
        <v>1035</v>
      </c>
      <c r="L429" s="570"/>
      <c r="M429" s="570">
        <v>1035</v>
      </c>
      <c r="N429" s="570"/>
      <c r="O429" s="570"/>
      <c r="P429" s="583"/>
      <c r="Q429" s="571"/>
    </row>
    <row r="430" spans="1:17" ht="14.4" customHeight="1" x14ac:dyDescent="0.3">
      <c r="A430" s="566" t="s">
        <v>7551</v>
      </c>
      <c r="B430" s="567" t="s">
        <v>7245</v>
      </c>
      <c r="C430" s="567" t="s">
        <v>5132</v>
      </c>
      <c r="D430" s="567" t="s">
        <v>6956</v>
      </c>
      <c r="E430" s="567" t="s">
        <v>6957</v>
      </c>
      <c r="F430" s="570"/>
      <c r="G430" s="570"/>
      <c r="H430" s="570"/>
      <c r="I430" s="570"/>
      <c r="J430" s="570">
        <v>1</v>
      </c>
      <c r="K430" s="570">
        <v>216</v>
      </c>
      <c r="L430" s="570"/>
      <c r="M430" s="570">
        <v>216</v>
      </c>
      <c r="N430" s="570"/>
      <c r="O430" s="570"/>
      <c r="P430" s="583"/>
      <c r="Q430" s="571"/>
    </row>
    <row r="431" spans="1:17" ht="14.4" customHeight="1" x14ac:dyDescent="0.3">
      <c r="A431" s="566" t="s">
        <v>7613</v>
      </c>
      <c r="B431" s="567" t="s">
        <v>4165</v>
      </c>
      <c r="C431" s="567" t="s">
        <v>5132</v>
      </c>
      <c r="D431" s="567" t="s">
        <v>7614</v>
      </c>
      <c r="E431" s="567" t="s">
        <v>7615</v>
      </c>
      <c r="F431" s="570">
        <v>1649</v>
      </c>
      <c r="G431" s="570">
        <v>260542</v>
      </c>
      <c r="H431" s="570">
        <v>1</v>
      </c>
      <c r="I431" s="570">
        <v>158</v>
      </c>
      <c r="J431" s="570">
        <v>1835</v>
      </c>
      <c r="K431" s="570">
        <v>289930</v>
      </c>
      <c r="L431" s="570">
        <v>1.1127956337174045</v>
      </c>
      <c r="M431" s="570">
        <v>158</v>
      </c>
      <c r="N431" s="570">
        <v>1868</v>
      </c>
      <c r="O431" s="570">
        <v>297012</v>
      </c>
      <c r="P431" s="583">
        <v>1.13997743166169</v>
      </c>
      <c r="Q431" s="571">
        <v>159</v>
      </c>
    </row>
    <row r="432" spans="1:17" ht="14.4" customHeight="1" x14ac:dyDescent="0.3">
      <c r="A432" s="566" t="s">
        <v>7613</v>
      </c>
      <c r="B432" s="567" t="s">
        <v>4165</v>
      </c>
      <c r="C432" s="567" t="s">
        <v>5132</v>
      </c>
      <c r="D432" s="567" t="s">
        <v>7616</v>
      </c>
      <c r="E432" s="567" t="s">
        <v>7617</v>
      </c>
      <c r="F432" s="570">
        <v>279</v>
      </c>
      <c r="G432" s="570">
        <v>23157</v>
      </c>
      <c r="H432" s="570">
        <v>1</v>
      </c>
      <c r="I432" s="570">
        <v>83</v>
      </c>
      <c r="J432" s="570">
        <v>348</v>
      </c>
      <c r="K432" s="570">
        <v>28884</v>
      </c>
      <c r="L432" s="570">
        <v>1.2473118279569892</v>
      </c>
      <c r="M432" s="570">
        <v>83</v>
      </c>
      <c r="N432" s="570">
        <v>210</v>
      </c>
      <c r="O432" s="570">
        <v>17640</v>
      </c>
      <c r="P432" s="583">
        <v>0.76175670423630004</v>
      </c>
      <c r="Q432" s="571">
        <v>84</v>
      </c>
    </row>
    <row r="433" spans="1:17" ht="14.4" customHeight="1" x14ac:dyDescent="0.3">
      <c r="A433" s="566" t="s">
        <v>7613</v>
      </c>
      <c r="B433" s="567" t="s">
        <v>4165</v>
      </c>
      <c r="C433" s="567" t="s">
        <v>5132</v>
      </c>
      <c r="D433" s="567" t="s">
        <v>7618</v>
      </c>
      <c r="E433" s="567" t="s">
        <v>7619</v>
      </c>
      <c r="F433" s="570">
        <v>2</v>
      </c>
      <c r="G433" s="570">
        <v>188</v>
      </c>
      <c r="H433" s="570">
        <v>1</v>
      </c>
      <c r="I433" s="570">
        <v>94</v>
      </c>
      <c r="J433" s="570">
        <v>5</v>
      </c>
      <c r="K433" s="570">
        <v>475</v>
      </c>
      <c r="L433" s="570">
        <v>2.5265957446808511</v>
      </c>
      <c r="M433" s="570">
        <v>95</v>
      </c>
      <c r="N433" s="570">
        <v>7</v>
      </c>
      <c r="O433" s="570">
        <v>672</v>
      </c>
      <c r="P433" s="583">
        <v>3.5744680851063828</v>
      </c>
      <c r="Q433" s="571">
        <v>96</v>
      </c>
    </row>
    <row r="434" spans="1:17" ht="14.4" customHeight="1" x14ac:dyDescent="0.3">
      <c r="A434" s="566" t="s">
        <v>7613</v>
      </c>
      <c r="B434" s="567" t="s">
        <v>4165</v>
      </c>
      <c r="C434" s="567" t="s">
        <v>5132</v>
      </c>
      <c r="D434" s="567" t="s">
        <v>7620</v>
      </c>
      <c r="E434" s="567" t="s">
        <v>7621</v>
      </c>
      <c r="F434" s="570">
        <v>26</v>
      </c>
      <c r="G434" s="570">
        <v>30212</v>
      </c>
      <c r="H434" s="570">
        <v>1</v>
      </c>
      <c r="I434" s="570">
        <v>1162</v>
      </c>
      <c r="J434" s="570">
        <v>23</v>
      </c>
      <c r="K434" s="570">
        <v>26772</v>
      </c>
      <c r="L434" s="570">
        <v>0.88613795842711507</v>
      </c>
      <c r="M434" s="570">
        <v>1164</v>
      </c>
      <c r="N434" s="570">
        <v>1</v>
      </c>
      <c r="O434" s="570">
        <v>1165</v>
      </c>
      <c r="P434" s="583">
        <v>3.8560836753607837E-2</v>
      </c>
      <c r="Q434" s="571">
        <v>1165</v>
      </c>
    </row>
    <row r="435" spans="1:17" ht="14.4" customHeight="1" x14ac:dyDescent="0.3">
      <c r="A435" s="566" t="s">
        <v>7613</v>
      </c>
      <c r="B435" s="567" t="s">
        <v>4165</v>
      </c>
      <c r="C435" s="567" t="s">
        <v>5132</v>
      </c>
      <c r="D435" s="567" t="s">
        <v>7622</v>
      </c>
      <c r="E435" s="567" t="s">
        <v>7623</v>
      </c>
      <c r="F435" s="570">
        <v>220</v>
      </c>
      <c r="G435" s="570">
        <v>8360</v>
      </c>
      <c r="H435" s="570">
        <v>1</v>
      </c>
      <c r="I435" s="570">
        <v>38</v>
      </c>
      <c r="J435" s="570">
        <v>317</v>
      </c>
      <c r="K435" s="570">
        <v>12363</v>
      </c>
      <c r="L435" s="570">
        <v>1.4788277511961723</v>
      </c>
      <c r="M435" s="570">
        <v>39</v>
      </c>
      <c r="N435" s="570">
        <v>274</v>
      </c>
      <c r="O435" s="570">
        <v>10686</v>
      </c>
      <c r="P435" s="583">
        <v>1.2782296650717704</v>
      </c>
      <c r="Q435" s="571">
        <v>39</v>
      </c>
    </row>
    <row r="436" spans="1:17" ht="14.4" customHeight="1" x14ac:dyDescent="0.3">
      <c r="A436" s="566" t="s">
        <v>7613</v>
      </c>
      <c r="B436" s="567" t="s">
        <v>4165</v>
      </c>
      <c r="C436" s="567" t="s">
        <v>5132</v>
      </c>
      <c r="D436" s="567" t="s">
        <v>7624</v>
      </c>
      <c r="E436" s="567" t="s">
        <v>7625</v>
      </c>
      <c r="F436" s="570">
        <v>8</v>
      </c>
      <c r="G436" s="570">
        <v>3224</v>
      </c>
      <c r="H436" s="570">
        <v>1</v>
      </c>
      <c r="I436" s="570">
        <v>403</v>
      </c>
      <c r="J436" s="570">
        <v>7</v>
      </c>
      <c r="K436" s="570">
        <v>2828</v>
      </c>
      <c r="L436" s="570">
        <v>0.87717121588089331</v>
      </c>
      <c r="M436" s="570">
        <v>404</v>
      </c>
      <c r="N436" s="570">
        <v>1</v>
      </c>
      <c r="O436" s="570">
        <v>405</v>
      </c>
      <c r="P436" s="583">
        <v>0.12562034739454095</v>
      </c>
      <c r="Q436" s="571">
        <v>405</v>
      </c>
    </row>
    <row r="437" spans="1:17" ht="14.4" customHeight="1" x14ac:dyDescent="0.3">
      <c r="A437" s="566" t="s">
        <v>7613</v>
      </c>
      <c r="B437" s="567" t="s">
        <v>4165</v>
      </c>
      <c r="C437" s="567" t="s">
        <v>5132</v>
      </c>
      <c r="D437" s="567" t="s">
        <v>7626</v>
      </c>
      <c r="E437" s="567" t="s">
        <v>7627</v>
      </c>
      <c r="F437" s="570">
        <v>115</v>
      </c>
      <c r="G437" s="570">
        <v>4485</v>
      </c>
      <c r="H437" s="570">
        <v>1</v>
      </c>
      <c r="I437" s="570">
        <v>39</v>
      </c>
      <c r="J437" s="570">
        <v>201</v>
      </c>
      <c r="K437" s="570">
        <v>8040</v>
      </c>
      <c r="L437" s="570">
        <v>1.7926421404682273</v>
      </c>
      <c r="M437" s="570">
        <v>40</v>
      </c>
      <c r="N437" s="570">
        <v>148</v>
      </c>
      <c r="O437" s="570">
        <v>5920</v>
      </c>
      <c r="P437" s="583">
        <v>1.3199554069119286</v>
      </c>
      <c r="Q437" s="571">
        <v>40</v>
      </c>
    </row>
    <row r="438" spans="1:17" ht="14.4" customHeight="1" x14ac:dyDescent="0.3">
      <c r="A438" s="566" t="s">
        <v>7613</v>
      </c>
      <c r="B438" s="567" t="s">
        <v>4165</v>
      </c>
      <c r="C438" s="567" t="s">
        <v>5132</v>
      </c>
      <c r="D438" s="567" t="s">
        <v>7628</v>
      </c>
      <c r="E438" s="567" t="s">
        <v>7629</v>
      </c>
      <c r="F438" s="570">
        <v>844</v>
      </c>
      <c r="G438" s="570">
        <v>93684</v>
      </c>
      <c r="H438" s="570">
        <v>1</v>
      </c>
      <c r="I438" s="570">
        <v>111</v>
      </c>
      <c r="J438" s="570">
        <v>1180</v>
      </c>
      <c r="K438" s="570">
        <v>132160</v>
      </c>
      <c r="L438" s="570">
        <v>1.4106997993253918</v>
      </c>
      <c r="M438" s="570">
        <v>112</v>
      </c>
      <c r="N438" s="570">
        <v>995</v>
      </c>
      <c r="O438" s="570">
        <v>112435</v>
      </c>
      <c r="P438" s="583">
        <v>1.2001515733743222</v>
      </c>
      <c r="Q438" s="571">
        <v>113</v>
      </c>
    </row>
    <row r="439" spans="1:17" ht="14.4" customHeight="1" x14ac:dyDescent="0.3">
      <c r="A439" s="566" t="s">
        <v>7613</v>
      </c>
      <c r="B439" s="567" t="s">
        <v>4165</v>
      </c>
      <c r="C439" s="567" t="s">
        <v>5132</v>
      </c>
      <c r="D439" s="567" t="s">
        <v>7630</v>
      </c>
      <c r="E439" s="567" t="s">
        <v>7631</v>
      </c>
      <c r="F439" s="570">
        <v>102</v>
      </c>
      <c r="G439" s="570">
        <v>2142</v>
      </c>
      <c r="H439" s="570">
        <v>1</v>
      </c>
      <c r="I439" s="570">
        <v>21</v>
      </c>
      <c r="J439" s="570">
        <v>130</v>
      </c>
      <c r="K439" s="570">
        <v>2730</v>
      </c>
      <c r="L439" s="570">
        <v>1.2745098039215685</v>
      </c>
      <c r="M439" s="570">
        <v>21</v>
      </c>
      <c r="N439" s="570">
        <v>125</v>
      </c>
      <c r="O439" s="570">
        <v>2625</v>
      </c>
      <c r="P439" s="583">
        <v>1.2254901960784315</v>
      </c>
      <c r="Q439" s="571">
        <v>21</v>
      </c>
    </row>
    <row r="440" spans="1:17" ht="14.4" customHeight="1" x14ac:dyDescent="0.3">
      <c r="A440" s="566" t="s">
        <v>7613</v>
      </c>
      <c r="B440" s="567" t="s">
        <v>4165</v>
      </c>
      <c r="C440" s="567" t="s">
        <v>5132</v>
      </c>
      <c r="D440" s="567" t="s">
        <v>7547</v>
      </c>
      <c r="E440" s="567" t="s">
        <v>7548</v>
      </c>
      <c r="F440" s="570">
        <v>28</v>
      </c>
      <c r="G440" s="570">
        <v>10696</v>
      </c>
      <c r="H440" s="570">
        <v>1</v>
      </c>
      <c r="I440" s="570">
        <v>382</v>
      </c>
      <c r="J440" s="570">
        <v>6</v>
      </c>
      <c r="K440" s="570">
        <v>2292</v>
      </c>
      <c r="L440" s="570">
        <v>0.21428571428571427</v>
      </c>
      <c r="M440" s="570">
        <v>382</v>
      </c>
      <c r="N440" s="570">
        <v>6</v>
      </c>
      <c r="O440" s="570">
        <v>2292</v>
      </c>
      <c r="P440" s="583">
        <v>0.21428571428571427</v>
      </c>
      <c r="Q440" s="571">
        <v>382</v>
      </c>
    </row>
    <row r="441" spans="1:17" ht="14.4" customHeight="1" x14ac:dyDescent="0.3">
      <c r="A441" s="566" t="s">
        <v>7613</v>
      </c>
      <c r="B441" s="567" t="s">
        <v>4165</v>
      </c>
      <c r="C441" s="567" t="s">
        <v>5132</v>
      </c>
      <c r="D441" s="567" t="s">
        <v>7549</v>
      </c>
      <c r="E441" s="567" t="s">
        <v>7550</v>
      </c>
      <c r="F441" s="570">
        <v>91</v>
      </c>
      <c r="G441" s="570">
        <v>44226</v>
      </c>
      <c r="H441" s="570">
        <v>1</v>
      </c>
      <c r="I441" s="570">
        <v>486</v>
      </c>
      <c r="J441" s="570">
        <v>76</v>
      </c>
      <c r="K441" s="570">
        <v>36936</v>
      </c>
      <c r="L441" s="570">
        <v>0.8351648351648352</v>
      </c>
      <c r="M441" s="570">
        <v>486</v>
      </c>
      <c r="N441" s="570">
        <v>18</v>
      </c>
      <c r="O441" s="570">
        <v>8748</v>
      </c>
      <c r="P441" s="583">
        <v>0.19780219780219779</v>
      </c>
      <c r="Q441" s="571">
        <v>486</v>
      </c>
    </row>
    <row r="442" spans="1:17" ht="14.4" customHeight="1" x14ac:dyDescent="0.3">
      <c r="A442" s="566" t="s">
        <v>7613</v>
      </c>
      <c r="B442" s="567" t="s">
        <v>4165</v>
      </c>
      <c r="C442" s="567" t="s">
        <v>5132</v>
      </c>
      <c r="D442" s="567" t="s">
        <v>7632</v>
      </c>
      <c r="E442" s="567" t="s">
        <v>7633</v>
      </c>
      <c r="F442" s="570">
        <v>4</v>
      </c>
      <c r="G442" s="570">
        <v>2404</v>
      </c>
      <c r="H442" s="570">
        <v>1</v>
      </c>
      <c r="I442" s="570">
        <v>601</v>
      </c>
      <c r="J442" s="570">
        <v>3</v>
      </c>
      <c r="K442" s="570">
        <v>1809</v>
      </c>
      <c r="L442" s="570">
        <v>0.75249584026622296</v>
      </c>
      <c r="M442" s="570">
        <v>603</v>
      </c>
      <c r="N442" s="570"/>
      <c r="O442" s="570"/>
      <c r="P442" s="583"/>
      <c r="Q442" s="571"/>
    </row>
    <row r="443" spans="1:17" ht="14.4" customHeight="1" x14ac:dyDescent="0.3">
      <c r="A443" s="566" t="s">
        <v>7613</v>
      </c>
      <c r="B443" s="567" t="s">
        <v>4165</v>
      </c>
      <c r="C443" s="567" t="s">
        <v>5132</v>
      </c>
      <c r="D443" s="567" t="s">
        <v>7634</v>
      </c>
      <c r="E443" s="567" t="s">
        <v>7635</v>
      </c>
      <c r="F443" s="570">
        <v>61</v>
      </c>
      <c r="G443" s="570">
        <v>2196</v>
      </c>
      <c r="H443" s="570">
        <v>1</v>
      </c>
      <c r="I443" s="570">
        <v>36</v>
      </c>
      <c r="J443" s="570">
        <v>39</v>
      </c>
      <c r="K443" s="570">
        <v>1404</v>
      </c>
      <c r="L443" s="570">
        <v>0.63934426229508201</v>
      </c>
      <c r="M443" s="570">
        <v>36</v>
      </c>
      <c r="N443" s="570">
        <v>3</v>
      </c>
      <c r="O443" s="570">
        <v>111</v>
      </c>
      <c r="P443" s="583">
        <v>5.0546448087431695E-2</v>
      </c>
      <c r="Q443" s="571">
        <v>37</v>
      </c>
    </row>
    <row r="444" spans="1:17" ht="14.4" customHeight="1" x14ac:dyDescent="0.3">
      <c r="A444" s="566" t="s">
        <v>7613</v>
      </c>
      <c r="B444" s="567" t="s">
        <v>4165</v>
      </c>
      <c r="C444" s="567" t="s">
        <v>5132</v>
      </c>
      <c r="D444" s="567" t="s">
        <v>7636</v>
      </c>
      <c r="E444" s="567" t="s">
        <v>7637</v>
      </c>
      <c r="F444" s="570">
        <v>1</v>
      </c>
      <c r="G444" s="570">
        <v>197</v>
      </c>
      <c r="H444" s="570">
        <v>1</v>
      </c>
      <c r="I444" s="570">
        <v>197</v>
      </c>
      <c r="J444" s="570"/>
      <c r="K444" s="570"/>
      <c r="L444" s="570"/>
      <c r="M444" s="570"/>
      <c r="N444" s="570"/>
      <c r="O444" s="570"/>
      <c r="P444" s="583"/>
      <c r="Q444" s="571"/>
    </row>
    <row r="445" spans="1:17" ht="14.4" customHeight="1" x14ac:dyDescent="0.3">
      <c r="A445" s="566" t="s">
        <v>7613</v>
      </c>
      <c r="B445" s="567" t="s">
        <v>4165</v>
      </c>
      <c r="C445" s="567" t="s">
        <v>5132</v>
      </c>
      <c r="D445" s="567" t="s">
        <v>7638</v>
      </c>
      <c r="E445" s="567" t="s">
        <v>7639</v>
      </c>
      <c r="F445" s="570">
        <v>9</v>
      </c>
      <c r="G445" s="570">
        <v>3996</v>
      </c>
      <c r="H445" s="570">
        <v>1</v>
      </c>
      <c r="I445" s="570">
        <v>444</v>
      </c>
      <c r="J445" s="570"/>
      <c r="K445" s="570"/>
      <c r="L445" s="570"/>
      <c r="M445" s="570"/>
      <c r="N445" s="570"/>
      <c r="O445" s="570"/>
      <c r="P445" s="583"/>
      <c r="Q445" s="571"/>
    </row>
    <row r="446" spans="1:17" ht="14.4" customHeight="1" x14ac:dyDescent="0.3">
      <c r="A446" s="566" t="s">
        <v>7613</v>
      </c>
      <c r="B446" s="567" t="s">
        <v>4165</v>
      </c>
      <c r="C446" s="567" t="s">
        <v>5132</v>
      </c>
      <c r="D446" s="567" t="s">
        <v>7640</v>
      </c>
      <c r="E446" s="567" t="s">
        <v>7641</v>
      </c>
      <c r="F446" s="570">
        <v>4</v>
      </c>
      <c r="G446" s="570">
        <v>160</v>
      </c>
      <c r="H446" s="570">
        <v>1</v>
      </c>
      <c r="I446" s="570">
        <v>40</v>
      </c>
      <c r="J446" s="570">
        <v>2</v>
      </c>
      <c r="K446" s="570">
        <v>80</v>
      </c>
      <c r="L446" s="570">
        <v>0.5</v>
      </c>
      <c r="M446" s="570">
        <v>40</v>
      </c>
      <c r="N446" s="570">
        <v>2</v>
      </c>
      <c r="O446" s="570">
        <v>82</v>
      </c>
      <c r="P446" s="583">
        <v>0.51249999999999996</v>
      </c>
      <c r="Q446" s="571">
        <v>41</v>
      </c>
    </row>
    <row r="447" spans="1:17" ht="14.4" customHeight="1" x14ac:dyDescent="0.3">
      <c r="A447" s="566" t="s">
        <v>7613</v>
      </c>
      <c r="B447" s="567" t="s">
        <v>4165</v>
      </c>
      <c r="C447" s="567" t="s">
        <v>5132</v>
      </c>
      <c r="D447" s="567" t="s">
        <v>7642</v>
      </c>
      <c r="E447" s="567" t="s">
        <v>7643</v>
      </c>
      <c r="F447" s="570">
        <v>3</v>
      </c>
      <c r="G447" s="570">
        <v>1470</v>
      </c>
      <c r="H447" s="570">
        <v>1</v>
      </c>
      <c r="I447" s="570">
        <v>490</v>
      </c>
      <c r="J447" s="570">
        <v>2</v>
      </c>
      <c r="K447" s="570">
        <v>980</v>
      </c>
      <c r="L447" s="570">
        <v>0.66666666666666663</v>
      </c>
      <c r="M447" s="570">
        <v>490</v>
      </c>
      <c r="N447" s="570">
        <v>1</v>
      </c>
      <c r="O447" s="570">
        <v>490</v>
      </c>
      <c r="P447" s="583">
        <v>0.33333333333333331</v>
      </c>
      <c r="Q447" s="571">
        <v>490</v>
      </c>
    </row>
    <row r="448" spans="1:17" ht="14.4" customHeight="1" x14ac:dyDescent="0.3">
      <c r="A448" s="566" t="s">
        <v>7613</v>
      </c>
      <c r="B448" s="567" t="s">
        <v>4165</v>
      </c>
      <c r="C448" s="567" t="s">
        <v>5132</v>
      </c>
      <c r="D448" s="567" t="s">
        <v>7644</v>
      </c>
      <c r="E448" s="567" t="s">
        <v>7645</v>
      </c>
      <c r="F448" s="570">
        <v>19</v>
      </c>
      <c r="G448" s="570">
        <v>589</v>
      </c>
      <c r="H448" s="570">
        <v>1</v>
      </c>
      <c r="I448" s="570">
        <v>31</v>
      </c>
      <c r="J448" s="570">
        <v>19</v>
      </c>
      <c r="K448" s="570">
        <v>589</v>
      </c>
      <c r="L448" s="570">
        <v>1</v>
      </c>
      <c r="M448" s="570">
        <v>31</v>
      </c>
      <c r="N448" s="570">
        <v>10</v>
      </c>
      <c r="O448" s="570">
        <v>310</v>
      </c>
      <c r="P448" s="583">
        <v>0.52631578947368418</v>
      </c>
      <c r="Q448" s="571">
        <v>31</v>
      </c>
    </row>
    <row r="449" spans="1:17" ht="14.4" customHeight="1" x14ac:dyDescent="0.3">
      <c r="A449" s="566" t="s">
        <v>7613</v>
      </c>
      <c r="B449" s="567" t="s">
        <v>4165</v>
      </c>
      <c r="C449" s="567" t="s">
        <v>5132</v>
      </c>
      <c r="D449" s="567" t="s">
        <v>7646</v>
      </c>
      <c r="E449" s="567" t="s">
        <v>7647</v>
      </c>
      <c r="F449" s="570"/>
      <c r="G449" s="570"/>
      <c r="H449" s="570"/>
      <c r="I449" s="570"/>
      <c r="J449" s="570">
        <v>1</v>
      </c>
      <c r="K449" s="570">
        <v>27</v>
      </c>
      <c r="L449" s="570"/>
      <c r="M449" s="570">
        <v>27</v>
      </c>
      <c r="N449" s="570"/>
      <c r="O449" s="570"/>
      <c r="P449" s="583"/>
      <c r="Q449" s="571"/>
    </row>
    <row r="450" spans="1:17" ht="14.4" customHeight="1" x14ac:dyDescent="0.3">
      <c r="A450" s="566" t="s">
        <v>7613</v>
      </c>
      <c r="B450" s="567" t="s">
        <v>4165</v>
      </c>
      <c r="C450" s="567" t="s">
        <v>5132</v>
      </c>
      <c r="D450" s="567" t="s">
        <v>7648</v>
      </c>
      <c r="E450" s="567" t="s">
        <v>7649</v>
      </c>
      <c r="F450" s="570">
        <v>4</v>
      </c>
      <c r="G450" s="570">
        <v>812</v>
      </c>
      <c r="H450" s="570">
        <v>1</v>
      </c>
      <c r="I450" s="570">
        <v>203</v>
      </c>
      <c r="J450" s="570">
        <v>8</v>
      </c>
      <c r="K450" s="570">
        <v>1632</v>
      </c>
      <c r="L450" s="570">
        <v>2.0098522167487687</v>
      </c>
      <c r="M450" s="570">
        <v>204</v>
      </c>
      <c r="N450" s="570">
        <v>1</v>
      </c>
      <c r="O450" s="570">
        <v>205</v>
      </c>
      <c r="P450" s="583">
        <v>0.25246305418719212</v>
      </c>
      <c r="Q450" s="571">
        <v>205</v>
      </c>
    </row>
    <row r="451" spans="1:17" ht="14.4" customHeight="1" x14ac:dyDescent="0.3">
      <c r="A451" s="566" t="s">
        <v>7613</v>
      </c>
      <c r="B451" s="567" t="s">
        <v>4165</v>
      </c>
      <c r="C451" s="567" t="s">
        <v>5132</v>
      </c>
      <c r="D451" s="567" t="s">
        <v>7650</v>
      </c>
      <c r="E451" s="567" t="s">
        <v>7651</v>
      </c>
      <c r="F451" s="570">
        <v>4</v>
      </c>
      <c r="G451" s="570">
        <v>1504</v>
      </c>
      <c r="H451" s="570">
        <v>1</v>
      </c>
      <c r="I451" s="570">
        <v>376</v>
      </c>
      <c r="J451" s="570">
        <v>8</v>
      </c>
      <c r="K451" s="570">
        <v>3008</v>
      </c>
      <c r="L451" s="570">
        <v>2</v>
      </c>
      <c r="M451" s="570">
        <v>376</v>
      </c>
      <c r="N451" s="570">
        <v>2</v>
      </c>
      <c r="O451" s="570">
        <v>754</v>
      </c>
      <c r="P451" s="583">
        <v>0.50132978723404253</v>
      </c>
      <c r="Q451" s="571">
        <v>377</v>
      </c>
    </row>
    <row r="452" spans="1:17" ht="14.4" customHeight="1" x14ac:dyDescent="0.3">
      <c r="A452" s="566" t="s">
        <v>7613</v>
      </c>
      <c r="B452" s="567" t="s">
        <v>4165</v>
      </c>
      <c r="C452" s="567" t="s">
        <v>5132</v>
      </c>
      <c r="D452" s="567" t="s">
        <v>7652</v>
      </c>
      <c r="E452" s="567" t="s">
        <v>7653</v>
      </c>
      <c r="F452" s="570">
        <v>1</v>
      </c>
      <c r="G452" s="570">
        <v>1999</v>
      </c>
      <c r="H452" s="570">
        <v>1</v>
      </c>
      <c r="I452" s="570">
        <v>1999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7654</v>
      </c>
      <c r="B453" s="567" t="s">
        <v>7245</v>
      </c>
      <c r="C453" s="567" t="s">
        <v>5132</v>
      </c>
      <c r="D453" s="567" t="s">
        <v>7655</v>
      </c>
      <c r="E453" s="567" t="s">
        <v>7656</v>
      </c>
      <c r="F453" s="570">
        <v>2</v>
      </c>
      <c r="G453" s="570">
        <v>1294</v>
      </c>
      <c r="H453" s="570">
        <v>1</v>
      </c>
      <c r="I453" s="570">
        <v>647</v>
      </c>
      <c r="J453" s="570"/>
      <c r="K453" s="570"/>
      <c r="L453" s="570"/>
      <c r="M453" s="570"/>
      <c r="N453" s="570"/>
      <c r="O453" s="570"/>
      <c r="P453" s="583"/>
      <c r="Q453" s="571"/>
    </row>
    <row r="454" spans="1:17" ht="14.4" customHeight="1" x14ac:dyDescent="0.3">
      <c r="A454" s="566" t="s">
        <v>7654</v>
      </c>
      <c r="B454" s="567" t="s">
        <v>7245</v>
      </c>
      <c r="C454" s="567" t="s">
        <v>5132</v>
      </c>
      <c r="D454" s="567" t="s">
        <v>7657</v>
      </c>
      <c r="E454" s="567" t="s">
        <v>7658</v>
      </c>
      <c r="F454" s="570">
        <v>2</v>
      </c>
      <c r="G454" s="570">
        <v>1646</v>
      </c>
      <c r="H454" s="570">
        <v>1</v>
      </c>
      <c r="I454" s="570">
        <v>823</v>
      </c>
      <c r="J454" s="570">
        <v>1</v>
      </c>
      <c r="K454" s="570">
        <v>825</v>
      </c>
      <c r="L454" s="570">
        <v>0.50121506682867556</v>
      </c>
      <c r="M454" s="570">
        <v>825</v>
      </c>
      <c r="N454" s="570">
        <v>4</v>
      </c>
      <c r="O454" s="570">
        <v>3304</v>
      </c>
      <c r="P454" s="583">
        <v>2.0072904009720536</v>
      </c>
      <c r="Q454" s="571">
        <v>826</v>
      </c>
    </row>
    <row r="455" spans="1:17" ht="14.4" customHeight="1" x14ac:dyDescent="0.3">
      <c r="A455" s="566" t="s">
        <v>7654</v>
      </c>
      <c r="B455" s="567" t="s">
        <v>7245</v>
      </c>
      <c r="C455" s="567" t="s">
        <v>5132</v>
      </c>
      <c r="D455" s="567" t="s">
        <v>7161</v>
      </c>
      <c r="E455" s="567" t="s">
        <v>7162</v>
      </c>
      <c r="F455" s="570">
        <v>3</v>
      </c>
      <c r="G455" s="570">
        <v>507</v>
      </c>
      <c r="H455" s="570">
        <v>1</v>
      </c>
      <c r="I455" s="570">
        <v>169</v>
      </c>
      <c r="J455" s="570">
        <v>4</v>
      </c>
      <c r="K455" s="570">
        <v>676</v>
      </c>
      <c r="L455" s="570">
        <v>1.3333333333333333</v>
      </c>
      <c r="M455" s="570">
        <v>169</v>
      </c>
      <c r="N455" s="570">
        <v>5</v>
      </c>
      <c r="O455" s="570">
        <v>845</v>
      </c>
      <c r="P455" s="583">
        <v>1.6666666666666667</v>
      </c>
      <c r="Q455" s="571">
        <v>169</v>
      </c>
    </row>
    <row r="456" spans="1:17" ht="14.4" customHeight="1" x14ac:dyDescent="0.3">
      <c r="A456" s="566" t="s">
        <v>7654</v>
      </c>
      <c r="B456" s="567" t="s">
        <v>7245</v>
      </c>
      <c r="C456" s="567" t="s">
        <v>5132</v>
      </c>
      <c r="D456" s="567" t="s">
        <v>7163</v>
      </c>
      <c r="E456" s="567" t="s">
        <v>7164</v>
      </c>
      <c r="F456" s="570">
        <v>3</v>
      </c>
      <c r="G456" s="570">
        <v>498</v>
      </c>
      <c r="H456" s="570">
        <v>1</v>
      </c>
      <c r="I456" s="570">
        <v>166</v>
      </c>
      <c r="J456" s="570">
        <v>4</v>
      </c>
      <c r="K456" s="570">
        <v>664</v>
      </c>
      <c r="L456" s="570">
        <v>1.3333333333333333</v>
      </c>
      <c r="M456" s="570">
        <v>166</v>
      </c>
      <c r="N456" s="570">
        <v>5</v>
      </c>
      <c r="O456" s="570">
        <v>830</v>
      </c>
      <c r="P456" s="583">
        <v>1.6666666666666667</v>
      </c>
      <c r="Q456" s="571">
        <v>166</v>
      </c>
    </row>
    <row r="457" spans="1:17" ht="14.4" customHeight="1" x14ac:dyDescent="0.3">
      <c r="A457" s="566" t="s">
        <v>7654</v>
      </c>
      <c r="B457" s="567" t="s">
        <v>7245</v>
      </c>
      <c r="C457" s="567" t="s">
        <v>5132</v>
      </c>
      <c r="D457" s="567" t="s">
        <v>7165</v>
      </c>
      <c r="E457" s="567" t="s">
        <v>7166</v>
      </c>
      <c r="F457" s="570">
        <v>3</v>
      </c>
      <c r="G457" s="570">
        <v>516</v>
      </c>
      <c r="H457" s="570">
        <v>1</v>
      </c>
      <c r="I457" s="570">
        <v>172</v>
      </c>
      <c r="J457" s="570">
        <v>4</v>
      </c>
      <c r="K457" s="570">
        <v>688</v>
      </c>
      <c r="L457" s="570">
        <v>1.3333333333333333</v>
      </c>
      <c r="M457" s="570">
        <v>172</v>
      </c>
      <c r="N457" s="570">
        <v>5</v>
      </c>
      <c r="O457" s="570">
        <v>860</v>
      </c>
      <c r="P457" s="583">
        <v>1.6666666666666667</v>
      </c>
      <c r="Q457" s="571">
        <v>172</v>
      </c>
    </row>
    <row r="458" spans="1:17" ht="14.4" customHeight="1" x14ac:dyDescent="0.3">
      <c r="A458" s="566" t="s">
        <v>7654</v>
      </c>
      <c r="B458" s="567" t="s">
        <v>7245</v>
      </c>
      <c r="C458" s="567" t="s">
        <v>5132</v>
      </c>
      <c r="D458" s="567" t="s">
        <v>7659</v>
      </c>
      <c r="E458" s="567" t="s">
        <v>7660</v>
      </c>
      <c r="F458" s="570">
        <v>1</v>
      </c>
      <c r="G458" s="570">
        <v>188</v>
      </c>
      <c r="H458" s="570">
        <v>1</v>
      </c>
      <c r="I458" s="570">
        <v>188</v>
      </c>
      <c r="J458" s="570"/>
      <c r="K458" s="570"/>
      <c r="L458" s="570"/>
      <c r="M458" s="570"/>
      <c r="N458" s="570"/>
      <c r="O458" s="570"/>
      <c r="P458" s="583"/>
      <c r="Q458" s="571"/>
    </row>
    <row r="459" spans="1:17" ht="14.4" customHeight="1" x14ac:dyDescent="0.3">
      <c r="A459" s="566" t="s">
        <v>7654</v>
      </c>
      <c r="B459" s="567" t="s">
        <v>7245</v>
      </c>
      <c r="C459" s="567" t="s">
        <v>5132</v>
      </c>
      <c r="D459" s="567" t="s">
        <v>7175</v>
      </c>
      <c r="E459" s="567" t="s">
        <v>7176</v>
      </c>
      <c r="F459" s="570">
        <v>2</v>
      </c>
      <c r="G459" s="570">
        <v>294</v>
      </c>
      <c r="H459" s="570">
        <v>1</v>
      </c>
      <c r="I459" s="570">
        <v>147</v>
      </c>
      <c r="J459" s="570">
        <v>1</v>
      </c>
      <c r="K459" s="570">
        <v>147</v>
      </c>
      <c r="L459" s="570">
        <v>0.5</v>
      </c>
      <c r="M459" s="570">
        <v>147</v>
      </c>
      <c r="N459" s="570">
        <v>1</v>
      </c>
      <c r="O459" s="570">
        <v>147</v>
      </c>
      <c r="P459" s="583">
        <v>0.5</v>
      </c>
      <c r="Q459" s="571">
        <v>147</v>
      </c>
    </row>
    <row r="460" spans="1:17" ht="14.4" customHeight="1" x14ac:dyDescent="0.3">
      <c r="A460" s="566" t="s">
        <v>7654</v>
      </c>
      <c r="B460" s="567" t="s">
        <v>7245</v>
      </c>
      <c r="C460" s="567" t="s">
        <v>5132</v>
      </c>
      <c r="D460" s="567" t="s">
        <v>7661</v>
      </c>
      <c r="E460" s="567" t="s">
        <v>7662</v>
      </c>
      <c r="F460" s="570">
        <v>4</v>
      </c>
      <c r="G460" s="570">
        <v>664</v>
      </c>
      <c r="H460" s="570">
        <v>1</v>
      </c>
      <c r="I460" s="570">
        <v>166</v>
      </c>
      <c r="J460" s="570">
        <v>4</v>
      </c>
      <c r="K460" s="570">
        <v>664</v>
      </c>
      <c r="L460" s="570">
        <v>1</v>
      </c>
      <c r="M460" s="570">
        <v>166</v>
      </c>
      <c r="N460" s="570">
        <v>5</v>
      </c>
      <c r="O460" s="570">
        <v>830</v>
      </c>
      <c r="P460" s="583">
        <v>1.25</v>
      </c>
      <c r="Q460" s="571">
        <v>166</v>
      </c>
    </row>
    <row r="461" spans="1:17" ht="14.4" customHeight="1" x14ac:dyDescent="0.3">
      <c r="A461" s="566" t="s">
        <v>7654</v>
      </c>
      <c r="B461" s="567" t="s">
        <v>7245</v>
      </c>
      <c r="C461" s="567" t="s">
        <v>5132</v>
      </c>
      <c r="D461" s="567" t="s">
        <v>7663</v>
      </c>
      <c r="E461" s="567" t="s">
        <v>7664</v>
      </c>
      <c r="F461" s="570">
        <v>4</v>
      </c>
      <c r="G461" s="570">
        <v>688</v>
      </c>
      <c r="H461" s="570">
        <v>1</v>
      </c>
      <c r="I461" s="570">
        <v>172</v>
      </c>
      <c r="J461" s="570">
        <v>4</v>
      </c>
      <c r="K461" s="570">
        <v>688</v>
      </c>
      <c r="L461" s="570">
        <v>1</v>
      </c>
      <c r="M461" s="570">
        <v>172</v>
      </c>
      <c r="N461" s="570">
        <v>5</v>
      </c>
      <c r="O461" s="570">
        <v>860</v>
      </c>
      <c r="P461" s="583">
        <v>1.25</v>
      </c>
      <c r="Q461" s="571">
        <v>172</v>
      </c>
    </row>
    <row r="462" spans="1:17" ht="14.4" customHeight="1" x14ac:dyDescent="0.3">
      <c r="A462" s="566" t="s">
        <v>7654</v>
      </c>
      <c r="B462" s="567" t="s">
        <v>7245</v>
      </c>
      <c r="C462" s="567" t="s">
        <v>5132</v>
      </c>
      <c r="D462" s="567" t="s">
        <v>7665</v>
      </c>
      <c r="E462" s="567" t="s">
        <v>7666</v>
      </c>
      <c r="F462" s="570">
        <v>2</v>
      </c>
      <c r="G462" s="570">
        <v>696</v>
      </c>
      <c r="H462" s="570">
        <v>1</v>
      </c>
      <c r="I462" s="570">
        <v>348</v>
      </c>
      <c r="J462" s="570">
        <v>2</v>
      </c>
      <c r="K462" s="570">
        <v>698</v>
      </c>
      <c r="L462" s="570">
        <v>1.0028735632183907</v>
      </c>
      <c r="M462" s="570">
        <v>349</v>
      </c>
      <c r="N462" s="570"/>
      <c r="O462" s="570"/>
      <c r="P462" s="583"/>
      <c r="Q462" s="571"/>
    </row>
    <row r="463" spans="1:17" ht="14.4" customHeight="1" x14ac:dyDescent="0.3">
      <c r="A463" s="566" t="s">
        <v>7654</v>
      </c>
      <c r="B463" s="567" t="s">
        <v>7245</v>
      </c>
      <c r="C463" s="567" t="s">
        <v>5132</v>
      </c>
      <c r="D463" s="567" t="s">
        <v>7667</v>
      </c>
      <c r="E463" s="567" t="s">
        <v>7668</v>
      </c>
      <c r="F463" s="570"/>
      <c r="G463" s="570"/>
      <c r="H463" s="570"/>
      <c r="I463" s="570"/>
      <c r="J463" s="570">
        <v>1</v>
      </c>
      <c r="K463" s="570">
        <v>324</v>
      </c>
      <c r="L463" s="570"/>
      <c r="M463" s="570">
        <v>324</v>
      </c>
      <c r="N463" s="570"/>
      <c r="O463" s="570"/>
      <c r="P463" s="583"/>
      <c r="Q463" s="571"/>
    </row>
    <row r="464" spans="1:17" ht="14.4" customHeight="1" x14ac:dyDescent="0.3">
      <c r="A464" s="566" t="s">
        <v>7654</v>
      </c>
      <c r="B464" s="567" t="s">
        <v>7245</v>
      </c>
      <c r="C464" s="567" t="s">
        <v>5132</v>
      </c>
      <c r="D464" s="567" t="s">
        <v>7669</v>
      </c>
      <c r="E464" s="567" t="s">
        <v>7670</v>
      </c>
      <c r="F464" s="570">
        <v>1</v>
      </c>
      <c r="G464" s="570">
        <v>347</v>
      </c>
      <c r="H464" s="570">
        <v>1</v>
      </c>
      <c r="I464" s="570">
        <v>347</v>
      </c>
      <c r="J464" s="570">
        <v>1</v>
      </c>
      <c r="K464" s="570">
        <v>347</v>
      </c>
      <c r="L464" s="570">
        <v>1</v>
      </c>
      <c r="M464" s="570">
        <v>347</v>
      </c>
      <c r="N464" s="570">
        <v>3</v>
      </c>
      <c r="O464" s="570">
        <v>1041</v>
      </c>
      <c r="P464" s="583">
        <v>3</v>
      </c>
      <c r="Q464" s="571">
        <v>347</v>
      </c>
    </row>
    <row r="465" spans="1:17" ht="14.4" customHeight="1" x14ac:dyDescent="0.3">
      <c r="A465" s="566" t="s">
        <v>7654</v>
      </c>
      <c r="B465" s="567" t="s">
        <v>7245</v>
      </c>
      <c r="C465" s="567" t="s">
        <v>5132</v>
      </c>
      <c r="D465" s="567" t="s">
        <v>7671</v>
      </c>
      <c r="E465" s="567" t="s">
        <v>7672</v>
      </c>
      <c r="F465" s="570">
        <v>1</v>
      </c>
      <c r="G465" s="570">
        <v>185</v>
      </c>
      <c r="H465" s="570">
        <v>1</v>
      </c>
      <c r="I465" s="570">
        <v>185</v>
      </c>
      <c r="J465" s="570">
        <v>1</v>
      </c>
      <c r="K465" s="570">
        <v>185</v>
      </c>
      <c r="L465" s="570">
        <v>1</v>
      </c>
      <c r="M465" s="570">
        <v>185</v>
      </c>
      <c r="N465" s="570"/>
      <c r="O465" s="570"/>
      <c r="P465" s="583"/>
      <c r="Q465" s="571"/>
    </row>
    <row r="466" spans="1:17" ht="14.4" customHeight="1" x14ac:dyDescent="0.3">
      <c r="A466" s="566" t="s">
        <v>7654</v>
      </c>
      <c r="B466" s="567" t="s">
        <v>7245</v>
      </c>
      <c r="C466" s="567" t="s">
        <v>5132</v>
      </c>
      <c r="D466" s="567" t="s">
        <v>7673</v>
      </c>
      <c r="E466" s="567" t="s">
        <v>7674</v>
      </c>
      <c r="F466" s="570">
        <v>1</v>
      </c>
      <c r="G466" s="570">
        <v>188</v>
      </c>
      <c r="H466" s="570">
        <v>1</v>
      </c>
      <c r="I466" s="570">
        <v>188</v>
      </c>
      <c r="J466" s="570">
        <v>1</v>
      </c>
      <c r="K466" s="570">
        <v>188</v>
      </c>
      <c r="L466" s="570">
        <v>1</v>
      </c>
      <c r="M466" s="570">
        <v>188</v>
      </c>
      <c r="N466" s="570"/>
      <c r="O466" s="570"/>
      <c r="P466" s="583"/>
      <c r="Q466" s="571"/>
    </row>
    <row r="467" spans="1:17" ht="14.4" customHeight="1" x14ac:dyDescent="0.3">
      <c r="A467" s="566" t="s">
        <v>7654</v>
      </c>
      <c r="B467" s="567" t="s">
        <v>7245</v>
      </c>
      <c r="C467" s="567" t="s">
        <v>5132</v>
      </c>
      <c r="D467" s="567" t="s">
        <v>7675</v>
      </c>
      <c r="E467" s="567" t="s">
        <v>7676</v>
      </c>
      <c r="F467" s="570">
        <v>1</v>
      </c>
      <c r="G467" s="570">
        <v>472</v>
      </c>
      <c r="H467" s="570">
        <v>1</v>
      </c>
      <c r="I467" s="570">
        <v>472</v>
      </c>
      <c r="J467" s="570">
        <v>1</v>
      </c>
      <c r="K467" s="570">
        <v>472</v>
      </c>
      <c r="L467" s="570">
        <v>1</v>
      </c>
      <c r="M467" s="570">
        <v>472</v>
      </c>
      <c r="N467" s="570"/>
      <c r="O467" s="570"/>
      <c r="P467" s="583"/>
      <c r="Q467" s="571"/>
    </row>
    <row r="468" spans="1:17" ht="14.4" customHeight="1" x14ac:dyDescent="0.3">
      <c r="A468" s="566" t="s">
        <v>7654</v>
      </c>
      <c r="B468" s="567" t="s">
        <v>7245</v>
      </c>
      <c r="C468" s="567" t="s">
        <v>5132</v>
      </c>
      <c r="D468" s="567" t="s">
        <v>7677</v>
      </c>
      <c r="E468" s="567" t="s">
        <v>7678</v>
      </c>
      <c r="F468" s="570"/>
      <c r="G468" s="570"/>
      <c r="H468" s="570"/>
      <c r="I468" s="570"/>
      <c r="J468" s="570">
        <v>1</v>
      </c>
      <c r="K468" s="570">
        <v>685</v>
      </c>
      <c r="L468" s="570"/>
      <c r="M468" s="570">
        <v>685</v>
      </c>
      <c r="N468" s="570"/>
      <c r="O468" s="570"/>
      <c r="P468" s="583"/>
      <c r="Q468" s="571"/>
    </row>
    <row r="469" spans="1:17" ht="14.4" customHeight="1" x14ac:dyDescent="0.3">
      <c r="A469" s="566" t="s">
        <v>7654</v>
      </c>
      <c r="B469" s="567" t="s">
        <v>7245</v>
      </c>
      <c r="C469" s="567" t="s">
        <v>5132</v>
      </c>
      <c r="D469" s="567" t="s">
        <v>7679</v>
      </c>
      <c r="E469" s="567" t="s">
        <v>7680</v>
      </c>
      <c r="F469" s="570">
        <v>2</v>
      </c>
      <c r="G469" s="570">
        <v>1088</v>
      </c>
      <c r="H469" s="570">
        <v>1</v>
      </c>
      <c r="I469" s="570">
        <v>544</v>
      </c>
      <c r="J469" s="570">
        <v>1</v>
      </c>
      <c r="K469" s="570">
        <v>544</v>
      </c>
      <c r="L469" s="570">
        <v>0.5</v>
      </c>
      <c r="M469" s="570">
        <v>544</v>
      </c>
      <c r="N469" s="570"/>
      <c r="O469" s="570"/>
      <c r="P469" s="583"/>
      <c r="Q469" s="571"/>
    </row>
    <row r="470" spans="1:17" ht="14.4" customHeight="1" x14ac:dyDescent="0.3">
      <c r="A470" s="566" t="s">
        <v>7654</v>
      </c>
      <c r="B470" s="567" t="s">
        <v>7245</v>
      </c>
      <c r="C470" s="567" t="s">
        <v>5132</v>
      </c>
      <c r="D470" s="567" t="s">
        <v>7681</v>
      </c>
      <c r="E470" s="567" t="s">
        <v>7682</v>
      </c>
      <c r="F470" s="570"/>
      <c r="G470" s="570"/>
      <c r="H470" s="570"/>
      <c r="I470" s="570"/>
      <c r="J470" s="570">
        <v>1</v>
      </c>
      <c r="K470" s="570">
        <v>673</v>
      </c>
      <c r="L470" s="570"/>
      <c r="M470" s="570">
        <v>673</v>
      </c>
      <c r="N470" s="570"/>
      <c r="O470" s="570"/>
      <c r="P470" s="583"/>
      <c r="Q470" s="571"/>
    </row>
    <row r="471" spans="1:17" ht="14.4" customHeight="1" x14ac:dyDescent="0.3">
      <c r="A471" s="566" t="s">
        <v>7654</v>
      </c>
      <c r="B471" s="567" t="s">
        <v>7245</v>
      </c>
      <c r="C471" s="567" t="s">
        <v>5132</v>
      </c>
      <c r="D471" s="567" t="s">
        <v>7683</v>
      </c>
      <c r="E471" s="567" t="s">
        <v>7684</v>
      </c>
      <c r="F471" s="570"/>
      <c r="G471" s="570"/>
      <c r="H471" s="570"/>
      <c r="I471" s="570"/>
      <c r="J471" s="570">
        <v>1</v>
      </c>
      <c r="K471" s="570">
        <v>673</v>
      </c>
      <c r="L471" s="570"/>
      <c r="M471" s="570">
        <v>673</v>
      </c>
      <c r="N471" s="570"/>
      <c r="O471" s="570"/>
      <c r="P471" s="583"/>
      <c r="Q471" s="571"/>
    </row>
    <row r="472" spans="1:17" ht="14.4" customHeight="1" x14ac:dyDescent="0.3">
      <c r="A472" s="566" t="s">
        <v>7654</v>
      </c>
      <c r="B472" s="567" t="s">
        <v>7245</v>
      </c>
      <c r="C472" s="567" t="s">
        <v>5132</v>
      </c>
      <c r="D472" s="567" t="s">
        <v>7685</v>
      </c>
      <c r="E472" s="567" t="s">
        <v>7686</v>
      </c>
      <c r="F472" s="570">
        <v>1</v>
      </c>
      <c r="G472" s="570">
        <v>508</v>
      </c>
      <c r="H472" s="570">
        <v>1</v>
      </c>
      <c r="I472" s="570">
        <v>508</v>
      </c>
      <c r="J472" s="570"/>
      <c r="K472" s="570"/>
      <c r="L472" s="570"/>
      <c r="M472" s="570"/>
      <c r="N472" s="570"/>
      <c r="O472" s="570"/>
      <c r="P472" s="583"/>
      <c r="Q472" s="571"/>
    </row>
    <row r="473" spans="1:17" ht="14.4" customHeight="1" x14ac:dyDescent="0.3">
      <c r="A473" s="566" t="s">
        <v>7654</v>
      </c>
      <c r="B473" s="567" t="s">
        <v>7245</v>
      </c>
      <c r="C473" s="567" t="s">
        <v>5132</v>
      </c>
      <c r="D473" s="567" t="s">
        <v>7687</v>
      </c>
      <c r="E473" s="567" t="s">
        <v>7688</v>
      </c>
      <c r="F473" s="570">
        <v>1</v>
      </c>
      <c r="G473" s="570">
        <v>418</v>
      </c>
      <c r="H473" s="570">
        <v>1</v>
      </c>
      <c r="I473" s="570">
        <v>418</v>
      </c>
      <c r="J473" s="570"/>
      <c r="K473" s="570"/>
      <c r="L473" s="570"/>
      <c r="M473" s="570"/>
      <c r="N473" s="570"/>
      <c r="O473" s="570"/>
      <c r="P473" s="583"/>
      <c r="Q473" s="571"/>
    </row>
    <row r="474" spans="1:17" ht="14.4" customHeight="1" x14ac:dyDescent="0.3">
      <c r="A474" s="566" t="s">
        <v>7654</v>
      </c>
      <c r="B474" s="567" t="s">
        <v>7245</v>
      </c>
      <c r="C474" s="567" t="s">
        <v>5132</v>
      </c>
      <c r="D474" s="567" t="s">
        <v>7689</v>
      </c>
      <c r="E474" s="567" t="s">
        <v>7690</v>
      </c>
      <c r="F474" s="570">
        <v>1</v>
      </c>
      <c r="G474" s="570">
        <v>286</v>
      </c>
      <c r="H474" s="570">
        <v>1</v>
      </c>
      <c r="I474" s="570">
        <v>286</v>
      </c>
      <c r="J474" s="570"/>
      <c r="K474" s="570"/>
      <c r="L474" s="570"/>
      <c r="M474" s="570"/>
      <c r="N474" s="570"/>
      <c r="O474" s="570"/>
      <c r="P474" s="583"/>
      <c r="Q474" s="571"/>
    </row>
    <row r="475" spans="1:17" ht="14.4" customHeight="1" x14ac:dyDescent="0.3">
      <c r="A475" s="566" t="s">
        <v>7654</v>
      </c>
      <c r="B475" s="567" t="s">
        <v>7245</v>
      </c>
      <c r="C475" s="567" t="s">
        <v>5132</v>
      </c>
      <c r="D475" s="567" t="s">
        <v>7691</v>
      </c>
      <c r="E475" s="567" t="s">
        <v>7692</v>
      </c>
      <c r="F475" s="570">
        <v>3</v>
      </c>
      <c r="G475" s="570">
        <v>1029</v>
      </c>
      <c r="H475" s="570">
        <v>1</v>
      </c>
      <c r="I475" s="570">
        <v>343</v>
      </c>
      <c r="J475" s="570"/>
      <c r="K475" s="570"/>
      <c r="L475" s="570"/>
      <c r="M475" s="570"/>
      <c r="N475" s="570"/>
      <c r="O475" s="570"/>
      <c r="P475" s="583"/>
      <c r="Q475" s="571"/>
    </row>
    <row r="476" spans="1:17" ht="14.4" customHeight="1" x14ac:dyDescent="0.3">
      <c r="A476" s="566" t="s">
        <v>7654</v>
      </c>
      <c r="B476" s="567" t="s">
        <v>7245</v>
      </c>
      <c r="C476" s="567" t="s">
        <v>5132</v>
      </c>
      <c r="D476" s="567" t="s">
        <v>7693</v>
      </c>
      <c r="E476" s="567" t="s">
        <v>7694</v>
      </c>
      <c r="F476" s="570">
        <v>2</v>
      </c>
      <c r="G476" s="570">
        <v>406</v>
      </c>
      <c r="H476" s="570">
        <v>1</v>
      </c>
      <c r="I476" s="570">
        <v>203</v>
      </c>
      <c r="J476" s="570">
        <v>2</v>
      </c>
      <c r="K476" s="570">
        <v>406</v>
      </c>
      <c r="L476" s="570">
        <v>1</v>
      </c>
      <c r="M476" s="570">
        <v>203</v>
      </c>
      <c r="N476" s="570"/>
      <c r="O476" s="570"/>
      <c r="P476" s="583"/>
      <c r="Q476" s="571"/>
    </row>
    <row r="477" spans="1:17" ht="14.4" customHeight="1" x14ac:dyDescent="0.3">
      <c r="A477" s="566" t="s">
        <v>7654</v>
      </c>
      <c r="B477" s="567" t="s">
        <v>7245</v>
      </c>
      <c r="C477" s="567" t="s">
        <v>5132</v>
      </c>
      <c r="D477" s="567" t="s">
        <v>7695</v>
      </c>
      <c r="E477" s="567" t="s">
        <v>7696</v>
      </c>
      <c r="F477" s="570">
        <v>1</v>
      </c>
      <c r="G477" s="570">
        <v>38</v>
      </c>
      <c r="H477" s="570">
        <v>1</v>
      </c>
      <c r="I477" s="570">
        <v>38</v>
      </c>
      <c r="J477" s="570">
        <v>3</v>
      </c>
      <c r="K477" s="570">
        <v>114</v>
      </c>
      <c r="L477" s="570">
        <v>3</v>
      </c>
      <c r="M477" s="570">
        <v>38</v>
      </c>
      <c r="N477" s="570">
        <v>1</v>
      </c>
      <c r="O477" s="570">
        <v>38</v>
      </c>
      <c r="P477" s="583">
        <v>1</v>
      </c>
      <c r="Q477" s="571">
        <v>38</v>
      </c>
    </row>
    <row r="478" spans="1:17" ht="14.4" customHeight="1" x14ac:dyDescent="0.3">
      <c r="A478" s="566" t="s">
        <v>7654</v>
      </c>
      <c r="B478" s="567" t="s">
        <v>7245</v>
      </c>
      <c r="C478" s="567" t="s">
        <v>5132</v>
      </c>
      <c r="D478" s="567" t="s">
        <v>6956</v>
      </c>
      <c r="E478" s="567" t="s">
        <v>6957</v>
      </c>
      <c r="F478" s="570">
        <v>2</v>
      </c>
      <c r="G478" s="570">
        <v>432</v>
      </c>
      <c r="H478" s="570">
        <v>1</v>
      </c>
      <c r="I478" s="570">
        <v>216</v>
      </c>
      <c r="J478" s="570"/>
      <c r="K478" s="570"/>
      <c r="L478" s="570"/>
      <c r="M478" s="570"/>
      <c r="N478" s="570"/>
      <c r="O478" s="570"/>
      <c r="P478" s="583"/>
      <c r="Q478" s="571"/>
    </row>
    <row r="479" spans="1:17" ht="14.4" customHeight="1" x14ac:dyDescent="0.3">
      <c r="A479" s="566" t="s">
        <v>7654</v>
      </c>
      <c r="B479" s="567" t="s">
        <v>7245</v>
      </c>
      <c r="C479" s="567" t="s">
        <v>5132</v>
      </c>
      <c r="D479" s="567" t="s">
        <v>6958</v>
      </c>
      <c r="E479" s="567" t="s">
        <v>6959</v>
      </c>
      <c r="F479" s="570">
        <v>20</v>
      </c>
      <c r="G479" s="570">
        <v>6940</v>
      </c>
      <c r="H479" s="570">
        <v>1</v>
      </c>
      <c r="I479" s="570">
        <v>347</v>
      </c>
      <c r="J479" s="570">
        <v>9</v>
      </c>
      <c r="K479" s="570">
        <v>3123</v>
      </c>
      <c r="L479" s="570">
        <v>0.45</v>
      </c>
      <c r="M479" s="570">
        <v>347</v>
      </c>
      <c r="N479" s="570">
        <v>15</v>
      </c>
      <c r="O479" s="570">
        <v>5220</v>
      </c>
      <c r="P479" s="583">
        <v>0.75216138328530258</v>
      </c>
      <c r="Q479" s="571">
        <v>348</v>
      </c>
    </row>
    <row r="480" spans="1:17" ht="14.4" customHeight="1" x14ac:dyDescent="0.3">
      <c r="A480" s="566" t="s">
        <v>7654</v>
      </c>
      <c r="B480" s="567" t="s">
        <v>7245</v>
      </c>
      <c r="C480" s="567" t="s">
        <v>5132</v>
      </c>
      <c r="D480" s="567" t="s">
        <v>7697</v>
      </c>
      <c r="E480" s="567" t="s">
        <v>7698</v>
      </c>
      <c r="F480" s="570"/>
      <c r="G480" s="570"/>
      <c r="H480" s="570"/>
      <c r="I480" s="570"/>
      <c r="J480" s="570"/>
      <c r="K480" s="570"/>
      <c r="L480" s="570"/>
      <c r="M480" s="570"/>
      <c r="N480" s="570">
        <v>1</v>
      </c>
      <c r="O480" s="570">
        <v>145</v>
      </c>
      <c r="P480" s="583"/>
      <c r="Q480" s="571">
        <v>145</v>
      </c>
    </row>
    <row r="481" spans="1:17" ht="14.4" customHeight="1" x14ac:dyDescent="0.3">
      <c r="A481" s="566" t="s">
        <v>7654</v>
      </c>
      <c r="B481" s="567" t="s">
        <v>7245</v>
      </c>
      <c r="C481" s="567" t="s">
        <v>5132</v>
      </c>
      <c r="D481" s="567" t="s">
        <v>7699</v>
      </c>
      <c r="E481" s="567" t="s">
        <v>7700</v>
      </c>
      <c r="F481" s="570">
        <v>1</v>
      </c>
      <c r="G481" s="570">
        <v>237</v>
      </c>
      <c r="H481" s="570">
        <v>1</v>
      </c>
      <c r="I481" s="570">
        <v>237</v>
      </c>
      <c r="J481" s="570"/>
      <c r="K481" s="570"/>
      <c r="L481" s="570"/>
      <c r="M481" s="570"/>
      <c r="N481" s="570"/>
      <c r="O481" s="570"/>
      <c r="P481" s="583"/>
      <c r="Q481" s="571"/>
    </row>
    <row r="482" spans="1:17" ht="14.4" customHeight="1" x14ac:dyDescent="0.3">
      <c r="A482" s="566" t="s">
        <v>7654</v>
      </c>
      <c r="B482" s="567" t="s">
        <v>7245</v>
      </c>
      <c r="C482" s="567" t="s">
        <v>5132</v>
      </c>
      <c r="D482" s="567" t="s">
        <v>7701</v>
      </c>
      <c r="E482" s="567" t="s">
        <v>7702</v>
      </c>
      <c r="F482" s="570">
        <v>3</v>
      </c>
      <c r="G482" s="570">
        <v>330</v>
      </c>
      <c r="H482" s="570">
        <v>1</v>
      </c>
      <c r="I482" s="570">
        <v>110</v>
      </c>
      <c r="J482" s="570">
        <v>1</v>
      </c>
      <c r="K482" s="570">
        <v>110</v>
      </c>
      <c r="L482" s="570">
        <v>0.33333333333333331</v>
      </c>
      <c r="M482" s="570">
        <v>110</v>
      </c>
      <c r="N482" s="570"/>
      <c r="O482" s="570"/>
      <c r="P482" s="583"/>
      <c r="Q482" s="571"/>
    </row>
    <row r="483" spans="1:17" ht="14.4" customHeight="1" thickBot="1" x14ac:dyDescent="0.35">
      <c r="A483" s="572" t="s">
        <v>7654</v>
      </c>
      <c r="B483" s="573" t="s">
        <v>7245</v>
      </c>
      <c r="C483" s="573" t="s">
        <v>5132</v>
      </c>
      <c r="D483" s="573" t="s">
        <v>7703</v>
      </c>
      <c r="E483" s="573" t="s">
        <v>7704</v>
      </c>
      <c r="F483" s="576">
        <v>1</v>
      </c>
      <c r="G483" s="576">
        <v>292</v>
      </c>
      <c r="H483" s="576">
        <v>1</v>
      </c>
      <c r="I483" s="576">
        <v>292</v>
      </c>
      <c r="J483" s="576">
        <v>1</v>
      </c>
      <c r="K483" s="576">
        <v>293</v>
      </c>
      <c r="L483" s="576">
        <v>1.0034246575342465</v>
      </c>
      <c r="M483" s="576">
        <v>293</v>
      </c>
      <c r="N483" s="576"/>
      <c r="O483" s="576"/>
      <c r="P483" s="584"/>
      <c r="Q483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13382</v>
      </c>
      <c r="D3" s="321">
        <f>SUBTOTAL(9,D6:D1048576)</f>
        <v>13444</v>
      </c>
      <c r="E3" s="321">
        <f>SUBTOTAL(9,E6:E1048576)</f>
        <v>11281</v>
      </c>
      <c r="F3" s="322">
        <f>IF(OR(E3=0,C3=0),"",E3/C3)</f>
        <v>0.84299805709161557</v>
      </c>
      <c r="G3" s="323">
        <f>SUBTOTAL(9,G6:G1048576)</f>
        <v>24365144</v>
      </c>
      <c r="H3" s="324">
        <f>SUBTOTAL(9,H6:H1048576)</f>
        <v>23825901</v>
      </c>
      <c r="I3" s="324">
        <f>SUBTOTAL(9,I6:I1048576)</f>
        <v>21970901</v>
      </c>
      <c r="J3" s="322">
        <f>IF(OR(I3=0,G3=0),"",I3/G3)</f>
        <v>0.90173491279181439</v>
      </c>
      <c r="K3" s="323">
        <f>SUBTOTAL(9,K6:K1048576)</f>
        <v>3856020</v>
      </c>
      <c r="L3" s="324">
        <f>SUBTOTAL(9,L6:L1048576)</f>
        <v>3691490</v>
      </c>
      <c r="M3" s="324">
        <f>SUBTOTAL(9,M6:M1048576)</f>
        <v>3354320</v>
      </c>
      <c r="N3" s="325">
        <f>IF(OR(M3=0,E3=0),"",M3/E3)</f>
        <v>297.34243418136691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1"/>
      <c r="B5" s="842"/>
      <c r="C5" s="849">
        <v>2011</v>
      </c>
      <c r="D5" s="849">
        <v>2012</v>
      </c>
      <c r="E5" s="849">
        <v>2013</v>
      </c>
      <c r="F5" s="850" t="s">
        <v>5</v>
      </c>
      <c r="G5" s="860">
        <v>2011</v>
      </c>
      <c r="H5" s="849">
        <v>2012</v>
      </c>
      <c r="I5" s="849">
        <v>2013</v>
      </c>
      <c r="J5" s="850" t="s">
        <v>5</v>
      </c>
      <c r="K5" s="860">
        <v>2011</v>
      </c>
      <c r="L5" s="849">
        <v>2012</v>
      </c>
      <c r="M5" s="849">
        <v>2013</v>
      </c>
      <c r="N5" s="867" t="s">
        <v>179</v>
      </c>
    </row>
    <row r="6" spans="1:14" ht="14.4" customHeight="1" x14ac:dyDescent="0.3">
      <c r="A6" s="843" t="s">
        <v>5674</v>
      </c>
      <c r="B6" s="846" t="s">
        <v>7705</v>
      </c>
      <c r="C6" s="851">
        <v>11821</v>
      </c>
      <c r="D6" s="852">
        <v>11881</v>
      </c>
      <c r="E6" s="852">
        <v>9939</v>
      </c>
      <c r="F6" s="857">
        <v>0.840791811183487</v>
      </c>
      <c r="G6" s="861">
        <v>10800860</v>
      </c>
      <c r="H6" s="862">
        <v>10970735</v>
      </c>
      <c r="I6" s="862">
        <v>9535880</v>
      </c>
      <c r="J6" s="857">
        <v>0.88288154832115218</v>
      </c>
      <c r="K6" s="861">
        <v>1418520</v>
      </c>
      <c r="L6" s="862">
        <v>1421490</v>
      </c>
      <c r="M6" s="862">
        <v>1097820</v>
      </c>
      <c r="N6" s="868">
        <v>110.45578025958346</v>
      </c>
    </row>
    <row r="7" spans="1:14" ht="14.4" customHeight="1" x14ac:dyDescent="0.3">
      <c r="A7" s="844" t="s">
        <v>6018</v>
      </c>
      <c r="B7" s="847" t="s">
        <v>7706</v>
      </c>
      <c r="C7" s="853">
        <v>908</v>
      </c>
      <c r="D7" s="854">
        <v>762</v>
      </c>
      <c r="E7" s="854">
        <v>944</v>
      </c>
      <c r="F7" s="858">
        <v>1.0396475770925111</v>
      </c>
      <c r="G7" s="863">
        <v>9714650</v>
      </c>
      <c r="H7" s="864">
        <v>8160783</v>
      </c>
      <c r="I7" s="864">
        <v>10107495</v>
      </c>
      <c r="J7" s="858">
        <v>1.0404384100302122</v>
      </c>
      <c r="K7" s="863">
        <v>1816000</v>
      </c>
      <c r="L7" s="864">
        <v>1524000</v>
      </c>
      <c r="M7" s="864">
        <v>1888000</v>
      </c>
      <c r="N7" s="869">
        <v>2000</v>
      </c>
    </row>
    <row r="8" spans="1:14" ht="14.4" customHeight="1" x14ac:dyDescent="0.3">
      <c r="A8" s="844" t="s">
        <v>6020</v>
      </c>
      <c r="B8" s="847" t="s">
        <v>7706</v>
      </c>
      <c r="C8" s="853">
        <v>590</v>
      </c>
      <c r="D8" s="854">
        <v>691</v>
      </c>
      <c r="E8" s="854">
        <v>339</v>
      </c>
      <c r="F8" s="858">
        <v>0.57457627118644072</v>
      </c>
      <c r="G8" s="863">
        <v>3539712</v>
      </c>
      <c r="H8" s="864">
        <v>4152760</v>
      </c>
      <c r="I8" s="864">
        <v>2036754</v>
      </c>
      <c r="J8" s="858">
        <v>0.57540104957691474</v>
      </c>
      <c r="K8" s="863">
        <v>590000</v>
      </c>
      <c r="L8" s="864">
        <v>691000</v>
      </c>
      <c r="M8" s="864">
        <v>339000</v>
      </c>
      <c r="N8" s="869">
        <v>1000</v>
      </c>
    </row>
    <row r="9" spans="1:14" ht="14.4" customHeight="1" thickBot="1" x14ac:dyDescent="0.35">
      <c r="A9" s="845" t="s">
        <v>6022</v>
      </c>
      <c r="B9" s="848" t="s">
        <v>7706</v>
      </c>
      <c r="C9" s="855">
        <v>63</v>
      </c>
      <c r="D9" s="856">
        <v>110</v>
      </c>
      <c r="E9" s="856">
        <v>59</v>
      </c>
      <c r="F9" s="859">
        <v>0.93650793650793651</v>
      </c>
      <c r="G9" s="865">
        <v>309922</v>
      </c>
      <c r="H9" s="866">
        <v>541623</v>
      </c>
      <c r="I9" s="866">
        <v>290772</v>
      </c>
      <c r="J9" s="859">
        <v>0.93821025935557978</v>
      </c>
      <c r="K9" s="865">
        <v>31500</v>
      </c>
      <c r="L9" s="866">
        <v>55000</v>
      </c>
      <c r="M9" s="866">
        <v>29500</v>
      </c>
      <c r="N9" s="87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2013-08-31T12:43:40Z</dcterms:modified>
</cp:coreProperties>
</file>